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defaultThemeVersion="124226"/>
  <mc:AlternateContent xmlns:mc="http://schemas.openxmlformats.org/markup-compatibility/2006">
    <mc:Choice Requires="x15">
      <x15ac:absPath xmlns:x15ac="http://schemas.microsoft.com/office/spreadsheetml/2010/11/ac" url="/Volumes/Data/DATA VIKTOR 2020/KIB AUDITED 2019 PRINT/"/>
    </mc:Choice>
  </mc:AlternateContent>
  <xr:revisionPtr revIDLastSave="0" documentId="13_ncr:1_{F6926E25-CD07-7F41-AE01-07EA57F25D8D}" xr6:coauthVersionLast="45" xr6:coauthVersionMax="45" xr10:uidLastSave="{00000000-0000-0000-0000-000000000000}"/>
  <bookViews>
    <workbookView xWindow="0" yWindow="0" windowWidth="25600" windowHeight="16000" tabRatio="768" activeTab="3" xr2:uid="{00000000-000D-0000-FFFF-FFFF00000000}"/>
  </bookViews>
  <sheets>
    <sheet name="MASTER" sheetId="1" state="hidden" r:id="rId1"/>
    <sheet name="KKP ASET OKE" sheetId="36" state="hidden" r:id="rId2"/>
    <sheet name="REKAP ASET (2)" sheetId="38" state="hidden" r:id="rId3"/>
    <sheet name="KIB A AU " sheetId="34" r:id="rId4"/>
    <sheet name="KIB B" sheetId="27" r:id="rId5"/>
    <sheet name="KIB C " sheetId="28" r:id="rId6"/>
    <sheet name="PERHITUNGAN KAPITALISASI" sheetId="37" r:id="rId7"/>
    <sheet name="KIB D" sheetId="29" r:id="rId8"/>
    <sheet name="KODE BARANG" sheetId="25" state="hidden" r:id="rId9"/>
    <sheet name="MASA MANFAAT" sheetId="26" state="hidden" r:id="rId10"/>
    <sheet name="Sheet2" sheetId="2" state="hidden" r:id="rId11"/>
    <sheet name="KIB E" sheetId="39" r:id="rId12"/>
    <sheet name="KIB F" sheetId="40" r:id="rId13"/>
    <sheet name="Sheet3" sheetId="3"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s>
  <definedNames>
    <definedName name="_" localSheetId="11">#REF!</definedName>
    <definedName name="_" localSheetId="12">#REF!</definedName>
    <definedName name="_" localSheetId="1">#REF!</definedName>
    <definedName name="_" localSheetId="6">#REF!</definedName>
    <definedName name="_" localSheetId="2">#REF!</definedName>
    <definedName name="_">#REF!</definedName>
    <definedName name="_xlnm._FilterDatabase" localSheetId="3" hidden="1">'KIB A AU '!$A$9:$N$16</definedName>
    <definedName name="_xlnm._FilterDatabase" localSheetId="4" hidden="1">'KIB B'!$A$9:$AO$359</definedName>
    <definedName name="_xlnm._FilterDatabase" localSheetId="5" hidden="1">'KIB C '!$A$10:$Q$26</definedName>
    <definedName name="_xlnm._FilterDatabase" localSheetId="7" hidden="1">'KIB D'!$A$8:$R$18</definedName>
    <definedName name="_xlnm._FilterDatabase" localSheetId="11" hidden="1">'KIB E'!$A$8:$P$16</definedName>
    <definedName name="_xlnm._FilterDatabase" localSheetId="12" hidden="1">'KIB F'!$A$8:$J$13</definedName>
    <definedName name="_xlnm._FilterDatabase" localSheetId="1" hidden="1">'KKP ASET OKE'!$A$10:$AN$77</definedName>
    <definedName name="_xlnm._FilterDatabase" localSheetId="0" hidden="1">MASTER!$A$8:$AV$210</definedName>
    <definedName name="_xlnm._FilterDatabase" localSheetId="2" hidden="1">'REKAP ASET (2)'!$B$7:$O$37</definedName>
    <definedName name="a" localSheetId="11">#REF!</definedName>
    <definedName name="a" localSheetId="12">#REF!</definedName>
    <definedName name="a" localSheetId="1">#REF!</definedName>
    <definedName name="a" localSheetId="6">#REF!</definedName>
    <definedName name="a" localSheetId="2">#REF!</definedName>
    <definedName name="a">#REF!</definedName>
    <definedName name="AA" localSheetId="1">#REF!</definedName>
    <definedName name="AA" localSheetId="6">#REF!</definedName>
    <definedName name="AA">#REF!</definedName>
    <definedName name="aaa" localSheetId="6">#REF!</definedName>
    <definedName name="aaa">#REF!</definedName>
    <definedName name="ABANABANABAMAHAHHAJAKLA" localSheetId="1">#REF!</definedName>
    <definedName name="ABANABANABAMAHAHHAJAKLA" localSheetId="6">#REF!</definedName>
    <definedName name="ABANABANABAMAHAHHAJAKLA">#REF!</definedName>
    <definedName name="ACUAN" localSheetId="11">'[1]KAPITALISASI D'!$E$13:$W$1028</definedName>
    <definedName name="ACUAN" localSheetId="12">'[1]KAPITALISASI D'!$E$13:$W$1028</definedName>
    <definedName name="ACUAN">'[2]KAPITALISASI D'!$E$13:$W$1028</definedName>
    <definedName name="ADA" localSheetId="11">#REF!</definedName>
    <definedName name="ADA" localSheetId="12">#REF!</definedName>
    <definedName name="ADA" localSheetId="1">#REF!</definedName>
    <definedName name="ADA" localSheetId="6">#REF!</definedName>
    <definedName name="ADA" localSheetId="2">#REF!</definedName>
    <definedName name="ADA">#REF!</definedName>
    <definedName name="ADI" localSheetId="1">#REF!</definedName>
    <definedName name="ADI" localSheetId="6">#REF!</definedName>
    <definedName name="ADI">#REF!</definedName>
    <definedName name="AED" localSheetId="1">#REF!</definedName>
    <definedName name="AED" localSheetId="6">#REF!</definedName>
    <definedName name="AED">#REF!</definedName>
    <definedName name="ALIAS" localSheetId="1">'[3]A. TANAH'!#REF!</definedName>
    <definedName name="ALIAS" localSheetId="6">'[4]A. TANAH'!#REF!</definedName>
    <definedName name="ALIAS">'[3]A. TANAH'!#REF!</definedName>
    <definedName name="amajsmdjalihanxkklkkj" localSheetId="11">#REF!</definedName>
    <definedName name="amajsmdjalihanxkklkkj" localSheetId="12">#REF!</definedName>
    <definedName name="amajsmdjalihanxkklkkj" localSheetId="1">#REF!</definedName>
    <definedName name="amajsmdjalihanxkklkkj" localSheetId="6">#REF!</definedName>
    <definedName name="amajsmdjalihanxkklkkj" localSheetId="2">#REF!</definedName>
    <definedName name="amajsmdjalihanxkklkkj">#REF!</definedName>
    <definedName name="AMAN" localSheetId="1">#REF!</definedName>
    <definedName name="AMAN" localSheetId="6">#REF!</definedName>
    <definedName name="AMAN">#REF!</definedName>
    <definedName name="ANDES" localSheetId="1">#REF!</definedName>
    <definedName name="ANDES" localSheetId="6">#REF!</definedName>
    <definedName name="ANDES">#REF!</definedName>
    <definedName name="ANGGARAN" localSheetId="6">#REF!</definedName>
    <definedName name="ANGGARAN">#REF!</definedName>
    <definedName name="ANGKA" localSheetId="6">#REF!</definedName>
    <definedName name="ANGKA">#REF!</definedName>
    <definedName name="AR">[1]Sheet3!$B$2:$C$118</definedName>
    <definedName name="AREA" localSheetId="11">#REF!</definedName>
    <definedName name="AREA" localSheetId="12">#REF!</definedName>
    <definedName name="AREA" localSheetId="6">#REF!</definedName>
    <definedName name="AREA">#REF!</definedName>
    <definedName name="ASET" localSheetId="6">#REF!</definedName>
    <definedName name="ASET">#REF!</definedName>
    <definedName name="ASISTEN_BIDANG_PEMERINTAHAN" localSheetId="6">#REF!</definedName>
    <definedName name="ASISTEN_BIDANG_PEMERINTAHAN">#REF!</definedName>
    <definedName name="assdfg" localSheetId="6">#REF!</definedName>
    <definedName name="assdfg">#REF!</definedName>
    <definedName name="b" localSheetId="6">#REF!</definedName>
    <definedName name="b">#REF!</definedName>
    <definedName name="B_A_P_P_E_D_A" localSheetId="6">[5]BAPPEDA!$J$5</definedName>
    <definedName name="B_A_P_P_E_D_A">[6]BAPPEDA!$J$5</definedName>
    <definedName name="B_A_W_A_S_D_A" localSheetId="6">[5]BAWASDA!$J$5</definedName>
    <definedName name="B_A_W_A_S_D_A">[6]BAWASDA!$J$5</definedName>
    <definedName name="BAB" localSheetId="11">#REF!</definedName>
    <definedName name="BAB" localSheetId="12">#REF!</definedName>
    <definedName name="BAB" localSheetId="1">#REF!</definedName>
    <definedName name="BAB" localSheetId="6">#REF!</definedName>
    <definedName name="BAB" localSheetId="2">#REF!</definedName>
    <definedName name="BAB">#REF!</definedName>
    <definedName name="BABI" localSheetId="1">#REF!</definedName>
    <definedName name="BABI" localSheetId="6">#REF!</definedName>
    <definedName name="BABI">#REF!</definedName>
    <definedName name="BAGIAN_PEMBERDAYAAN_MASYARAKAT_DESA" localSheetId="6">[5]PMD!$J$5</definedName>
    <definedName name="BAGIAN_PEMBERDAYAAN_MASYARAKAT_DESA">[6]PMD!$J$5</definedName>
    <definedName name="Bajas" localSheetId="11">#REF!</definedName>
    <definedName name="Bajas" localSheetId="12">#REF!</definedName>
    <definedName name="Bajas" localSheetId="1">#REF!</definedName>
    <definedName name="Bajas" localSheetId="6">#REF!</definedName>
    <definedName name="Bajas" localSheetId="2">#REF!</definedName>
    <definedName name="Bajas">#REF!</definedName>
    <definedName name="BANGUNAN" localSheetId="1">#REF!</definedName>
    <definedName name="BANGUNAN" localSheetId="6">#REF!</definedName>
    <definedName name="BANGUNAN">#REF!</definedName>
    <definedName name="BARANG" localSheetId="1">'[3]A. TANAH'!#REF!</definedName>
    <definedName name="BARANG" localSheetId="6">'[4]A. TANAH'!#REF!</definedName>
    <definedName name="BARANG">'[3]A. TANAH'!#REF!</definedName>
    <definedName name="BARANGBARANG" localSheetId="11">#REF!</definedName>
    <definedName name="BARANGBARANG" localSheetId="12">#REF!</definedName>
    <definedName name="BARANGBARANG" localSheetId="1">#REF!</definedName>
    <definedName name="BARANGBARANG" localSheetId="6">#REF!</definedName>
    <definedName name="BARANGBARANG" localSheetId="2">#REF!</definedName>
    <definedName name="BARANGBARANG">#REF!</definedName>
    <definedName name="BARANGKODE" localSheetId="11">'[3]A. TANAH'!#REF!</definedName>
    <definedName name="BARANGKODE" localSheetId="12">'[3]A. TANAH'!#REF!</definedName>
    <definedName name="BARANGKODE" localSheetId="1">'[3]A. TANAH'!#REF!</definedName>
    <definedName name="BARANGKODE" localSheetId="6">'[4]A. TANAH'!#REF!</definedName>
    <definedName name="BARANGKODE" localSheetId="2">'[3]A. TANAH'!#REF!</definedName>
    <definedName name="BARANGKODE">'[3]A. TANAH'!#REF!</definedName>
    <definedName name="BB" localSheetId="11">#REF!</definedName>
    <definedName name="BB" localSheetId="12">#REF!</definedName>
    <definedName name="BB" localSheetId="1">#REF!</definedName>
    <definedName name="BB" localSheetId="6">#REF!</definedName>
    <definedName name="BB" localSheetId="2">#REF!</definedName>
    <definedName name="BB">#REF!</definedName>
    <definedName name="BBBB" localSheetId="1">#REF!</definedName>
    <definedName name="BBBB" localSheetId="6">#REF!</definedName>
    <definedName name="BBBB">#REF!</definedName>
    <definedName name="BERLIAN" localSheetId="1">#REF!</definedName>
    <definedName name="BERLIAN" localSheetId="6">#REF!</definedName>
    <definedName name="BERLIAN">#REF!</definedName>
    <definedName name="BK" localSheetId="1">'[3]A. TANAH'!#REF!</definedName>
    <definedName name="BK" localSheetId="6">'[4]A. TANAH'!#REF!</definedName>
    <definedName name="BK">'[3]A. TANAH'!#REF!</definedName>
    <definedName name="BUDI" localSheetId="11">#REF!</definedName>
    <definedName name="BUDI" localSheetId="12">#REF!</definedName>
    <definedName name="BUDI" localSheetId="1">#REF!</definedName>
    <definedName name="BUDI" localSheetId="6">#REF!</definedName>
    <definedName name="BUDI" localSheetId="2">#REF!</definedName>
    <definedName name="BUDI">#REF!</definedName>
    <definedName name="BURHAN" localSheetId="1">#REF!</definedName>
    <definedName name="BURHAN" localSheetId="6">#REF!</definedName>
    <definedName name="BURHAN">#REF!</definedName>
    <definedName name="CARA" localSheetId="1">#REF!</definedName>
    <definedName name="CARA" localSheetId="6">#REF!</definedName>
    <definedName name="CARA">#REF!</definedName>
    <definedName name="CC">#REF!</definedName>
    <definedName name="D" localSheetId="6">#REF!</definedName>
    <definedName name="D">#REF!</definedName>
    <definedName name="da" localSheetId="6">#REF!</definedName>
    <definedName name="da">#REF!</definedName>
    <definedName name="DAERAH" localSheetId="6">#REF!</definedName>
    <definedName name="DAERAH">#REF!</definedName>
    <definedName name="data" localSheetId="6">'[4]A. TANAH'!#REF!</definedName>
    <definedName name="data">'[3]A. TANAH'!#REF!</definedName>
    <definedName name="_xlnm.Database" localSheetId="11">#REF!</definedName>
    <definedName name="_xlnm.Database" localSheetId="12">#REF!</definedName>
    <definedName name="_xlnm.Database" localSheetId="1">#REF!</definedName>
    <definedName name="_xlnm.Database" localSheetId="6">#REF!</definedName>
    <definedName name="_xlnm.Database" localSheetId="2">#REF!</definedName>
    <definedName name="_xlnm.Database">#REF!</definedName>
    <definedName name="DEA" localSheetId="1">#REF!</definedName>
    <definedName name="DEA" localSheetId="6">#REF!</definedName>
    <definedName name="DEA">#REF!</definedName>
    <definedName name="DEDE" localSheetId="1">#REF!</definedName>
    <definedName name="DEDE" localSheetId="6">#REF!</definedName>
    <definedName name="DEDE">#REF!</definedName>
    <definedName name="DEWA" localSheetId="6">#REF!</definedName>
    <definedName name="DEWA">#REF!</definedName>
    <definedName name="DEWI" localSheetId="6">#REF!</definedName>
    <definedName name="DEWI">#REF!</definedName>
    <definedName name="DIA" localSheetId="6">#REF!</definedName>
    <definedName name="DIA">#REF!</definedName>
    <definedName name="DINAS_KEHUTANAN_PERKEBUNAN" localSheetId="6">[5]EKBANG!$J$4</definedName>
    <definedName name="DINAS_KEHUTANAN_PERKEBUNAN">[6]EKBANG!$J$4</definedName>
    <definedName name="DINAS_PENDAPATAN_DAERAH" localSheetId="6">[5]PMD!$J$5</definedName>
    <definedName name="DINAS_PENDAPATAN_DAERAH">[6]PMD!$J$5</definedName>
    <definedName name="DINAS_PERINDAGKOP_NAKERTRANS" localSheetId="6">[5]KESBANG!$J$5</definedName>
    <definedName name="DINAS_PERINDAGKOP_NAKERTRANS">[6]KESBANG!$J$5</definedName>
    <definedName name="DINAS_PERTAMBANGAN_DAN_LINGKUNGAN_HIDUP" localSheetId="6">[5]CAPIL!$J$5</definedName>
    <definedName name="DINAS_PERTAMBANGAN_DAN_LINGKUNGAN_HIDUP">[6]CAPIL!$J$5</definedName>
    <definedName name="DINAS_PU_DAN_PERHUBUNGAN" localSheetId="6">[5]TAPEM!$J$5</definedName>
    <definedName name="DINAS_PU_DAN_PERHUBUNGAN">[6]TAPEM!$J$5</definedName>
    <definedName name="DOKUMEN" localSheetId="11">#REF!</definedName>
    <definedName name="DOKUMEN" localSheetId="12">#REF!</definedName>
    <definedName name="DOKUMEN" localSheetId="1">#REF!</definedName>
    <definedName name="DOKUMEN" localSheetId="6">#REF!</definedName>
    <definedName name="DOKUMEN" localSheetId="2">#REF!</definedName>
    <definedName name="DOKUMEN">#REF!</definedName>
    <definedName name="DPRD_KOLAKA_UTARA" localSheetId="1">#REF!</definedName>
    <definedName name="DPRD_KOLAKA_UTARA" localSheetId="6">#REF!</definedName>
    <definedName name="DPRD_KOLAKA_UTARA">#REF!</definedName>
    <definedName name="dua" localSheetId="1">'[3]A. TANAH'!#REF!</definedName>
    <definedName name="dua" localSheetId="6">'[4]A. TANAH'!#REF!</definedName>
    <definedName name="dua">'[3]A. TANAH'!#REF!</definedName>
    <definedName name="DUNIA" localSheetId="11">#REF!</definedName>
    <definedName name="DUNIA" localSheetId="12">#REF!</definedName>
    <definedName name="DUNIA" localSheetId="1">#REF!</definedName>
    <definedName name="DUNIA" localSheetId="6">#REF!</definedName>
    <definedName name="DUNIA" localSheetId="2">#REF!</definedName>
    <definedName name="DUNIA">#REF!</definedName>
    <definedName name="e" localSheetId="1">#REF!</definedName>
    <definedName name="e" localSheetId="6">#REF!</definedName>
    <definedName name="e">#REF!</definedName>
    <definedName name="ekspor" localSheetId="1">#REF!</definedName>
    <definedName name="ekspor" localSheetId="6">#REF!</definedName>
    <definedName name="ekspor">#REF!</definedName>
    <definedName name="Excel_BuiltIn_Print_Area_1" localSheetId="6">#REF!</definedName>
    <definedName name="Excel_BuiltIn_Print_Area_1">#REF!</definedName>
    <definedName name="Excel_BuiltIn_Print_Area_10" localSheetId="6">#REF!</definedName>
    <definedName name="Excel_BuiltIn_Print_Area_10">#REF!</definedName>
    <definedName name="Excel_BuiltIn_Print_Area_11" localSheetId="6">'[7]Bant _ Tdk Trsangka'!#REF!</definedName>
    <definedName name="Excel_BuiltIn_Print_Area_11">'[8]Bant _ Tdk Trsangka'!#REF!</definedName>
    <definedName name="Excel_BuiltIn_Print_Area_12" localSheetId="6">[7]Pembiayaan!#REF!</definedName>
    <definedName name="Excel_BuiltIn_Print_Area_12">[8]Pembiayaan!#REF!</definedName>
    <definedName name="Excel_BuiltIn_Print_Area_6" localSheetId="6">'[7]Rekap Belanja'!#REF!</definedName>
    <definedName name="Excel_BuiltIn_Print_Area_6">'[8]Rekap Belanja'!#REF!</definedName>
    <definedName name="Excel_BuiltIn_Print_Titles_1" localSheetId="11">#REF!</definedName>
    <definedName name="Excel_BuiltIn_Print_Titles_1" localSheetId="12">#REF!</definedName>
    <definedName name="Excel_BuiltIn_Print_Titles_1" localSheetId="1">#REF!</definedName>
    <definedName name="Excel_BuiltIn_Print_Titles_1" localSheetId="6">#REF!</definedName>
    <definedName name="Excel_BuiltIn_Print_Titles_1" localSheetId="2">#REF!</definedName>
    <definedName name="Excel_BuiltIn_Print_Titles_1">#REF!</definedName>
    <definedName name="Excel_BuiltIn_Print_Titles_10" localSheetId="1">#REF!</definedName>
    <definedName name="Excel_BuiltIn_Print_Titles_10" localSheetId="6">#REF!</definedName>
    <definedName name="Excel_BuiltIn_Print_Titles_10">#REF!</definedName>
    <definedName name="F" localSheetId="1">#REF!</definedName>
    <definedName name="F" localSheetId="6">#REF!</definedName>
    <definedName name="F">#REF!</definedName>
    <definedName name="fa" localSheetId="6">#REF!</definedName>
    <definedName name="fa">#REF!</definedName>
    <definedName name="FHFJFKJFKFKK" localSheetId="6">#REF!</definedName>
    <definedName name="FHFJFKJFKFKK">#REF!</definedName>
    <definedName name="filterdinamis" localSheetId="11">OFFSET('[9]Dinamic Filtering'!$H$2,,,COUNTIF('[9]Dinamic Filtering'!$H$2:$H$7951,"?*"))</definedName>
    <definedName name="filterdinamis" localSheetId="12">OFFSET('[9]Dinamic Filtering'!$H$2,,,COUNTIF('[9]Dinamic Filtering'!$H$2:$H$7951,"?*"))</definedName>
    <definedName name="filterdinamis" localSheetId="1">OFFSET('[9]Dinamic Filtering'!$H$2,,,COUNTIF('[9]Dinamic Filtering'!$H$2:$H$7951,"?*"))</definedName>
    <definedName name="filterdinamis" localSheetId="6">OFFSET('[10]Dinamic Filtering'!$H$2,,,COUNTIF('[10]Dinamic Filtering'!$H$2:$H$7951,"?*"))</definedName>
    <definedName name="filterdinamis" localSheetId="2">OFFSET('[9]Dinamic Filtering'!$H$2,,,COUNTIF('[9]Dinamic Filtering'!$H$2:$H$7951,"?*"))</definedName>
    <definedName name="filterdinamis">OFFSET('[10]Dinamic Filtering'!$H$2,,,COUNTIF('[10]Dinamic Filtering'!$H$2:$H$7951,"?*"))</definedName>
    <definedName name="g" localSheetId="11">#REF!</definedName>
    <definedName name="g" localSheetId="12">#REF!</definedName>
    <definedName name="g" localSheetId="1">#REF!</definedName>
    <definedName name="g" localSheetId="6">#REF!</definedName>
    <definedName name="g">#REF!</definedName>
    <definedName name="GEDUNG" localSheetId="1">#REF!</definedName>
    <definedName name="GEDUNG" localSheetId="6">#REF!</definedName>
    <definedName name="GEDUNG">#REF!</definedName>
    <definedName name="GILA" localSheetId="1">#REF!</definedName>
    <definedName name="GILA" localSheetId="6">#REF!</definedName>
    <definedName name="GILA">#REF!</definedName>
    <definedName name="gogon" localSheetId="1">'[11]A. TANAH'!#REF!</definedName>
    <definedName name="gogon" localSheetId="6">'[12]A. TANAH'!#REF!</definedName>
    <definedName name="gogon">'[11]A. TANAH'!#REF!</definedName>
    <definedName name="H" localSheetId="11">#REF!</definedName>
    <definedName name="H" localSheetId="12">#REF!</definedName>
    <definedName name="H" localSheetId="1">#REF!</definedName>
    <definedName name="H" localSheetId="6">#REF!</definedName>
    <definedName name="H" localSheetId="2">#REF!</definedName>
    <definedName name="H">#REF!</definedName>
    <definedName name="HABU" localSheetId="1">#REF!</definedName>
    <definedName name="HABU" localSheetId="6">#REF!</definedName>
    <definedName name="HABU">#REF!</definedName>
    <definedName name="harga" localSheetId="1">#REF!</definedName>
    <definedName name="harga" localSheetId="6">#REF!</definedName>
    <definedName name="harga">#REF!</definedName>
    <definedName name="HATI" localSheetId="6">#REF!</definedName>
    <definedName name="HATI">#REF!</definedName>
    <definedName name="impor" localSheetId="6">#REF!</definedName>
    <definedName name="impor">#REF!</definedName>
    <definedName name="INDEKS" localSheetId="6">'[4]A. TANAH'!#REF!</definedName>
    <definedName name="INDEKS">'[3]A. TANAH'!#REF!</definedName>
    <definedName name="INISIAL" localSheetId="6">'[4]A. TANAH'!#REF!</definedName>
    <definedName name="INISIAL">'[3]A. TANAH'!#REF!</definedName>
    <definedName name="INTAN" localSheetId="11">#REF!</definedName>
    <definedName name="INTAN" localSheetId="12">#REF!</definedName>
    <definedName name="INTAN" localSheetId="1">#REF!</definedName>
    <definedName name="INTAN" localSheetId="6">#REF!</definedName>
    <definedName name="INTAN" localSheetId="2">#REF!</definedName>
    <definedName name="INTAN">#REF!</definedName>
    <definedName name="ITU" localSheetId="1">#REF!</definedName>
    <definedName name="ITU" localSheetId="6">#REF!</definedName>
    <definedName name="ITU">#REF!</definedName>
    <definedName name="JABATAN" localSheetId="1">#REF!</definedName>
    <definedName name="JABATAN" localSheetId="6">#REF!</definedName>
    <definedName name="JABATAN">#REF!</definedName>
    <definedName name="JAJAN" localSheetId="6">#REF!</definedName>
    <definedName name="JAJAN">#REF!</definedName>
    <definedName name="JALAN" localSheetId="6">#REF!</definedName>
    <definedName name="JALAN">#REF!</definedName>
    <definedName name="JASA" localSheetId="6">'[4]A. TANAH'!#REF!</definedName>
    <definedName name="JASA">'[3]A. TANAH'!#REF!</definedName>
    <definedName name="JENIS_ASET" localSheetId="11">#REF!</definedName>
    <definedName name="JENIS_ASET" localSheetId="12">#REF!</definedName>
    <definedName name="JENIS_ASET" localSheetId="1">#REF!</definedName>
    <definedName name="JENIS_ASET" localSheetId="2">#REF!</definedName>
    <definedName name="JENIS_ASET">#REF!</definedName>
    <definedName name="jumlah" localSheetId="11">'[3]A. TANAH'!#REF!</definedName>
    <definedName name="jumlah" localSheetId="12">'[3]A. TANAH'!#REF!</definedName>
    <definedName name="jumlah" localSheetId="6">'[4]A. TANAH'!#REF!</definedName>
    <definedName name="jumlah" localSheetId="2">'[3]A. TANAH'!#REF!</definedName>
    <definedName name="jumlah">'[3]A. TANAH'!#REF!</definedName>
    <definedName name="KANTOR" localSheetId="11">#REF!</definedName>
    <definedName name="KANTOR" localSheetId="12">#REF!</definedName>
    <definedName name="KANTOR" localSheetId="1">#REF!</definedName>
    <definedName name="KANTOR" localSheetId="6">#REF!</definedName>
    <definedName name="KANTOR" localSheetId="2">#REF!</definedName>
    <definedName name="KANTOR">#REF!</definedName>
    <definedName name="KAP" localSheetId="11">'[1]KIB C Final'!$AL$14:$AM$158</definedName>
    <definedName name="KAP" localSheetId="12">'[1]KIB C Final'!$AL$14:$AM$158</definedName>
    <definedName name="KAP">'[2]KIB C Final'!$AL$14:$AM$158</definedName>
    <definedName name="kat_aset" localSheetId="3">#REF!</definedName>
    <definedName name="kat_aset" localSheetId="1">#REF!</definedName>
    <definedName name="kat_aset" localSheetId="6">#REF!</definedName>
    <definedName name="kat_aset" localSheetId="2">#REF!</definedName>
    <definedName name="kat_aset">#REF!</definedName>
    <definedName name="KB" localSheetId="11">'[3]A. TANAH'!#REF!</definedName>
    <definedName name="KB" localSheetId="12">'[3]A. TANAH'!#REF!</definedName>
    <definedName name="KB" localSheetId="6">'[4]A. TANAH'!#REF!</definedName>
    <definedName name="KB">'[3]A. TANAH'!#REF!</definedName>
    <definedName name="KECAMATAN_KODEOHA" localSheetId="11">#REF!</definedName>
    <definedName name="KECAMATAN_KODEOHA" localSheetId="12">#REF!</definedName>
    <definedName name="KECAMATAN_KODEOHA" localSheetId="1">#REF!</definedName>
    <definedName name="KECAMATAN_KODEOHA" localSheetId="6">#REF!</definedName>
    <definedName name="KECAMATAN_KODEOHA" localSheetId="2">#REF!</definedName>
    <definedName name="KECAMATAN_KODEOHA">#REF!</definedName>
    <definedName name="KECAMATAN_PAKUE" localSheetId="11">[13]PERTANIAN!#REF!</definedName>
    <definedName name="KECAMATAN_PAKUE" localSheetId="12">[13]PERTANIAN!#REF!</definedName>
    <definedName name="KECAMATAN_PAKUE" localSheetId="6">[14]PERTANIAN!#REF!</definedName>
    <definedName name="KECAMATAN_PAKUE" localSheetId="2">[13]PERTANIAN!#REF!</definedName>
    <definedName name="KECAMATAN_PAKUE">[13]PERTANIAN!#REF!</definedName>
    <definedName name="kelompok" localSheetId="3">'[15]kode barang'!$B$2:$C$101</definedName>
    <definedName name="kelompok" localSheetId="11">'[16]kode barang'!$B$2:$C$103</definedName>
    <definedName name="kelompok" localSheetId="12">'[16]kode barang'!$B$2:$C$103</definedName>
    <definedName name="kelompok" localSheetId="1">'[17]kode barang'!$B$2:$C$103</definedName>
    <definedName name="kelompok" localSheetId="6">'[18]KODE BARANG MASTER DISDIK'!$B$2:$C$101</definedName>
    <definedName name="kelompok" localSheetId="2">'[17]kode barang'!$B$2:$C$103</definedName>
    <definedName name="kelompok">'[19]kode barang'!$B$2:$C$99</definedName>
    <definedName name="KIB" localSheetId="11">#REF!</definedName>
    <definedName name="KIB" localSheetId="12">#REF!</definedName>
    <definedName name="KIB" localSheetId="1">#REF!</definedName>
    <definedName name="KIB" localSheetId="6">#REF!</definedName>
    <definedName name="KIB" localSheetId="2">#REF!</definedName>
    <definedName name="KIB">#REF!</definedName>
    <definedName name="KKK" localSheetId="11">'[3]A. TANAH'!#REF!</definedName>
    <definedName name="KKK" localSheetId="12">'[3]A. TANAH'!#REF!</definedName>
    <definedName name="KKK" localSheetId="1">'[3]A. TANAH'!#REF!</definedName>
    <definedName name="KKK" localSheetId="6">'[4]A. TANAH'!#REF!</definedName>
    <definedName name="KKK" localSheetId="2">'[3]A. TANAH'!#REF!</definedName>
    <definedName name="KKK">'[3]A. TANAH'!#REF!</definedName>
    <definedName name="KODE" localSheetId="11">#REF!</definedName>
    <definedName name="KODE" localSheetId="12">#REF!</definedName>
    <definedName name="KODE" localSheetId="1">#REF!</definedName>
    <definedName name="KODE" localSheetId="6">#REF!</definedName>
    <definedName name="KODE" localSheetId="2">#REF!</definedName>
    <definedName name="KODE">#REF!</definedName>
    <definedName name="Kode_Nama_Akun" localSheetId="6">[20]Kod_Akun!$D$3:$D$959</definedName>
    <definedName name="Kode_Nama_Akun">[20]Kod_Akun!$D$3:$D$959</definedName>
    <definedName name="KODEBARANG" localSheetId="1">#REF!</definedName>
    <definedName name="KODEBARANG" localSheetId="6">#REF!</definedName>
    <definedName name="KODEBARANG" localSheetId="2">#REF!</definedName>
    <definedName name="KODEBARANG">#REF!</definedName>
    <definedName name="KODEBARANG1" localSheetId="1">[21]GUDANG!#REF!</definedName>
    <definedName name="KODEBARANG1" localSheetId="6">[22]GUDANG!#REF!</definedName>
    <definedName name="KODEBARANG1" localSheetId="2">[21]GUDANG!#REF!</definedName>
    <definedName name="KODEBARANG1">[21]GUDANG!#REF!</definedName>
    <definedName name="kodebarang2" localSheetId="11">#REF!</definedName>
    <definedName name="kodebarang2" localSheetId="12">#REF!</definedName>
    <definedName name="kodebarang2" localSheetId="1">#REF!</definedName>
    <definedName name="kodebarang2" localSheetId="6">#REF!</definedName>
    <definedName name="kodebarang2" localSheetId="2">#REF!</definedName>
    <definedName name="kodebarang2">#REF!</definedName>
    <definedName name="KODEBARANG3" localSheetId="11">'[3]A. TANAH'!#REF!</definedName>
    <definedName name="KODEBARANG3" localSheetId="12">'[3]A. TANAH'!#REF!</definedName>
    <definedName name="KODEBARANG3" localSheetId="1">'[3]A. TANAH'!#REF!</definedName>
    <definedName name="KODEBARANG3" localSheetId="6">'[4]A. TANAH'!#REF!</definedName>
    <definedName name="KODEBARANG3" localSheetId="2">'[3]A. TANAH'!#REF!</definedName>
    <definedName name="KODEBARANG3">'[3]A. TANAH'!#REF!</definedName>
    <definedName name="KODEBARANG4" localSheetId="1">'[3]A. TANAH'!#REF!</definedName>
    <definedName name="KODEBARANG4" localSheetId="6">'[4]A. TANAH'!#REF!</definedName>
    <definedName name="KODEBARANG4">'[3]A. TANAH'!#REF!</definedName>
    <definedName name="KODEBARANG5" localSheetId="1">'[3]A. TANAH'!#REF!</definedName>
    <definedName name="KODEBARANG5" localSheetId="6">'[4]A. TANAH'!#REF!</definedName>
    <definedName name="KODEBARANG5">'[3]A. TANAH'!#REF!</definedName>
    <definedName name="KODEBARANGA" localSheetId="11">#REF!</definedName>
    <definedName name="KODEBARANGA" localSheetId="12">#REF!</definedName>
    <definedName name="KODEBARANGA" localSheetId="1">#REF!</definedName>
    <definedName name="KODEBARANGA" localSheetId="6">#REF!</definedName>
    <definedName name="KODEBARANGA" localSheetId="2">#REF!</definedName>
    <definedName name="KODEBARANGA">#REF!</definedName>
    <definedName name="KODEBARANGB" localSheetId="1">#REF!</definedName>
    <definedName name="KODEBARANGB" localSheetId="6">#REF!</definedName>
    <definedName name="KODEBARANGB">#REF!</definedName>
    <definedName name="KODEJASA1" localSheetId="1">'[3]A. TANAH'!#REF!</definedName>
    <definedName name="KODEJASA1" localSheetId="6">'[4]A. TANAH'!#REF!</definedName>
    <definedName name="KODEJASA1">'[3]A. TANAH'!#REF!</definedName>
    <definedName name="KONDIDSI" localSheetId="11">#REF!</definedName>
    <definedName name="KONDIDSI" localSheetId="12">#REF!</definedName>
    <definedName name="KONDIDSI" localSheetId="1">#REF!</definedName>
    <definedName name="KONDIDSI" localSheetId="6">#REF!</definedName>
    <definedName name="KONDIDSI" localSheetId="2">#REF!</definedName>
    <definedName name="KONDIDSI">#REF!</definedName>
    <definedName name="KURA" localSheetId="1">#REF!</definedName>
    <definedName name="KURA" localSheetId="6">#REF!</definedName>
    <definedName name="KURA">#REF!</definedName>
    <definedName name="KURANGBAIK" localSheetId="1">#REF!</definedName>
    <definedName name="KURANGBAIK" localSheetId="6">#REF!</definedName>
    <definedName name="KURANGBAIK">#REF!</definedName>
    <definedName name="l" localSheetId="6">#REF!</definedName>
    <definedName name="l">#REF!</definedName>
    <definedName name="LAMBANG" localSheetId="6">#REF!</definedName>
    <definedName name="LAMBANG">#REF!</definedName>
    <definedName name="Lamp" localSheetId="6">#REF!</definedName>
    <definedName name="Lamp">#REF!</definedName>
    <definedName name="Lamp1" localSheetId="6">#REF!</definedName>
    <definedName name="Lamp1">#REF!</definedName>
    <definedName name="lllllll" localSheetId="6">#REF!</definedName>
    <definedName name="lllllll">#REF!</definedName>
    <definedName name="LUAS" localSheetId="6">#REF!</definedName>
    <definedName name="LUAS">#REF!</definedName>
    <definedName name="M" localSheetId="6">#REF!</definedName>
    <definedName name="M">#REF!</definedName>
    <definedName name="MASA" localSheetId="6">#REF!</definedName>
    <definedName name="MASA">#REF!</definedName>
    <definedName name="MASAMANFAAT" localSheetId="3">'[15]kode barang'!$B$4:$E$102</definedName>
    <definedName name="MASAMANFAAT" localSheetId="11">'[16]kode barang'!$B$4:$E$103</definedName>
    <definedName name="MASAMANFAAT" localSheetId="12">'[16]kode barang'!$B$4:$E$103</definedName>
    <definedName name="MASAMANFAAT" localSheetId="1">'[17]kode barang'!$B$4:$E$103</definedName>
    <definedName name="MASAMANFAAT" localSheetId="6">'[18]KODE BARANG MASTER DISDIK'!$B$4:$E$102</definedName>
    <definedName name="MASAMANFAAT" localSheetId="2">'[17]kode barang'!$B$4:$E$103</definedName>
    <definedName name="MASAMANFAAT">'[19]kode barang'!$B$4:$E$100</definedName>
    <definedName name="MATA" localSheetId="11">#REF!</definedName>
    <definedName name="MATA" localSheetId="12">#REF!</definedName>
    <definedName name="MATA" localSheetId="1">#REF!</definedName>
    <definedName name="MATA" localSheetId="6">#REF!</definedName>
    <definedName name="MATA" localSheetId="2">#REF!</definedName>
    <definedName name="MATA">#REF!</definedName>
    <definedName name="mawar" localSheetId="11">'[23]B. PELTN MSIN '!#REF!</definedName>
    <definedName name="mawar" localSheetId="12">'[23]B. PELTN MSIN '!#REF!</definedName>
    <definedName name="mawar" localSheetId="1">'[23]B. PELTN MSIN '!#REF!</definedName>
    <definedName name="mawar" localSheetId="6">'[24]B. PELTN MSIN '!#REF!</definedName>
    <definedName name="mawar" localSheetId="2">'[23]B. PELTN MSIN '!#REF!</definedName>
    <definedName name="mawar">'[23]B. PELTN MSIN '!#REF!</definedName>
    <definedName name="mesin" localSheetId="11">'[3]A. TANAH'!#REF!</definedName>
    <definedName name="mesin" localSheetId="12">'[3]A. TANAH'!#REF!</definedName>
    <definedName name="mesin" localSheetId="1">'[3]A. TANAH'!#REF!</definedName>
    <definedName name="mesin" localSheetId="6">'[4]A. TANAH'!#REF!</definedName>
    <definedName name="mesin" localSheetId="2">'[3]A. TANAH'!#REF!</definedName>
    <definedName name="mesin">'[3]A. TANAH'!#REF!</definedName>
    <definedName name="METODE" localSheetId="11">#REF!</definedName>
    <definedName name="METODE" localSheetId="12">#REF!</definedName>
    <definedName name="METODE" localSheetId="1">#REF!</definedName>
    <definedName name="METODE" localSheetId="6">#REF!</definedName>
    <definedName name="METODE" localSheetId="2">#REF!</definedName>
    <definedName name="METODE">#REF!</definedName>
    <definedName name="MM" localSheetId="1">#REF!</definedName>
    <definedName name="MM" localSheetId="6">#REF!</definedName>
    <definedName name="MM">#REF!</definedName>
    <definedName name="MMMMMMMMMMMM" localSheetId="1">#REF!</definedName>
    <definedName name="MMMMMMMMMMMM" localSheetId="6">#REF!</definedName>
    <definedName name="MMMMMMMMMMMM">#REF!</definedName>
    <definedName name="nam_aset" localSheetId="3">#REF!</definedName>
    <definedName name="nam_aset" localSheetId="1">#REF!</definedName>
    <definedName name="nam_aset" localSheetId="6">[25]KODE!$C$2:$C$7</definedName>
    <definedName name="nam_aset" localSheetId="2">#REF!</definedName>
    <definedName name="nam_aset">#REF!</definedName>
    <definedName name="NAMA" localSheetId="6">#REF!</definedName>
    <definedName name="NAMA">#REF!</definedName>
    <definedName name="NILAI" localSheetId="6">'[4]A. TANAH'!#REF!</definedName>
    <definedName name="NILAI">'[3]A. TANAH'!#REF!</definedName>
    <definedName name="NINJA" localSheetId="11">#REF!</definedName>
    <definedName name="NINJA" localSheetId="12">#REF!</definedName>
    <definedName name="NINJA" localSheetId="1">#REF!</definedName>
    <definedName name="NINJA" localSheetId="6">#REF!</definedName>
    <definedName name="NINJA" localSheetId="2">#REF!</definedName>
    <definedName name="NINJA">#REF!</definedName>
    <definedName name="ol" localSheetId="11">'[11]A. TANAH'!#REF!</definedName>
    <definedName name="ol" localSheetId="12">'[11]A. TANAH'!#REF!</definedName>
    <definedName name="ol" localSheetId="6">'[12]A. TANAH'!#REF!</definedName>
    <definedName name="ol" localSheetId="2">'[11]A. TANAH'!#REF!</definedName>
    <definedName name="ol">'[11]A. TANAH'!#REF!</definedName>
    <definedName name="orang" localSheetId="11">#REF!</definedName>
    <definedName name="orang" localSheetId="12">#REF!</definedName>
    <definedName name="orang" localSheetId="1">#REF!</definedName>
    <definedName name="orang" localSheetId="6">#REF!</definedName>
    <definedName name="orang" localSheetId="2">#REF!</definedName>
    <definedName name="orang">#REF!</definedName>
    <definedName name="p" localSheetId="1">#REF!</definedName>
    <definedName name="p" localSheetId="6">#REF!</definedName>
    <definedName name="p">#REF!</definedName>
    <definedName name="PANGKAT" localSheetId="1">#REF!</definedName>
    <definedName name="PANGKAT" localSheetId="6">#REF!</definedName>
    <definedName name="PANGKAT">#REF!</definedName>
    <definedName name="PASAR" localSheetId="6">#REF!</definedName>
    <definedName name="PASAR">#REF!</definedName>
    <definedName name="PENYUSAN" localSheetId="6">#REF!</definedName>
    <definedName name="PENYUSAN">#REF!</definedName>
    <definedName name="peranap" localSheetId="6">#REF!</definedName>
    <definedName name="peranap">#REF!</definedName>
    <definedName name="PISAH" localSheetId="6">#REF!</definedName>
    <definedName name="PISAH">#REF!</definedName>
    <definedName name="PISTON" localSheetId="6">'[4]A. TANAH'!#REF!</definedName>
    <definedName name="PISTON">'[3]A. TANAH'!#REF!</definedName>
    <definedName name="POT" localSheetId="11">#REF!</definedName>
    <definedName name="POT" localSheetId="12">#REF!</definedName>
    <definedName name="POT" localSheetId="1">#REF!</definedName>
    <definedName name="POT" localSheetId="6">#REF!</definedName>
    <definedName name="POT" localSheetId="2">#REF!</definedName>
    <definedName name="POT">#REF!</definedName>
    <definedName name="PPPP" localSheetId="1">#REF!</definedName>
    <definedName name="PPPP" localSheetId="6">#REF!</definedName>
    <definedName name="PPPP">#REF!</definedName>
    <definedName name="PPPPP" localSheetId="1">#REF!</definedName>
    <definedName name="PPPPP" localSheetId="6">#REF!</definedName>
    <definedName name="PPPPP">#REF!</definedName>
    <definedName name="PRESTASI" localSheetId="1">'[3]A. TANAH'!#REF!</definedName>
    <definedName name="PRESTASI" localSheetId="6">'[4]A. TANAH'!#REF!</definedName>
    <definedName name="PRESTASI">'[3]A. TANAH'!#REF!</definedName>
    <definedName name="_xlnm.Print_Area" localSheetId="3">'KIB A AU '!$A$1:$N$32</definedName>
    <definedName name="_xlnm.Print_Area" localSheetId="4">'KIB B'!$A$1:$R$371</definedName>
    <definedName name="_xlnm.Print_Area" localSheetId="5">'KIB C '!$A$1:$Q$37</definedName>
    <definedName name="_xlnm.Print_Area" localSheetId="7">'KIB D'!$A$1:$R$37</definedName>
    <definedName name="_xlnm.Print_Area" localSheetId="11">'KIB E'!$A$1:$P$29</definedName>
    <definedName name="_xlnm.Print_Area" localSheetId="12">'KIB F'!$A$1:$M$28</definedName>
    <definedName name="_xlnm.Print_Area" localSheetId="1">'KKP ASET OKE'!$A$1:$AN$104</definedName>
    <definedName name="_xlnm.Print_Area" localSheetId="2">'REKAP ASET (2)'!$B$1:$O$53</definedName>
    <definedName name="_xlnm.Print_Titles" localSheetId="4">'KIB B'!$6:$9</definedName>
    <definedName name="_xlnm.Print_Titles" localSheetId="5">'KIB C '!$7:$10</definedName>
    <definedName name="_xlnm.Print_Titles" localSheetId="1">'KKP ASET OKE'!$6:$10</definedName>
    <definedName name="progkeg" localSheetId="3">#REF!</definedName>
    <definedName name="progkeg" localSheetId="6">#REF!</definedName>
    <definedName name="progkeg" localSheetId="2">#REF!</definedName>
    <definedName name="progkeg">#REF!</definedName>
    <definedName name="q" localSheetId="11">#REF!</definedName>
    <definedName name="q" localSheetId="12">#REF!</definedName>
    <definedName name="q" localSheetId="1">#REF!</definedName>
    <definedName name="q" localSheetId="6">#REF!</definedName>
    <definedName name="q">#REF!</definedName>
    <definedName name="qnqnqhqnqhnqhqnqhn" localSheetId="1">#REF!</definedName>
    <definedName name="qnqnqhqnqhnqhqnqhn" localSheetId="6">#REF!</definedName>
    <definedName name="qnqnqhqnqhnqhqnqhn">#REF!</definedName>
    <definedName name="RAHARJA" localSheetId="1">'[3]A. TANAH'!#REF!</definedName>
    <definedName name="RAHARJA" localSheetId="6">'[4]A. TANAH'!#REF!</definedName>
    <definedName name="RAHARJA">'[3]A. TANAH'!#REF!</definedName>
    <definedName name="RANGKA" localSheetId="1">'[3]A. TANAH'!#REF!</definedName>
    <definedName name="RANGKA" localSheetId="6">'[4]A. TANAH'!#REF!</definedName>
    <definedName name="RANGKA">'[3]A. TANAH'!#REF!</definedName>
    <definedName name="register" localSheetId="11">#REF!</definedName>
    <definedName name="register" localSheetId="12">#REF!</definedName>
    <definedName name="register" localSheetId="1">#REF!</definedName>
    <definedName name="register" localSheetId="6">#REF!</definedName>
    <definedName name="register" localSheetId="2">#REF!</definedName>
    <definedName name="register">#REF!</definedName>
    <definedName name="rekap" localSheetId="1">#REF!</definedName>
    <definedName name="rekap" localSheetId="6">#REF!</definedName>
    <definedName name="rekap">#REF!</definedName>
    <definedName name="REKAPITULASI" localSheetId="1">#REF!</definedName>
    <definedName name="REKAPITULASI" localSheetId="6">#REF!</definedName>
    <definedName name="REKAPITULASI">#REF!</definedName>
    <definedName name="rinal" localSheetId="6">#REF!</definedName>
    <definedName name="rinal">#REF!</definedName>
    <definedName name="rrrrrrrrrr" localSheetId="6">#REF!</definedName>
    <definedName name="rrrrrrrrrr">#REF!</definedName>
    <definedName name="RUANG" localSheetId="6">#REF!</definedName>
    <definedName name="RUANG">#REF!</definedName>
    <definedName name="RUAS" localSheetId="11">'[1]Format KIB'!$A$4:$B$307</definedName>
    <definedName name="RUAS" localSheetId="12">'[1]Format KIB'!$A$4:$B$307</definedName>
    <definedName name="RUAS">'[2]Format KIB'!$A$4:$B$307</definedName>
    <definedName name="RUSAK" localSheetId="11">#REF!</definedName>
    <definedName name="RUSAK" localSheetId="12">#REF!</definedName>
    <definedName name="RUSAK" localSheetId="1">#REF!</definedName>
    <definedName name="RUSAK" localSheetId="6">#REF!</definedName>
    <definedName name="RUSAK" localSheetId="2">#REF!</definedName>
    <definedName name="RUSAK">#REF!</definedName>
    <definedName name="s" localSheetId="1">#REF!</definedName>
    <definedName name="s" localSheetId="6">#REF!</definedName>
    <definedName name="s">#REF!</definedName>
    <definedName name="SARI" localSheetId="1">#REF!</definedName>
    <definedName name="SARI" localSheetId="6">#REF!</definedName>
    <definedName name="SARI">#REF!</definedName>
    <definedName name="SEKRETARIAT_DPRD" localSheetId="6">#REF!</definedName>
    <definedName name="SEKRETARIAT_DPRD">#REF!</definedName>
    <definedName name="sfsfSFS" localSheetId="6">#REF!</definedName>
    <definedName name="sfsfSFS">#REF!</definedName>
    <definedName name="SIMBOL" localSheetId="6">#REF!</definedName>
    <definedName name="SIMBOL">#REF!</definedName>
    <definedName name="ss" localSheetId="6">[26]PERTANIAN!#REF!</definedName>
    <definedName name="ss">[26]PERTANIAN!#REF!</definedName>
    <definedName name="sssss" localSheetId="6">[27]DIKBUDPAR!$J$5</definedName>
    <definedName name="sssss">[28]DIKBUDPAR!$J$5</definedName>
    <definedName name="STRATEGI" localSheetId="11">#REF!</definedName>
    <definedName name="STRATEGI" localSheetId="12">#REF!</definedName>
    <definedName name="STRATEGI" localSheetId="1">#REF!</definedName>
    <definedName name="STRATEGI" localSheetId="6">#REF!</definedName>
    <definedName name="STRATEGI" localSheetId="2">#REF!</definedName>
    <definedName name="STRATEGI">#REF!</definedName>
    <definedName name="TAHUN" localSheetId="11">[29]Sheet4!$D$4:$E$1339</definedName>
    <definedName name="TAHUN" localSheetId="12">[29]Sheet4!$D$4:$E$1339</definedName>
    <definedName name="TAHUN" localSheetId="6">[30]Sheet4!$D$4:$E$591</definedName>
    <definedName name="TAHUN">[30]Sheet4!$D$4:$E$1339</definedName>
    <definedName name="TANDA" localSheetId="11">#REF!</definedName>
    <definedName name="TANDA" localSheetId="12">#REF!</definedName>
    <definedName name="TANDA" localSheetId="1">#REF!</definedName>
    <definedName name="TANDA" localSheetId="6">#REF!</definedName>
    <definedName name="TANDA" localSheetId="2">#REF!</definedName>
    <definedName name="TANDA">#REF!</definedName>
    <definedName name="TANDATANDA" localSheetId="11">'[3]A. TANAH'!#REF!</definedName>
    <definedName name="TANDATANDA" localSheetId="12">'[3]A. TANAH'!#REF!</definedName>
    <definedName name="TANDATANDA" localSheetId="1">'[3]A. TANAH'!#REF!</definedName>
    <definedName name="TANDATANDA" localSheetId="6">'[4]A. TANAH'!#REF!</definedName>
    <definedName name="TANDATANDA" localSheetId="2">'[3]A. TANAH'!#REF!</definedName>
    <definedName name="TANDATANDA">'[3]A. TANAH'!#REF!</definedName>
    <definedName name="TERMINATOR" localSheetId="11">'[3]A. TANAH'!#REF!</definedName>
    <definedName name="TERMINATOR" localSheetId="12">'[3]A. TANAH'!#REF!</definedName>
    <definedName name="TERMINATOR" localSheetId="1">'[3]A. TANAH'!#REF!</definedName>
    <definedName name="TERMINATOR" localSheetId="6">'[4]A. TANAH'!#REF!</definedName>
    <definedName name="TERMINATOR">'[3]A. TANAH'!#REF!</definedName>
    <definedName name="TIDAK" localSheetId="11">#REF!</definedName>
    <definedName name="TIDAK" localSheetId="12">#REF!</definedName>
    <definedName name="TIDAK" localSheetId="1">#REF!</definedName>
    <definedName name="TIDAK" localSheetId="6">#REF!</definedName>
    <definedName name="TIDAK" localSheetId="2">#REF!</definedName>
    <definedName name="TIDAK">#REF!</definedName>
    <definedName name="TINGKAT" localSheetId="1">#REF!</definedName>
    <definedName name="TINGKAT" localSheetId="6">#REF!</definedName>
    <definedName name="TINGKAT">#REF!</definedName>
    <definedName name="tm_2415921492" localSheetId="1">#REF!</definedName>
    <definedName name="tm_2415921492" localSheetId="6">#REF!</definedName>
    <definedName name="tm_2415921492">#REF!</definedName>
    <definedName name="u" localSheetId="6">#REF!</definedName>
    <definedName name="u">#REF!</definedName>
    <definedName name="UBAH" localSheetId="6">#REF!</definedName>
    <definedName name="UBAH">#REF!</definedName>
    <definedName name="UE" localSheetId="11">[31]UE!$C$6:$F$75</definedName>
    <definedName name="UE" localSheetId="12">[31]UE!$C$6:$F$75</definedName>
    <definedName name="UE">#REF!</definedName>
    <definedName name="UJANG" localSheetId="11">#REF!</definedName>
    <definedName name="UJANG" localSheetId="12">#REF!</definedName>
    <definedName name="UJANG" localSheetId="6">#REF!</definedName>
    <definedName name="UJANG">#REF!</definedName>
    <definedName name="UNIT" localSheetId="6">#REF!</definedName>
    <definedName name="UNIT">#REF!</definedName>
    <definedName name="validation_list" localSheetId="6">OFFSET([32]COA!$P$2,,,COUNTIF([32]COA!$P$2:$P$2393,"?*"))</definedName>
    <definedName name="validation_list">OFFSET([32]COA!$P$2,,,COUNTIF([32]COA!$P$2:$P$2393,"?*"))</definedName>
    <definedName name="VALUE" localSheetId="11">'[3]A. TANAH'!#REF!</definedName>
    <definedName name="VALUE" localSheetId="12">'[3]A. TANAH'!#REF!</definedName>
    <definedName name="VALUE" localSheetId="6">'[4]A. TANAH'!#REF!</definedName>
    <definedName name="VALUE" localSheetId="2">'[3]A. TANAH'!#REF!</definedName>
    <definedName name="VALUE">'[3]A. TANAH'!#REF!</definedName>
    <definedName name="VAlue_1" localSheetId="6">'[12]A. TANAH'!#REF!</definedName>
    <definedName name="VAlue_1">'[11]A. TANAH'!#REF!</definedName>
    <definedName name="WAKTU" localSheetId="11">#REF!</definedName>
    <definedName name="WAKTU" localSheetId="12">#REF!</definedName>
    <definedName name="WAKTU" localSheetId="1">#REF!</definedName>
    <definedName name="WAKTU" localSheetId="6">#REF!</definedName>
    <definedName name="WAKTU" localSheetId="2">#REF!</definedName>
    <definedName name="WAKTU">#REF!</definedName>
    <definedName name="WATI" localSheetId="1">#REF!</definedName>
    <definedName name="WATI" localSheetId="6">#REF!</definedName>
    <definedName name="WATI">#REF!</definedName>
    <definedName name="WWE" localSheetId="1">#REF!</definedName>
    <definedName name="WWE" localSheetId="6">#REF!</definedName>
    <definedName name="WWE">#REF!</definedName>
    <definedName name="x" localSheetId="6">#REF!</definedName>
    <definedName name="x">#REF!</definedName>
    <definedName name="xccxc" localSheetId="6">#REF!</definedName>
    <definedName name="xccxc">#REF!</definedName>
    <definedName name="xcvv" localSheetId="6">#REF!</definedName>
    <definedName name="xcvv">#REF!</definedName>
    <definedName name="XNX" localSheetId="6">#REF!</definedName>
    <definedName name="XNX">#REF!</definedName>
    <definedName name="xx" localSheetId="6">#REF!</definedName>
    <definedName name="xx">#REF!</definedName>
    <definedName name="XXX" localSheetId="6">#REF!</definedName>
    <definedName name="XXX">#REF!</definedName>
    <definedName name="xxxxx" localSheetId="6">#REF!</definedName>
    <definedName name="xxxxx">#REF!</definedName>
    <definedName name="YUDI" localSheetId="6">#REF!</definedName>
    <definedName name="YUDI">#REF!</definedName>
    <definedName name="YYY" localSheetId="6">#REF!</definedName>
    <definedName name="YYY">#REF!</definedName>
    <definedName name="Z" localSheetId="6">#REF!</definedName>
    <definedName name="Z">#REF!</definedName>
    <definedName name="ZXC" localSheetId="6">'[33]Rekap Belanja'!#REF!</definedName>
    <definedName name="ZXC">'[33]Rekap Belanja'!#REF!</definedName>
    <definedName name="zzz" localSheetId="11">#REF!</definedName>
    <definedName name="zzz" localSheetId="12">#REF!</definedName>
    <definedName name="zzz" localSheetId="6">#REF!</definedName>
    <definedName name="zzz" localSheetId="2">#REF!</definedName>
    <definedName name="zzz">#REF!</definedName>
    <definedName name="zzzzzzzzzzzzzzzzzz" localSheetId="6">#REF!</definedName>
    <definedName name="zzzzzzzzzzzzzzzzzz">#REF!</definedName>
    <definedName name="ZZZZZZZZZZZZZZZZZZZZZZZ" localSheetId="6">#REF!</definedName>
    <definedName name="ZZZZZZZZZZZZZZZZZZZZZZZ">#REF!</definedName>
  </definedNames>
  <calcPr calcId="191029"/>
</workbook>
</file>

<file path=xl/calcChain.xml><?xml version="1.0" encoding="utf-8"?>
<calcChain xmlns="http://schemas.openxmlformats.org/spreadsheetml/2006/main">
  <c r="V343" i="27" l="1"/>
  <c r="V342" i="27"/>
  <c r="V341" i="27"/>
  <c r="V340" i="27"/>
  <c r="V339" i="27"/>
  <c r="V338" i="27"/>
  <c r="V290" i="27"/>
  <c r="V289" i="27"/>
  <c r="V287" i="27"/>
  <c r="V229" i="27"/>
  <c r="V228" i="27"/>
  <c r="V227" i="27"/>
  <c r="V226" i="27"/>
  <c r="V225" i="27"/>
  <c r="V224" i="27"/>
  <c r="V223" i="27"/>
  <c r="V222" i="27"/>
  <c r="V221" i="27"/>
  <c r="V220" i="27"/>
  <c r="V168" i="27"/>
  <c r="V141" i="27"/>
  <c r="P12" i="28" l="1"/>
  <c r="V351" i="27"/>
  <c r="W351" i="27" s="1"/>
  <c r="V330" i="27"/>
  <c r="Q11" i="38"/>
  <c r="V15" i="27"/>
  <c r="Q14" i="27"/>
  <c r="A15" i="27" l="1"/>
  <c r="A16" i="27"/>
  <c r="A17" i="27"/>
  <c r="A18" i="27"/>
  <c r="A19" i="27"/>
  <c r="A20" i="27"/>
  <c r="A21" i="27"/>
  <c r="A22" i="27"/>
  <c r="A23" i="27"/>
  <c r="A24" i="27"/>
  <c r="A25" i="27"/>
  <c r="A26" i="27"/>
  <c r="A27" i="27"/>
  <c r="A28" i="27"/>
  <c r="A29" i="27"/>
  <c r="A30" i="27"/>
  <c r="A31" i="27"/>
  <c r="A32" i="27"/>
  <c r="A33" i="27"/>
  <c r="A34" i="27"/>
  <c r="A35" i="27"/>
  <c r="A14"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166" i="27"/>
  <c r="A167" i="27"/>
  <c r="A168" i="27"/>
  <c r="A169" i="27"/>
  <c r="A170" i="27"/>
  <c r="A171" i="27"/>
  <c r="A172" i="27"/>
  <c r="A173" i="27"/>
  <c r="A174" i="27"/>
  <c r="A175" i="27"/>
  <c r="A176" i="27"/>
  <c r="A177" i="27"/>
  <c r="A178" i="27"/>
  <c r="A179" i="27"/>
  <c r="A180" i="27"/>
  <c r="A181" i="27"/>
  <c r="A182" i="27"/>
  <c r="A183" i="27"/>
  <c r="A184" i="27"/>
  <c r="A185" i="27"/>
  <c r="A186" i="27"/>
  <c r="A187" i="27"/>
  <c r="A188" i="27"/>
  <c r="A189" i="27"/>
  <c r="A190" i="27"/>
  <c r="A191" i="27"/>
  <c r="A192" i="27"/>
  <c r="A193" i="27"/>
  <c r="A194" i="27"/>
  <c r="A195" i="27"/>
  <c r="A196" i="27"/>
  <c r="A197" i="27"/>
  <c r="A198" i="27"/>
  <c r="A199" i="27"/>
  <c r="A200" i="27"/>
  <c r="A201" i="27"/>
  <c r="A202" i="27"/>
  <c r="A203" i="27"/>
  <c r="A204" i="27"/>
  <c r="A205" i="27"/>
  <c r="A206" i="27"/>
  <c r="A207" i="27"/>
  <c r="A208" i="27"/>
  <c r="A209" i="27"/>
  <c r="A210" i="27"/>
  <c r="A211" i="27"/>
  <c r="A212" i="27"/>
  <c r="A213" i="27"/>
  <c r="A214" i="27"/>
  <c r="A215" i="27"/>
  <c r="A216" i="27"/>
  <c r="A217" i="27"/>
  <c r="A218" i="27"/>
  <c r="A219" i="27"/>
  <c r="A220" i="27"/>
  <c r="A221" i="27"/>
  <c r="A222" i="27"/>
  <c r="A223" i="27"/>
  <c r="A224" i="27"/>
  <c r="A225" i="27"/>
  <c r="A226" i="27"/>
  <c r="A227" i="27"/>
  <c r="A228" i="27"/>
  <c r="A229" i="27"/>
  <c r="A230" i="27"/>
  <c r="A231" i="27"/>
  <c r="A232" i="27"/>
  <c r="A233" i="27"/>
  <c r="A234" i="27"/>
  <c r="A235" i="27"/>
  <c r="A236" i="27"/>
  <c r="A237" i="27"/>
  <c r="A238" i="27"/>
  <c r="A239" i="27"/>
  <c r="A240" i="27"/>
  <c r="A241" i="27"/>
  <c r="A242" i="27"/>
  <c r="A243" i="27"/>
  <c r="A244" i="27"/>
  <c r="A245" i="27"/>
  <c r="A246" i="27"/>
  <c r="A247" i="27"/>
  <c r="A248" i="27"/>
  <c r="A249" i="27"/>
  <c r="A250" i="27"/>
  <c r="A251" i="27"/>
  <c r="A252" i="27"/>
  <c r="A253" i="27"/>
  <c r="A254" i="27"/>
  <c r="A255" i="27"/>
  <c r="A256" i="27"/>
  <c r="A257" i="27"/>
  <c r="A258" i="27"/>
  <c r="A259" i="27"/>
  <c r="A260" i="27"/>
  <c r="A261" i="27"/>
  <c r="A262" i="27"/>
  <c r="A263" i="27"/>
  <c r="A264" i="27"/>
  <c r="A265" i="27"/>
  <c r="A266" i="27"/>
  <c r="A267" i="27"/>
  <c r="A268" i="27"/>
  <c r="A269" i="27"/>
  <c r="A270" i="27"/>
  <c r="A271" i="27"/>
  <c r="A272" i="27"/>
  <c r="A273" i="27"/>
  <c r="A274" i="27"/>
  <c r="A275" i="27"/>
  <c r="A276" i="27"/>
  <c r="A277" i="27"/>
  <c r="A278" i="27"/>
  <c r="A279" i="27"/>
  <c r="A280" i="27"/>
  <c r="A281" i="27"/>
  <c r="A282" i="27"/>
  <c r="A283" i="27"/>
  <c r="A284" i="27"/>
  <c r="A285" i="27"/>
  <c r="A286" i="27"/>
  <c r="A287" i="27"/>
  <c r="A288" i="27"/>
  <c r="A289" i="27"/>
  <c r="A290" i="27"/>
  <c r="A291" i="27"/>
  <c r="A292" i="27"/>
  <c r="A293" i="27"/>
  <c r="A294" i="27"/>
  <c r="A295" i="27"/>
  <c r="A296" i="27"/>
  <c r="A297" i="27"/>
  <c r="A298" i="27"/>
  <c r="A299" i="27"/>
  <c r="A300" i="27"/>
  <c r="A301" i="27"/>
  <c r="A302" i="27"/>
  <c r="A303" i="27"/>
  <c r="A304" i="27"/>
  <c r="A305" i="27"/>
  <c r="A306" i="27"/>
  <c r="A307" i="27"/>
  <c r="A308" i="27"/>
  <c r="A309" i="27"/>
  <c r="A310" i="27"/>
  <c r="A311" i="27"/>
  <c r="A312" i="27"/>
  <c r="A313" i="27"/>
  <c r="A314" i="27"/>
  <c r="A315" i="27"/>
  <c r="A316" i="27"/>
  <c r="A317" i="27"/>
  <c r="A318" i="27"/>
  <c r="A319" i="27"/>
  <c r="A320" i="27"/>
  <c r="A321" i="27"/>
  <c r="A322" i="27"/>
  <c r="A323" i="27"/>
  <c r="A324" i="27"/>
  <c r="A325" i="27"/>
  <c r="A326" i="27"/>
  <c r="A327" i="27"/>
  <c r="A328" i="27"/>
  <c r="A329" i="27"/>
  <c r="A330" i="27"/>
  <c r="A331" i="27"/>
  <c r="A332" i="27"/>
  <c r="A333" i="27"/>
  <c r="A334" i="27"/>
  <c r="A335" i="27"/>
  <c r="A336" i="27"/>
  <c r="A337" i="27"/>
  <c r="A338" i="27"/>
  <c r="A339" i="27"/>
  <c r="A340" i="27"/>
  <c r="A341" i="27"/>
  <c r="A342" i="27"/>
  <c r="A343" i="27"/>
  <c r="A344" i="27"/>
  <c r="A345" i="27"/>
  <c r="A346" i="27"/>
  <c r="A347" i="27"/>
  <c r="A348" i="27"/>
  <c r="A349" i="27"/>
  <c r="A350" i="27"/>
  <c r="A351" i="27"/>
  <c r="A352" i="27"/>
  <c r="A353" i="27"/>
  <c r="A354" i="27"/>
  <c r="A355" i="27"/>
  <c r="A356" i="27"/>
  <c r="A357" i="27"/>
  <c r="A358" i="27"/>
  <c r="AF17" i="38" l="1"/>
  <c r="AE17" i="38"/>
  <c r="U13" i="38"/>
  <c r="Z24" i="38" l="1"/>
  <c r="R11" i="38"/>
  <c r="E60" i="38" l="1"/>
  <c r="X22" i="38"/>
  <c r="U23" i="38"/>
  <c r="Y23" i="38" s="1"/>
  <c r="V25" i="38" l="1"/>
  <c r="W25" i="38"/>
  <c r="X18" i="38"/>
  <c r="X16" i="38"/>
  <c r="X17" i="38"/>
  <c r="X19" i="38"/>
  <c r="X20" i="38"/>
  <c r="X21" i="38"/>
  <c r="X14" i="38"/>
  <c r="X13" i="38"/>
  <c r="Y13" i="38" s="1"/>
  <c r="X12" i="38"/>
  <c r="X10" i="38"/>
  <c r="X9" i="38" s="1"/>
  <c r="U17" i="38"/>
  <c r="Y17" i="38" s="1"/>
  <c r="J18" i="38" l="1"/>
  <c r="J19" i="38"/>
  <c r="J20" i="38"/>
  <c r="J21" i="38"/>
  <c r="J17" i="38"/>
  <c r="J13" i="38"/>
  <c r="I22" i="38"/>
  <c r="H22" i="38"/>
  <c r="G22" i="38"/>
  <c r="F22" i="38"/>
  <c r="E22" i="38"/>
  <c r="I11" i="38"/>
  <c r="H11" i="38"/>
  <c r="G11" i="38"/>
  <c r="F11" i="38"/>
  <c r="E11" i="38"/>
  <c r="D11" i="38"/>
  <c r="D30" i="38"/>
  <c r="D25" i="38"/>
  <c r="D22" i="38"/>
  <c r="V11" i="38"/>
  <c r="U37" i="38"/>
  <c r="Y37" i="38" s="1"/>
  <c r="N37" i="38"/>
  <c r="N36" i="38" s="1"/>
  <c r="H37" i="38"/>
  <c r="J37" i="38" s="1"/>
  <c r="X36" i="38"/>
  <c r="U36" i="38"/>
  <c r="L36" i="38"/>
  <c r="K36" i="38"/>
  <c r="I36" i="38"/>
  <c r="G36" i="38"/>
  <c r="F36" i="38"/>
  <c r="E36" i="38"/>
  <c r="D36" i="38"/>
  <c r="X35" i="38"/>
  <c r="U35" i="38"/>
  <c r="N35" i="38"/>
  <c r="J35" i="38"/>
  <c r="J34" i="38" s="1"/>
  <c r="X34" i="38"/>
  <c r="U34" i="38"/>
  <c r="N34" i="38"/>
  <c r="L34" i="38"/>
  <c r="K34" i="38"/>
  <c r="I34" i="38"/>
  <c r="G34" i="38"/>
  <c r="F34" i="38"/>
  <c r="V33" i="38"/>
  <c r="T33" i="38"/>
  <c r="S33" i="38"/>
  <c r="R33" i="38"/>
  <c r="Q33" i="38"/>
  <c r="N33" i="38"/>
  <c r="J33" i="38"/>
  <c r="X32" i="38"/>
  <c r="U32" i="38"/>
  <c r="N32" i="38"/>
  <c r="J32" i="38"/>
  <c r="X31" i="38"/>
  <c r="U31" i="38"/>
  <c r="N31" i="38"/>
  <c r="N30" i="38" s="1"/>
  <c r="J31" i="38"/>
  <c r="X30" i="38"/>
  <c r="U30" i="38"/>
  <c r="L30" i="38"/>
  <c r="K30" i="38"/>
  <c r="I30" i="38"/>
  <c r="G30" i="38"/>
  <c r="F30" i="38"/>
  <c r="E30" i="38"/>
  <c r="X29" i="38"/>
  <c r="U29" i="38"/>
  <c r="N29" i="38"/>
  <c r="J29" i="38"/>
  <c r="V28" i="38"/>
  <c r="T28" i="38"/>
  <c r="S28" i="38"/>
  <c r="R28" i="38"/>
  <c r="N28" i="38"/>
  <c r="J28" i="38"/>
  <c r="X27" i="38"/>
  <c r="U27" i="38"/>
  <c r="N27" i="38"/>
  <c r="J27" i="38"/>
  <c r="X26" i="38"/>
  <c r="U26" i="38"/>
  <c r="N26" i="38"/>
  <c r="J26" i="38"/>
  <c r="R25" i="38"/>
  <c r="Q25" i="38"/>
  <c r="L25" i="38"/>
  <c r="K25" i="38"/>
  <c r="I25" i="38"/>
  <c r="G25" i="38"/>
  <c r="F25" i="38"/>
  <c r="E25" i="38"/>
  <c r="U24" i="38"/>
  <c r="Y24" i="38" s="1"/>
  <c r="N24" i="38"/>
  <c r="J24" i="38"/>
  <c r="N23" i="38"/>
  <c r="J23" i="38"/>
  <c r="T22" i="38"/>
  <c r="T11" i="38" s="1"/>
  <c r="S22" i="38"/>
  <c r="S11" i="38" s="1"/>
  <c r="R22" i="38"/>
  <c r="Q22" i="38"/>
  <c r="Q8" i="38" s="1"/>
  <c r="L22" i="38"/>
  <c r="K22" i="38"/>
  <c r="U21" i="38"/>
  <c r="N21" i="38"/>
  <c r="U20" i="38"/>
  <c r="Y20" i="38" s="1"/>
  <c r="N20" i="38"/>
  <c r="U19" i="38"/>
  <c r="N19" i="38"/>
  <c r="U18" i="38"/>
  <c r="Y18" i="38" s="1"/>
  <c r="N18" i="38"/>
  <c r="N17" i="38"/>
  <c r="U16" i="38"/>
  <c r="N16" i="38"/>
  <c r="J16" i="38"/>
  <c r="U15" i="38"/>
  <c r="W15" i="38" s="1"/>
  <c r="N15" i="38"/>
  <c r="J15" i="38"/>
  <c r="U14" i="38"/>
  <c r="Y14" i="38" s="1"/>
  <c r="N14" i="38"/>
  <c r="J14" i="38"/>
  <c r="N13" i="38"/>
  <c r="U12" i="38"/>
  <c r="N12" i="38"/>
  <c r="J12" i="38"/>
  <c r="L11" i="38"/>
  <c r="K11" i="38"/>
  <c r="U10" i="38"/>
  <c r="N10" i="38"/>
  <c r="N9" i="38" s="1"/>
  <c r="J9" i="38"/>
  <c r="L9" i="38"/>
  <c r="K9" i="38"/>
  <c r="I9" i="38"/>
  <c r="G9" i="38"/>
  <c r="F9" i="38"/>
  <c r="E9" i="38"/>
  <c r="D9" i="38"/>
  <c r="O12" i="38" l="1"/>
  <c r="O20" i="38"/>
  <c r="S8" i="38"/>
  <c r="O24" i="38"/>
  <c r="T8" i="38"/>
  <c r="Y26" i="38"/>
  <c r="Y25" i="38" s="1"/>
  <c r="Y27" i="38"/>
  <c r="O32" i="38"/>
  <c r="O33" i="38"/>
  <c r="V8" i="38"/>
  <c r="O21" i="38"/>
  <c r="U11" i="38"/>
  <c r="Y12" i="38"/>
  <c r="U22" i="38"/>
  <c r="Y22" i="38" s="1"/>
  <c r="R8" i="38"/>
  <c r="O26" i="38"/>
  <c r="O28" i="38"/>
  <c r="Y29" i="38"/>
  <c r="Y30" i="38"/>
  <c r="Y31" i="38"/>
  <c r="Y32" i="38"/>
  <c r="Y16" i="38"/>
  <c r="AA16" i="38" s="1"/>
  <c r="U25" i="38"/>
  <c r="X15" i="38"/>
  <c r="X11" i="38" s="1"/>
  <c r="Y34" i="38"/>
  <c r="Y35" i="38"/>
  <c r="N11" i="38"/>
  <c r="U28" i="38"/>
  <c r="K8" i="38"/>
  <c r="O15" i="38"/>
  <c r="J22" i="38"/>
  <c r="H36" i="38"/>
  <c r="Y36" i="38"/>
  <c r="O18" i="38"/>
  <c r="X25" i="38"/>
  <c r="X33" i="38"/>
  <c r="W11" i="38"/>
  <c r="W8" i="38" s="1"/>
  <c r="Y19" i="38"/>
  <c r="H8" i="38"/>
  <c r="I8" i="38"/>
  <c r="O16" i="38"/>
  <c r="F8" i="38"/>
  <c r="E8" i="38"/>
  <c r="J36" i="38"/>
  <c r="O37" i="38"/>
  <c r="O36" i="38" s="1"/>
  <c r="O27" i="38"/>
  <c r="O31" i="38"/>
  <c r="U9" i="38"/>
  <c r="G8" i="38"/>
  <c r="J11" i="38"/>
  <c r="O14" i="38"/>
  <c r="O17" i="38"/>
  <c r="Y21" i="38"/>
  <c r="O23" i="38"/>
  <c r="N22" i="38"/>
  <c r="U33" i="38"/>
  <c r="O35" i="38"/>
  <c r="L8" i="38"/>
  <c r="O13" i="38"/>
  <c r="O19" i="38"/>
  <c r="N25" i="38"/>
  <c r="O29" i="38"/>
  <c r="J30" i="38"/>
  <c r="O30" i="38" s="1"/>
  <c r="O34" i="38"/>
  <c r="D8" i="38"/>
  <c r="O10" i="38"/>
  <c r="O9" i="38" s="1"/>
  <c r="J25" i="38"/>
  <c r="X28" i="38"/>
  <c r="N8" i="38" l="1"/>
  <c r="O25" i="38"/>
  <c r="U8" i="38"/>
  <c r="O22" i="38"/>
  <c r="J8" i="38"/>
  <c r="Y28" i="38"/>
  <c r="X8" i="38"/>
  <c r="Y33" i="38"/>
  <c r="Y15" i="38"/>
  <c r="Y11" i="38" s="1"/>
  <c r="O11" i="38"/>
  <c r="Y10" i="38"/>
  <c r="Y9" i="38" s="1"/>
  <c r="O8" i="38" l="1"/>
  <c r="Y8" i="38"/>
  <c r="Z8" i="38" s="1"/>
  <c r="AH21" i="27"/>
  <c r="Z21" i="27" s="1"/>
  <c r="AH22" i="27"/>
  <c r="Z22" i="27" s="1"/>
  <c r="AH23" i="27"/>
  <c r="Z23" i="27" s="1"/>
  <c r="AH24" i="27"/>
  <c r="Z24" i="27" s="1"/>
  <c r="V21" i="27"/>
  <c r="W21" i="27" s="1"/>
  <c r="V22" i="27"/>
  <c r="X22" i="27" s="1"/>
  <c r="Y22" i="27" s="1"/>
  <c r="X21" i="27" l="1"/>
  <c r="Y21" i="27" s="1"/>
  <c r="W22" i="27"/>
  <c r="AA22" i="27"/>
  <c r="V24" i="27"/>
  <c r="W24" i="27" s="1"/>
  <c r="V23" i="27"/>
  <c r="W23" i="27" s="1"/>
  <c r="AB22" i="27" l="1"/>
  <c r="AC22" i="27" s="1"/>
  <c r="AA21" i="27"/>
  <c r="X24" i="27"/>
  <c r="X23" i="27"/>
  <c r="AB21" i="27" l="1"/>
  <c r="AC21" i="27" s="1"/>
  <c r="Y24" i="27"/>
  <c r="AA24" i="27" s="1"/>
  <c r="Y23" i="27"/>
  <c r="AA23" i="27" s="1"/>
  <c r="F27" i="37"/>
  <c r="J27" i="37" s="1"/>
  <c r="K27" i="37" s="1"/>
  <c r="AD21" i="27" l="1"/>
  <c r="AE21" i="27" s="1"/>
  <c r="AB24" i="27"/>
  <c r="AC24" i="27" s="1"/>
  <c r="AB23" i="27"/>
  <c r="AC23" i="27" s="1"/>
  <c r="AD22" i="27"/>
  <c r="J21" i="37"/>
  <c r="J22" i="37"/>
  <c r="K22" i="37" s="1"/>
  <c r="J23" i="37"/>
  <c r="J24" i="37"/>
  <c r="K24" i="37" s="1"/>
  <c r="J25" i="37"/>
  <c r="K25" i="37" s="1"/>
  <c r="J26" i="37"/>
  <c r="K26" i="37" s="1"/>
  <c r="W29" i="37"/>
  <c r="V29" i="37"/>
  <c r="U29" i="37"/>
  <c r="T29" i="37"/>
  <c r="R29" i="37"/>
  <c r="Q29" i="37"/>
  <c r="P29" i="37"/>
  <c r="O29" i="37"/>
  <c r="N29" i="37"/>
  <c r="M29" i="37"/>
  <c r="L29" i="37"/>
  <c r="K29" i="37"/>
  <c r="I29" i="37"/>
  <c r="H29" i="37"/>
  <c r="E9" i="37"/>
  <c r="G8" i="37"/>
  <c r="L8" i="37" s="1"/>
  <c r="M8" i="37" s="1"/>
  <c r="G9" i="37" s="1"/>
  <c r="R8" i="37"/>
  <c r="AF21" i="27" l="1"/>
  <c r="AG21" i="27" s="1"/>
  <c r="AJ21" i="27"/>
  <c r="AK21" i="27"/>
  <c r="AD23" i="27"/>
  <c r="AE23" i="27" s="1"/>
  <c r="AD24" i="27"/>
  <c r="AJ24" i="27" s="1"/>
  <c r="AJ22" i="27"/>
  <c r="AE22" i="27"/>
  <c r="AK22" i="27" s="1"/>
  <c r="E10" i="37"/>
  <c r="U10" i="37" s="1"/>
  <c r="U8" i="37"/>
  <c r="I8" i="37"/>
  <c r="N8" i="37"/>
  <c r="J10" i="37"/>
  <c r="K10" i="37" s="1"/>
  <c r="F30" i="37"/>
  <c r="AC9" i="37" s="1"/>
  <c r="U9" i="37"/>
  <c r="J9" i="37"/>
  <c r="K9" i="37" s="1"/>
  <c r="L9" i="37" s="1"/>
  <c r="M9" i="37" s="1"/>
  <c r="R9" i="37"/>
  <c r="S9" i="37" s="1"/>
  <c r="J13" i="37"/>
  <c r="K13" i="37" s="1"/>
  <c r="J14" i="37"/>
  <c r="K14" i="37" s="1"/>
  <c r="J15" i="37"/>
  <c r="K15" i="37" s="1"/>
  <c r="J16" i="37"/>
  <c r="K16" i="37" s="1"/>
  <c r="J17" i="37"/>
  <c r="K17" i="37" s="1"/>
  <c r="J18" i="37"/>
  <c r="K18" i="37" s="1"/>
  <c r="J19" i="37"/>
  <c r="K19" i="37" s="1"/>
  <c r="J20" i="37"/>
  <c r="K20" i="37" s="1"/>
  <c r="K21" i="37"/>
  <c r="K23" i="37"/>
  <c r="J11" i="37"/>
  <c r="K11" i="37" s="1"/>
  <c r="O8" i="37"/>
  <c r="Q8" i="37" s="1"/>
  <c r="J12" i="37"/>
  <c r="K12" i="37" s="1"/>
  <c r="AF96" i="36"/>
  <c r="AL89" i="36"/>
  <c r="AK89" i="36"/>
  <c r="O75" i="36"/>
  <c r="O74" i="36"/>
  <c r="O72" i="36"/>
  <c r="O71" i="36"/>
  <c r="O70" i="36"/>
  <c r="O66" i="36"/>
  <c r="O65" i="36"/>
  <c r="O64" i="36"/>
  <c r="O63" i="36"/>
  <c r="O62" i="36"/>
  <c r="O59" i="36"/>
  <c r="O58" i="36"/>
  <c r="O57" i="36"/>
  <c r="O56" i="36"/>
  <c r="O55" i="36"/>
  <c r="Z54" i="36"/>
  <c r="O52" i="36"/>
  <c r="O51" i="36"/>
  <c r="O50" i="36"/>
  <c r="O49" i="36"/>
  <c r="AK48" i="36"/>
  <c r="AM48" i="36" s="1"/>
  <c r="AN48" i="36" s="1"/>
  <c r="O48" i="36"/>
  <c r="AK47" i="36"/>
  <c r="AM47" i="36" s="1"/>
  <c r="AN47" i="36" s="1"/>
  <c r="O47" i="36"/>
  <c r="AK46" i="36"/>
  <c r="AM46" i="36" s="1"/>
  <c r="AN46" i="36" s="1"/>
  <c r="O46" i="36"/>
  <c r="AK45" i="36"/>
  <c r="AM45" i="36" s="1"/>
  <c r="AN45" i="36" s="1"/>
  <c r="O45" i="36"/>
  <c r="AK44" i="36"/>
  <c r="AM44" i="36" s="1"/>
  <c r="AN44" i="36" s="1"/>
  <c r="AA44" i="36"/>
  <c r="O44" i="36"/>
  <c r="AK42" i="36"/>
  <c r="Z42" i="36"/>
  <c r="O41" i="36"/>
  <c r="O40" i="36"/>
  <c r="O39" i="36"/>
  <c r="O38" i="36"/>
  <c r="O37" i="36"/>
  <c r="AM35" i="36"/>
  <c r="AM79" i="36" s="1"/>
  <c r="AR27" i="36"/>
  <c r="AS27" i="36" s="1"/>
  <c r="O20" i="36"/>
  <c r="O19" i="36" s="1"/>
  <c r="Z19" i="36"/>
  <c r="AR26" i="36" s="1"/>
  <c r="AS26" i="36" s="1"/>
  <c r="O17" i="36"/>
  <c r="O16" i="36"/>
  <c r="O15" i="36"/>
  <c r="Z14" i="36"/>
  <c r="Z12" i="36" s="1"/>
  <c r="O13" i="36"/>
  <c r="O54" i="36" l="1"/>
  <c r="R10" i="37"/>
  <c r="E11" i="37"/>
  <c r="R11" i="37" s="1"/>
  <c r="AL21" i="27"/>
  <c r="AI21" i="27"/>
  <c r="AM21" i="27"/>
  <c r="AE24" i="27"/>
  <c r="AF24" i="27" s="1"/>
  <c r="AJ23" i="27"/>
  <c r="AK23" i="27"/>
  <c r="O69" i="36"/>
  <c r="AF22" i="27"/>
  <c r="I9" i="37"/>
  <c r="G10" i="37"/>
  <c r="L10" i="37" s="1"/>
  <c r="S10" i="37"/>
  <c r="T8" i="37"/>
  <c r="V8" i="37"/>
  <c r="O9" i="37" s="1"/>
  <c r="O14" i="36"/>
  <c r="O12" i="36" s="1"/>
  <c r="O43" i="36"/>
  <c r="O42" i="36" s="1"/>
  <c r="O36" i="36"/>
  <c r="Z35" i="36"/>
  <c r="Z79" i="36" s="1"/>
  <c r="O61" i="36"/>
  <c r="O73" i="36"/>
  <c r="AC24" i="28"/>
  <c r="AC25" i="28"/>
  <c r="R23" i="28"/>
  <c r="AH352" i="27"/>
  <c r="Z352" i="27" s="1"/>
  <c r="V352" i="27"/>
  <c r="AH351" i="27"/>
  <c r="Z351" i="27" s="1"/>
  <c r="Y351" i="27"/>
  <c r="AH348" i="27"/>
  <c r="Z348" i="27" s="1"/>
  <c r="V348" i="27"/>
  <c r="V345" i="27"/>
  <c r="X345" i="27" s="1"/>
  <c r="Y345" i="27" s="1"/>
  <c r="AG345" i="27" s="1"/>
  <c r="AI345" i="27" s="1"/>
  <c r="V344" i="27"/>
  <c r="X344" i="27" s="1"/>
  <c r="Y344" i="27" s="1"/>
  <c r="AG344" i="27" s="1"/>
  <c r="X343" i="27"/>
  <c r="Y343" i="27" s="1"/>
  <c r="AG343" i="27" s="1"/>
  <c r="X342" i="27"/>
  <c r="Y342" i="27" s="1"/>
  <c r="AG342" i="27" s="1"/>
  <c r="X341" i="27"/>
  <c r="X340" i="27"/>
  <c r="X339" i="27"/>
  <c r="Y339" i="27" s="1"/>
  <c r="AG339" i="27" s="1"/>
  <c r="AI339" i="27" s="1"/>
  <c r="X338" i="27"/>
  <c r="Y338" i="27" s="1"/>
  <c r="AG338" i="27" s="1"/>
  <c r="AI338" i="27" s="1"/>
  <c r="V337" i="27"/>
  <c r="X337" i="27" s="1"/>
  <c r="Y337" i="27" s="1"/>
  <c r="AG337" i="27" s="1"/>
  <c r="AI337" i="27" s="1"/>
  <c r="V336" i="27"/>
  <c r="X336" i="27" s="1"/>
  <c r="Y336" i="27" s="1"/>
  <c r="AG336" i="27" s="1"/>
  <c r="V335" i="27"/>
  <c r="X335" i="27" s="1"/>
  <c r="Y335" i="27" s="1"/>
  <c r="AE335" i="27" s="1"/>
  <c r="V334" i="27"/>
  <c r="X334" i="27" s="1"/>
  <c r="Y334" i="27" s="1"/>
  <c r="AE334" i="27" s="1"/>
  <c r="V333" i="27"/>
  <c r="X333" i="27" s="1"/>
  <c r="Y333" i="27" s="1"/>
  <c r="AE333" i="27" s="1"/>
  <c r="AF333" i="27" s="1"/>
  <c r="V332" i="27"/>
  <c r="X332" i="27" s="1"/>
  <c r="Y332" i="27" s="1"/>
  <c r="AE332" i="27" s="1"/>
  <c r="V331" i="27"/>
  <c r="X331" i="27" s="1"/>
  <c r="Y331" i="27" s="1"/>
  <c r="AE331" i="27" s="1"/>
  <c r="X330" i="27"/>
  <c r="Y330" i="27" s="1"/>
  <c r="AC330" i="27" s="1"/>
  <c r="V329" i="27"/>
  <c r="X329" i="27" s="1"/>
  <c r="Y329" i="27" s="1"/>
  <c r="AC329" i="27" s="1"/>
  <c r="V328" i="27"/>
  <c r="X328" i="27" s="1"/>
  <c r="Y328" i="27" s="1"/>
  <c r="AC328" i="27" s="1"/>
  <c r="V327" i="27"/>
  <c r="X327" i="27" s="1"/>
  <c r="Y327" i="27" s="1"/>
  <c r="AC327" i="27" s="1"/>
  <c r="AD327" i="27" s="1"/>
  <c r="V326" i="27"/>
  <c r="X326" i="27" s="1"/>
  <c r="Y326" i="27" s="1"/>
  <c r="AC326" i="27" s="1"/>
  <c r="V325" i="27"/>
  <c r="X325" i="27" s="1"/>
  <c r="Y325" i="27" s="1"/>
  <c r="AC325" i="27" s="1"/>
  <c r="V324" i="27"/>
  <c r="X324" i="27" s="1"/>
  <c r="V323" i="27"/>
  <c r="X323" i="27" s="1"/>
  <c r="Y323" i="27" s="1"/>
  <c r="V322" i="27"/>
  <c r="X322" i="27" s="1"/>
  <c r="V321" i="27"/>
  <c r="X321" i="27" s="1"/>
  <c r="Y321" i="27" s="1"/>
  <c r="V320" i="27"/>
  <c r="X320" i="27" s="1"/>
  <c r="V319" i="27"/>
  <c r="X319" i="27" s="1"/>
  <c r="Y319" i="27" s="1"/>
  <c r="V318" i="27"/>
  <c r="X318" i="27" s="1"/>
  <c r="AH317" i="27"/>
  <c r="Z317" i="27" s="1"/>
  <c r="V317" i="27"/>
  <c r="X317" i="27" s="1"/>
  <c r="Y317" i="27" s="1"/>
  <c r="AH316" i="27"/>
  <c r="Z316" i="27" s="1"/>
  <c r="V316" i="27"/>
  <c r="X316" i="27" s="1"/>
  <c r="Y316" i="27" s="1"/>
  <c r="AH315" i="27"/>
  <c r="Z315" i="27" s="1"/>
  <c r="V315" i="27"/>
  <c r="X315" i="27" s="1"/>
  <c r="Y315" i="27" s="1"/>
  <c r="AH314" i="27"/>
  <c r="Z314" i="27" s="1"/>
  <c r="V314" i="27"/>
  <c r="X314" i="27" s="1"/>
  <c r="Y314" i="27" s="1"/>
  <c r="AH313" i="27"/>
  <c r="Z313" i="27" s="1"/>
  <c r="V313" i="27"/>
  <c r="X313" i="27" s="1"/>
  <c r="Y313" i="27" s="1"/>
  <c r="AH312" i="27"/>
  <c r="Z312" i="27" s="1"/>
  <c r="V312" i="27"/>
  <c r="X312" i="27" s="1"/>
  <c r="AH311" i="27"/>
  <c r="Z311" i="27" s="1"/>
  <c r="V311" i="27"/>
  <c r="X311" i="27" s="1"/>
  <c r="Y311" i="27" s="1"/>
  <c r="AH310" i="27"/>
  <c r="Z310" i="27" s="1"/>
  <c r="V310" i="27"/>
  <c r="X310" i="27" s="1"/>
  <c r="Y310" i="27" s="1"/>
  <c r="AH309" i="27"/>
  <c r="Z309" i="27" s="1"/>
  <c r="V309" i="27"/>
  <c r="X309" i="27" s="1"/>
  <c r="Y309" i="27" s="1"/>
  <c r="AH308" i="27"/>
  <c r="Z308" i="27" s="1"/>
  <c r="V308" i="27"/>
  <c r="X308" i="27" s="1"/>
  <c r="Y308" i="27" s="1"/>
  <c r="AH307" i="27"/>
  <c r="Z307" i="27" s="1"/>
  <c r="V307" i="27"/>
  <c r="X307" i="27" s="1"/>
  <c r="Y307" i="27" s="1"/>
  <c r="AH306" i="27"/>
  <c r="Z306" i="27" s="1"/>
  <c r="V306" i="27"/>
  <c r="X306" i="27" s="1"/>
  <c r="Y306" i="27" s="1"/>
  <c r="AH305" i="27"/>
  <c r="Z305" i="27" s="1"/>
  <c r="V305" i="27"/>
  <c r="X305" i="27" s="1"/>
  <c r="Y305" i="27" s="1"/>
  <c r="AH304" i="27"/>
  <c r="Z304" i="27" s="1"/>
  <c r="V304" i="27"/>
  <c r="X304" i="27" s="1"/>
  <c r="Y304" i="27" s="1"/>
  <c r="AH303" i="27"/>
  <c r="Z303" i="27" s="1"/>
  <c r="V303" i="27"/>
  <c r="X303" i="27" s="1"/>
  <c r="Y303" i="27" s="1"/>
  <c r="AH302" i="27"/>
  <c r="Z302" i="27" s="1"/>
  <c r="V302" i="27"/>
  <c r="X302" i="27" s="1"/>
  <c r="Y302" i="27" s="1"/>
  <c r="AH301" i="27"/>
  <c r="Z301" i="27" s="1"/>
  <c r="V301" i="27"/>
  <c r="X301" i="27" s="1"/>
  <c r="Y301" i="27" s="1"/>
  <c r="AH300" i="27"/>
  <c r="Z300" i="27" s="1"/>
  <c r="V300" i="27"/>
  <c r="X300" i="27" s="1"/>
  <c r="Y300" i="27" s="1"/>
  <c r="AH299" i="27"/>
  <c r="Z299" i="27" s="1"/>
  <c r="V299" i="27"/>
  <c r="X299" i="27" s="1"/>
  <c r="Y299" i="27" s="1"/>
  <c r="AH298" i="27"/>
  <c r="Z298" i="27" s="1"/>
  <c r="V298" i="27"/>
  <c r="X298" i="27" s="1"/>
  <c r="Y298" i="27" s="1"/>
  <c r="AH297" i="27"/>
  <c r="Z297" i="27" s="1"/>
  <c r="V297" i="27"/>
  <c r="X297" i="27" s="1"/>
  <c r="Y297" i="27" s="1"/>
  <c r="AH296" i="27"/>
  <c r="Z296" i="27" s="1"/>
  <c r="V296" i="27"/>
  <c r="X296" i="27" s="1"/>
  <c r="Y296" i="27" s="1"/>
  <c r="AH295" i="27"/>
  <c r="Z295" i="27" s="1"/>
  <c r="V295" i="27"/>
  <c r="X295" i="27" s="1"/>
  <c r="Y295" i="27" s="1"/>
  <c r="AH294" i="27"/>
  <c r="Z294" i="27" s="1"/>
  <c r="V294" i="27"/>
  <c r="X294" i="27" s="1"/>
  <c r="Y294" i="27" s="1"/>
  <c r="AH293" i="27"/>
  <c r="Z293" i="27" s="1"/>
  <c r="V293" i="27"/>
  <c r="X293" i="27" s="1"/>
  <c r="Y293" i="27" s="1"/>
  <c r="AH292" i="27"/>
  <c r="Z292" i="27" s="1"/>
  <c r="V292" i="27"/>
  <c r="X292" i="27" s="1"/>
  <c r="Y292" i="27" s="1"/>
  <c r="AH291" i="27"/>
  <c r="Z291" i="27" s="1"/>
  <c r="V291" i="27"/>
  <c r="X291" i="27" s="1"/>
  <c r="Y291" i="27" s="1"/>
  <c r="AH290" i="27"/>
  <c r="Z290" i="27" s="1"/>
  <c r="X290" i="27"/>
  <c r="Y290" i="27" s="1"/>
  <c r="AH289" i="27"/>
  <c r="Z289" i="27" s="1"/>
  <c r="X289" i="27"/>
  <c r="Y289" i="27" s="1"/>
  <c r="AH288" i="27"/>
  <c r="Z288" i="27" s="1"/>
  <c r="V288" i="27"/>
  <c r="X288" i="27" s="1"/>
  <c r="Y288" i="27" s="1"/>
  <c r="AH287" i="27"/>
  <c r="Z287" i="27" s="1"/>
  <c r="X287" i="27"/>
  <c r="Y287" i="27" s="1"/>
  <c r="AH286" i="27"/>
  <c r="Z286" i="27" s="1"/>
  <c r="V286" i="27"/>
  <c r="X286" i="27" s="1"/>
  <c r="Y286" i="27" s="1"/>
  <c r="AH285" i="27"/>
  <c r="Z285" i="27" s="1"/>
  <c r="V285" i="27"/>
  <c r="X285" i="27" s="1"/>
  <c r="Y285" i="27" s="1"/>
  <c r="AH284" i="27"/>
  <c r="Z284" i="27" s="1"/>
  <c r="V284" i="27"/>
  <c r="X284" i="27" s="1"/>
  <c r="Y284" i="27" s="1"/>
  <c r="AH283" i="27"/>
  <c r="Z283" i="27" s="1"/>
  <c r="V283" i="27"/>
  <c r="X283" i="27" s="1"/>
  <c r="Y283" i="27" s="1"/>
  <c r="AH282" i="27"/>
  <c r="Z282" i="27" s="1"/>
  <c r="V282" i="27"/>
  <c r="X282" i="27" s="1"/>
  <c r="Y282" i="27" s="1"/>
  <c r="AH281" i="27"/>
  <c r="Z281" i="27" s="1"/>
  <c r="V281" i="27"/>
  <c r="X281" i="27" s="1"/>
  <c r="Y281" i="27" s="1"/>
  <c r="AH280" i="27"/>
  <c r="Z280" i="27" s="1"/>
  <c r="V280" i="27"/>
  <c r="X280" i="27" s="1"/>
  <c r="Y280" i="27" s="1"/>
  <c r="AH279" i="27"/>
  <c r="Z279" i="27" s="1"/>
  <c r="V279" i="27"/>
  <c r="X279" i="27" s="1"/>
  <c r="Y279" i="27" s="1"/>
  <c r="AH278" i="27"/>
  <c r="Z278" i="27" s="1"/>
  <c r="V278" i="27"/>
  <c r="X278" i="27" s="1"/>
  <c r="AH277" i="27"/>
  <c r="Z277" i="27" s="1"/>
  <c r="V277" i="27"/>
  <c r="X277" i="27" s="1"/>
  <c r="Y277" i="27" s="1"/>
  <c r="AH276" i="27"/>
  <c r="Z276" i="27" s="1"/>
  <c r="V276" i="27"/>
  <c r="X276" i="27" s="1"/>
  <c r="Y276" i="27" s="1"/>
  <c r="AH275" i="27"/>
  <c r="Z275" i="27" s="1"/>
  <c r="V275" i="27"/>
  <c r="X275" i="27" s="1"/>
  <c r="Y275" i="27" s="1"/>
  <c r="AH274" i="27"/>
  <c r="Z274" i="27" s="1"/>
  <c r="V274" i="27"/>
  <c r="X274" i="27" s="1"/>
  <c r="Y274" i="27" s="1"/>
  <c r="AH273" i="27"/>
  <c r="Z273" i="27" s="1"/>
  <c r="V273" i="27"/>
  <c r="X273" i="27" s="1"/>
  <c r="Y273" i="27" s="1"/>
  <c r="AH272" i="27"/>
  <c r="Z272" i="27" s="1"/>
  <c r="V272" i="27"/>
  <c r="X272" i="27" s="1"/>
  <c r="Y272" i="27" s="1"/>
  <c r="AH271" i="27"/>
  <c r="Z271" i="27" s="1"/>
  <c r="V271" i="27"/>
  <c r="X271" i="27" s="1"/>
  <c r="Y271" i="27" s="1"/>
  <c r="AH270" i="27"/>
  <c r="Z270" i="27" s="1"/>
  <c r="V270" i="27"/>
  <c r="X270" i="27" s="1"/>
  <c r="Y270" i="27" s="1"/>
  <c r="AH269" i="27"/>
  <c r="Z269" i="27" s="1"/>
  <c r="V269" i="27"/>
  <c r="X269" i="27" s="1"/>
  <c r="Y269" i="27" s="1"/>
  <c r="AH268" i="27"/>
  <c r="Z268" i="27" s="1"/>
  <c r="V268" i="27"/>
  <c r="X268" i="27" s="1"/>
  <c r="Y268" i="27" s="1"/>
  <c r="AH267" i="27"/>
  <c r="Z267" i="27" s="1"/>
  <c r="V267" i="27"/>
  <c r="X267" i="27" s="1"/>
  <c r="Y267" i="27" s="1"/>
  <c r="AH266" i="27"/>
  <c r="Z266" i="27" s="1"/>
  <c r="V266" i="27"/>
  <c r="X266" i="27" s="1"/>
  <c r="Y266" i="27" s="1"/>
  <c r="AH265" i="27"/>
  <c r="Z265" i="27" s="1"/>
  <c r="V265" i="27"/>
  <c r="X265" i="27" s="1"/>
  <c r="Y265" i="27" s="1"/>
  <c r="AH264" i="27"/>
  <c r="Z264" i="27" s="1"/>
  <c r="V264" i="27"/>
  <c r="X264" i="27" s="1"/>
  <c r="Y264" i="27" s="1"/>
  <c r="AH263" i="27"/>
  <c r="Z263" i="27" s="1"/>
  <c r="V263" i="27"/>
  <c r="X263" i="27" s="1"/>
  <c r="Y263" i="27" s="1"/>
  <c r="AH262" i="27"/>
  <c r="Z262" i="27" s="1"/>
  <c r="V262" i="27"/>
  <c r="X262" i="27" s="1"/>
  <c r="Y262" i="27" s="1"/>
  <c r="AH261" i="27"/>
  <c r="Z261" i="27" s="1"/>
  <c r="V261" i="27"/>
  <c r="X261" i="27" s="1"/>
  <c r="Y261" i="27" s="1"/>
  <c r="AH260" i="27"/>
  <c r="Z260" i="27" s="1"/>
  <c r="V260" i="27"/>
  <c r="X260" i="27" s="1"/>
  <c r="AH259" i="27"/>
  <c r="Z259" i="27" s="1"/>
  <c r="V259" i="27"/>
  <c r="X259" i="27" s="1"/>
  <c r="AH258" i="27"/>
  <c r="Z258" i="27" s="1"/>
  <c r="V258" i="27"/>
  <c r="X258" i="27" s="1"/>
  <c r="AH257" i="27"/>
  <c r="Z257" i="27" s="1"/>
  <c r="V257" i="27"/>
  <c r="X257" i="27" s="1"/>
  <c r="AH256" i="27"/>
  <c r="Z256" i="27" s="1"/>
  <c r="V256" i="27"/>
  <c r="X256" i="27" s="1"/>
  <c r="AH255" i="27"/>
  <c r="Z255" i="27" s="1"/>
  <c r="V255" i="27"/>
  <c r="X255" i="27" s="1"/>
  <c r="AH254" i="27"/>
  <c r="Z254" i="27" s="1"/>
  <c r="V254" i="27"/>
  <c r="X254" i="27" s="1"/>
  <c r="AH253" i="27"/>
  <c r="Z253" i="27" s="1"/>
  <c r="V253" i="27"/>
  <c r="X253" i="27" s="1"/>
  <c r="AH252" i="27"/>
  <c r="Z252" i="27" s="1"/>
  <c r="V252" i="27"/>
  <c r="X252" i="27" s="1"/>
  <c r="AH251" i="27"/>
  <c r="Z251" i="27" s="1"/>
  <c r="V251" i="27"/>
  <c r="X251" i="27" s="1"/>
  <c r="AH250" i="27"/>
  <c r="Z250" i="27" s="1"/>
  <c r="V250" i="27"/>
  <c r="X250" i="27" s="1"/>
  <c r="AH249" i="27"/>
  <c r="Z249" i="27" s="1"/>
  <c r="V249" i="27"/>
  <c r="X249" i="27" s="1"/>
  <c r="AH248" i="27"/>
  <c r="Z248" i="27" s="1"/>
  <c r="V248" i="27"/>
  <c r="X248" i="27" s="1"/>
  <c r="AH247" i="27"/>
  <c r="Z247" i="27" s="1"/>
  <c r="V247" i="27"/>
  <c r="X247" i="27" s="1"/>
  <c r="AH246" i="27"/>
  <c r="Z246" i="27" s="1"/>
  <c r="V246" i="27"/>
  <c r="X246" i="27" s="1"/>
  <c r="AH245" i="27"/>
  <c r="Z245" i="27" s="1"/>
  <c r="V245" i="27"/>
  <c r="X245" i="27" s="1"/>
  <c r="AH244" i="27"/>
  <c r="Z244" i="27" s="1"/>
  <c r="V244" i="27"/>
  <c r="X244" i="27" s="1"/>
  <c r="AH243" i="27"/>
  <c r="Z243" i="27" s="1"/>
  <c r="V243" i="27"/>
  <c r="X243" i="27" s="1"/>
  <c r="AH242" i="27"/>
  <c r="Z242" i="27" s="1"/>
  <c r="V242" i="27"/>
  <c r="X242" i="27" s="1"/>
  <c r="AH241" i="27"/>
  <c r="Z241" i="27" s="1"/>
  <c r="V241" i="27"/>
  <c r="X241" i="27" s="1"/>
  <c r="AH240" i="27"/>
  <c r="Z240" i="27" s="1"/>
  <c r="V240" i="27"/>
  <c r="X240" i="27" s="1"/>
  <c r="AH239" i="27"/>
  <c r="Z239" i="27" s="1"/>
  <c r="V239" i="27"/>
  <c r="X239" i="27" s="1"/>
  <c r="AH238" i="27"/>
  <c r="Z238" i="27" s="1"/>
  <c r="V238" i="27"/>
  <c r="X238" i="27" s="1"/>
  <c r="AH237" i="27"/>
  <c r="Z237" i="27" s="1"/>
  <c r="V237" i="27"/>
  <c r="X237" i="27" s="1"/>
  <c r="AH236" i="27"/>
  <c r="Z236" i="27" s="1"/>
  <c r="V236" i="27"/>
  <c r="X236" i="27" s="1"/>
  <c r="AH235" i="27"/>
  <c r="Z235" i="27" s="1"/>
  <c r="V235" i="27"/>
  <c r="X235" i="27" s="1"/>
  <c r="AH234" i="27"/>
  <c r="Z234" i="27" s="1"/>
  <c r="V234" i="27"/>
  <c r="X234" i="27" s="1"/>
  <c r="AH233" i="27"/>
  <c r="Z233" i="27" s="1"/>
  <c r="V233" i="27"/>
  <c r="X233" i="27" s="1"/>
  <c r="AH232" i="27"/>
  <c r="Z232" i="27" s="1"/>
  <c r="V232" i="27"/>
  <c r="X232" i="27" s="1"/>
  <c r="AH231" i="27"/>
  <c r="Z231" i="27" s="1"/>
  <c r="V231" i="27"/>
  <c r="X231" i="27" s="1"/>
  <c r="AH230" i="27"/>
  <c r="Z230" i="27" s="1"/>
  <c r="V230" i="27"/>
  <c r="X230" i="27" s="1"/>
  <c r="AH229" i="27"/>
  <c r="Z229" i="27" s="1"/>
  <c r="X229" i="27"/>
  <c r="AH228" i="27"/>
  <c r="Z228" i="27" s="1"/>
  <c r="X228" i="27"/>
  <c r="AH227" i="27"/>
  <c r="Z227" i="27" s="1"/>
  <c r="X227" i="27"/>
  <c r="AH226" i="27"/>
  <c r="Z226" i="27" s="1"/>
  <c r="X226" i="27"/>
  <c r="AH225" i="27"/>
  <c r="Z225" i="27" s="1"/>
  <c r="X225" i="27"/>
  <c r="AH224" i="27"/>
  <c r="Z224" i="27" s="1"/>
  <c r="X224" i="27"/>
  <c r="AH223" i="27"/>
  <c r="Z223" i="27" s="1"/>
  <c r="X223" i="27"/>
  <c r="AH222" i="27"/>
  <c r="Z222" i="27" s="1"/>
  <c r="X222" i="27"/>
  <c r="AH221" i="27"/>
  <c r="Z221" i="27" s="1"/>
  <c r="X221" i="27"/>
  <c r="AH220" i="27"/>
  <c r="Z220" i="27" s="1"/>
  <c r="X220" i="27"/>
  <c r="AH219" i="27"/>
  <c r="Z219" i="27" s="1"/>
  <c r="V219" i="27"/>
  <c r="X219" i="27" s="1"/>
  <c r="AH218" i="27"/>
  <c r="Z218" i="27" s="1"/>
  <c r="V218" i="27"/>
  <c r="X218" i="27" s="1"/>
  <c r="AH217" i="27"/>
  <c r="Z217" i="27" s="1"/>
  <c r="V217" i="27"/>
  <c r="X217" i="27" s="1"/>
  <c r="AH216" i="27"/>
  <c r="Z216" i="27" s="1"/>
  <c r="V216" i="27"/>
  <c r="X216" i="27" s="1"/>
  <c r="AH215" i="27"/>
  <c r="Z215" i="27" s="1"/>
  <c r="V215" i="27"/>
  <c r="X215" i="27" s="1"/>
  <c r="AH214" i="27"/>
  <c r="Z214" i="27" s="1"/>
  <c r="V214" i="27"/>
  <c r="X214" i="27" s="1"/>
  <c r="AH213" i="27"/>
  <c r="Z213" i="27" s="1"/>
  <c r="V213" i="27"/>
  <c r="X213" i="27" s="1"/>
  <c r="AH212" i="27"/>
  <c r="Z212" i="27" s="1"/>
  <c r="V212" i="27"/>
  <c r="X212" i="27" s="1"/>
  <c r="AH211" i="27"/>
  <c r="Z211" i="27" s="1"/>
  <c r="V211" i="27"/>
  <c r="X211" i="27" s="1"/>
  <c r="AH210" i="27"/>
  <c r="Z210" i="27" s="1"/>
  <c r="V210" i="27"/>
  <c r="X210" i="27" s="1"/>
  <c r="AH209" i="27"/>
  <c r="Z209" i="27" s="1"/>
  <c r="V209" i="27"/>
  <c r="X209" i="27" s="1"/>
  <c r="AH208" i="27"/>
  <c r="Z208" i="27" s="1"/>
  <c r="V208" i="27"/>
  <c r="X208" i="27" s="1"/>
  <c r="AH207" i="27"/>
  <c r="Z207" i="27" s="1"/>
  <c r="V207" i="27"/>
  <c r="X207" i="27" s="1"/>
  <c r="AH206" i="27"/>
  <c r="Z206" i="27" s="1"/>
  <c r="V206" i="27"/>
  <c r="X206" i="27" s="1"/>
  <c r="AH205" i="27"/>
  <c r="Z205" i="27" s="1"/>
  <c r="V205" i="27"/>
  <c r="X205" i="27" s="1"/>
  <c r="AH204" i="27"/>
  <c r="Z204" i="27" s="1"/>
  <c r="V204" i="27"/>
  <c r="X204" i="27" s="1"/>
  <c r="AH203" i="27"/>
  <c r="Z203" i="27" s="1"/>
  <c r="V203" i="27"/>
  <c r="X203" i="27" s="1"/>
  <c r="AH202" i="27"/>
  <c r="Z202" i="27" s="1"/>
  <c r="V202" i="27"/>
  <c r="X202" i="27" s="1"/>
  <c r="AH201" i="27"/>
  <c r="Z201" i="27" s="1"/>
  <c r="V201" i="27"/>
  <c r="X201" i="27" s="1"/>
  <c r="AH200" i="27"/>
  <c r="Z200" i="27" s="1"/>
  <c r="V200" i="27"/>
  <c r="X200" i="27" s="1"/>
  <c r="AH199" i="27"/>
  <c r="Z199" i="27" s="1"/>
  <c r="V199" i="27"/>
  <c r="X199" i="27" s="1"/>
  <c r="AH198" i="27"/>
  <c r="Z198" i="27" s="1"/>
  <c r="V198" i="27"/>
  <c r="X198" i="27" s="1"/>
  <c r="AH197" i="27"/>
  <c r="Z197" i="27" s="1"/>
  <c r="V197" i="27"/>
  <c r="X197" i="27" s="1"/>
  <c r="AH196" i="27"/>
  <c r="Z196" i="27" s="1"/>
  <c r="V196" i="27"/>
  <c r="X196" i="27" s="1"/>
  <c r="AH195" i="27"/>
  <c r="Z195" i="27" s="1"/>
  <c r="V195" i="27"/>
  <c r="X195" i="27" s="1"/>
  <c r="AH194" i="27"/>
  <c r="Z194" i="27" s="1"/>
  <c r="V194" i="27"/>
  <c r="X194" i="27" s="1"/>
  <c r="AH193" i="27"/>
  <c r="Z193" i="27" s="1"/>
  <c r="V193" i="27"/>
  <c r="X193" i="27" s="1"/>
  <c r="AH192" i="27"/>
  <c r="Z192" i="27" s="1"/>
  <c r="V192" i="27"/>
  <c r="X192" i="27" s="1"/>
  <c r="AH191" i="27"/>
  <c r="Z191" i="27" s="1"/>
  <c r="V191" i="27"/>
  <c r="X191" i="27" s="1"/>
  <c r="AH190" i="27"/>
  <c r="Z190" i="27" s="1"/>
  <c r="V190" i="27"/>
  <c r="X190" i="27" s="1"/>
  <c r="AH189" i="27"/>
  <c r="Z189" i="27" s="1"/>
  <c r="V189" i="27"/>
  <c r="X189" i="27" s="1"/>
  <c r="AH188" i="27"/>
  <c r="Z188" i="27" s="1"/>
  <c r="V188" i="27"/>
  <c r="X188" i="27" s="1"/>
  <c r="AH187" i="27"/>
  <c r="Z187" i="27" s="1"/>
  <c r="V187" i="27"/>
  <c r="X187" i="27" s="1"/>
  <c r="AH186" i="27"/>
  <c r="Z186" i="27" s="1"/>
  <c r="V186" i="27"/>
  <c r="X186" i="27" s="1"/>
  <c r="AH185" i="27"/>
  <c r="Z185" i="27" s="1"/>
  <c r="V185" i="27"/>
  <c r="X185" i="27" s="1"/>
  <c r="AH184" i="27"/>
  <c r="Z184" i="27" s="1"/>
  <c r="V184" i="27"/>
  <c r="X184" i="27" s="1"/>
  <c r="AH183" i="27"/>
  <c r="Z183" i="27" s="1"/>
  <c r="V183" i="27"/>
  <c r="X183" i="27" s="1"/>
  <c r="AH182" i="27"/>
  <c r="Z182" i="27" s="1"/>
  <c r="V182" i="27"/>
  <c r="X182" i="27" s="1"/>
  <c r="AH181" i="27"/>
  <c r="Z181" i="27" s="1"/>
  <c r="V181" i="27"/>
  <c r="X181" i="27" s="1"/>
  <c r="AH180" i="27"/>
  <c r="Z180" i="27" s="1"/>
  <c r="V180" i="27"/>
  <c r="X180" i="27" s="1"/>
  <c r="AH179" i="27"/>
  <c r="Z179" i="27" s="1"/>
  <c r="V179" i="27"/>
  <c r="X179" i="27" s="1"/>
  <c r="AH178" i="27"/>
  <c r="Z178" i="27" s="1"/>
  <c r="V178" i="27"/>
  <c r="X178" i="27" s="1"/>
  <c r="AH177" i="27"/>
  <c r="Z177" i="27" s="1"/>
  <c r="V177" i="27"/>
  <c r="X177" i="27" s="1"/>
  <c r="AH176" i="27"/>
  <c r="Z176" i="27" s="1"/>
  <c r="V176" i="27"/>
  <c r="X176" i="27" s="1"/>
  <c r="AH175" i="27"/>
  <c r="Z175" i="27" s="1"/>
  <c r="V175" i="27"/>
  <c r="X175" i="27" s="1"/>
  <c r="AH174" i="27"/>
  <c r="Z174" i="27" s="1"/>
  <c r="V174" i="27"/>
  <c r="X174" i="27" s="1"/>
  <c r="AH173" i="27"/>
  <c r="Z173" i="27" s="1"/>
  <c r="V173" i="27"/>
  <c r="X173" i="27" s="1"/>
  <c r="AH172" i="27"/>
  <c r="Z172" i="27" s="1"/>
  <c r="V172" i="27"/>
  <c r="X172" i="27" s="1"/>
  <c r="AH171" i="27"/>
  <c r="Z171" i="27" s="1"/>
  <c r="V171" i="27"/>
  <c r="X171" i="27" s="1"/>
  <c r="AH170" i="27"/>
  <c r="Z170" i="27" s="1"/>
  <c r="V170" i="27"/>
  <c r="X170" i="27" s="1"/>
  <c r="AH169" i="27"/>
  <c r="Z169" i="27" s="1"/>
  <c r="V169" i="27"/>
  <c r="X169" i="27" s="1"/>
  <c r="AH168" i="27"/>
  <c r="Z168" i="27" s="1"/>
  <c r="X168" i="27"/>
  <c r="AH167" i="27"/>
  <c r="Z167" i="27" s="1"/>
  <c r="V167" i="27"/>
  <c r="X167" i="27" s="1"/>
  <c r="AH166" i="27"/>
  <c r="Z166" i="27" s="1"/>
  <c r="V166" i="27"/>
  <c r="X166" i="27" s="1"/>
  <c r="AH165" i="27"/>
  <c r="Z165" i="27" s="1"/>
  <c r="V165" i="27"/>
  <c r="X165" i="27" s="1"/>
  <c r="AH164" i="27"/>
  <c r="Z164" i="27" s="1"/>
  <c r="V164" i="27"/>
  <c r="X164" i="27" s="1"/>
  <c r="AH163" i="27"/>
  <c r="Z163" i="27" s="1"/>
  <c r="V163" i="27"/>
  <c r="X163" i="27" s="1"/>
  <c r="AH162" i="27"/>
  <c r="Z162" i="27" s="1"/>
  <c r="V162" i="27"/>
  <c r="X162" i="27" s="1"/>
  <c r="AH161" i="27"/>
  <c r="Z161" i="27" s="1"/>
  <c r="V161" i="27"/>
  <c r="X161" i="27" s="1"/>
  <c r="AH160" i="27"/>
  <c r="Z160" i="27" s="1"/>
  <c r="V160" i="27"/>
  <c r="X160" i="27" s="1"/>
  <c r="AH159" i="27"/>
  <c r="Z159" i="27" s="1"/>
  <c r="V159" i="27"/>
  <c r="X159" i="27" s="1"/>
  <c r="AH158" i="27"/>
  <c r="Z158" i="27" s="1"/>
  <c r="V158" i="27"/>
  <c r="X158" i="27" s="1"/>
  <c r="AH157" i="27"/>
  <c r="Z157" i="27" s="1"/>
  <c r="V157" i="27"/>
  <c r="X157" i="27" s="1"/>
  <c r="AH156" i="27"/>
  <c r="Z156" i="27" s="1"/>
  <c r="V156" i="27"/>
  <c r="X156" i="27" s="1"/>
  <c r="AH155" i="27"/>
  <c r="Z155" i="27" s="1"/>
  <c r="V155" i="27"/>
  <c r="X155" i="27" s="1"/>
  <c r="AH154" i="27"/>
  <c r="Z154" i="27" s="1"/>
  <c r="V154" i="27"/>
  <c r="X154" i="27" s="1"/>
  <c r="AH153" i="27"/>
  <c r="Z153" i="27" s="1"/>
  <c r="V153" i="27"/>
  <c r="X153" i="27" s="1"/>
  <c r="AH152" i="27"/>
  <c r="Z152" i="27" s="1"/>
  <c r="V152" i="27"/>
  <c r="X152" i="27" s="1"/>
  <c r="AH151" i="27"/>
  <c r="Z151" i="27" s="1"/>
  <c r="V151" i="27"/>
  <c r="X151" i="27" s="1"/>
  <c r="AH150" i="27"/>
  <c r="Z150" i="27" s="1"/>
  <c r="V150" i="27"/>
  <c r="X150" i="27" s="1"/>
  <c r="AH149" i="27"/>
  <c r="Z149" i="27" s="1"/>
  <c r="V149" i="27"/>
  <c r="X149" i="27" s="1"/>
  <c r="AH148" i="27"/>
  <c r="Z148" i="27" s="1"/>
  <c r="V148" i="27"/>
  <c r="X148" i="27" s="1"/>
  <c r="AH147" i="27"/>
  <c r="Z147" i="27" s="1"/>
  <c r="V147" i="27"/>
  <c r="X147" i="27" s="1"/>
  <c r="AH146" i="27"/>
  <c r="Z146" i="27" s="1"/>
  <c r="V146" i="27"/>
  <c r="X146" i="27" s="1"/>
  <c r="AH145" i="27"/>
  <c r="Z145" i="27" s="1"/>
  <c r="V145" i="27"/>
  <c r="X145" i="27" s="1"/>
  <c r="AH144" i="27"/>
  <c r="Z144" i="27" s="1"/>
  <c r="V144" i="27"/>
  <c r="X144" i="27" s="1"/>
  <c r="AH143" i="27"/>
  <c r="Z143" i="27" s="1"/>
  <c r="V143" i="27"/>
  <c r="X143" i="27" s="1"/>
  <c r="AH142" i="27"/>
  <c r="Z142" i="27" s="1"/>
  <c r="V142" i="27"/>
  <c r="X142" i="27" s="1"/>
  <c r="AH141" i="27"/>
  <c r="Z141" i="27" s="1"/>
  <c r="X141" i="27"/>
  <c r="AH140" i="27"/>
  <c r="Z140" i="27" s="1"/>
  <c r="V140" i="27"/>
  <c r="X140" i="27" s="1"/>
  <c r="AH139" i="27"/>
  <c r="Z139" i="27" s="1"/>
  <c r="V139" i="27"/>
  <c r="X139" i="27" s="1"/>
  <c r="AH138" i="27"/>
  <c r="Z138" i="27" s="1"/>
  <c r="V138" i="27"/>
  <c r="X138" i="27" s="1"/>
  <c r="AH137" i="27"/>
  <c r="Z137" i="27" s="1"/>
  <c r="V137" i="27"/>
  <c r="X137" i="27" s="1"/>
  <c r="AH136" i="27"/>
  <c r="Z136" i="27" s="1"/>
  <c r="V136" i="27"/>
  <c r="X136" i="27" s="1"/>
  <c r="AH135" i="27"/>
  <c r="Z135" i="27" s="1"/>
  <c r="V135" i="27"/>
  <c r="X135" i="27" s="1"/>
  <c r="AH134" i="27"/>
  <c r="Z134" i="27" s="1"/>
  <c r="V134" i="27"/>
  <c r="X134" i="27" s="1"/>
  <c r="AH133" i="27"/>
  <c r="Z133" i="27" s="1"/>
  <c r="V133" i="27"/>
  <c r="X133" i="27" s="1"/>
  <c r="AH132" i="27"/>
  <c r="Z132" i="27" s="1"/>
  <c r="V132" i="27"/>
  <c r="X132" i="27" s="1"/>
  <c r="AH131" i="27"/>
  <c r="Z131" i="27" s="1"/>
  <c r="V131" i="27"/>
  <c r="X131" i="27" s="1"/>
  <c r="AH130" i="27"/>
  <c r="Z130" i="27" s="1"/>
  <c r="V130" i="27"/>
  <c r="X130" i="27" s="1"/>
  <c r="AH129" i="27"/>
  <c r="Z129" i="27" s="1"/>
  <c r="V129" i="27"/>
  <c r="X129" i="27" s="1"/>
  <c r="AH128" i="27"/>
  <c r="Z128" i="27" s="1"/>
  <c r="V128" i="27"/>
  <c r="X128" i="27" s="1"/>
  <c r="AH127" i="27"/>
  <c r="Z127" i="27" s="1"/>
  <c r="V127" i="27"/>
  <c r="X127" i="27" s="1"/>
  <c r="AH126" i="27"/>
  <c r="Z126" i="27" s="1"/>
  <c r="V126" i="27"/>
  <c r="X126" i="27" s="1"/>
  <c r="AH125" i="27"/>
  <c r="Z125" i="27" s="1"/>
  <c r="V125" i="27"/>
  <c r="X125" i="27" s="1"/>
  <c r="AH124" i="27"/>
  <c r="Z124" i="27" s="1"/>
  <c r="V124" i="27"/>
  <c r="X124" i="27" s="1"/>
  <c r="AH123" i="27"/>
  <c r="Z123" i="27" s="1"/>
  <c r="V123" i="27"/>
  <c r="X123" i="27" s="1"/>
  <c r="AH122" i="27"/>
  <c r="Z122" i="27" s="1"/>
  <c r="V122" i="27"/>
  <c r="X122" i="27" s="1"/>
  <c r="AH121" i="27"/>
  <c r="Z121" i="27" s="1"/>
  <c r="V121" i="27"/>
  <c r="X121" i="27" s="1"/>
  <c r="AH120" i="27"/>
  <c r="Z120" i="27" s="1"/>
  <c r="V120" i="27"/>
  <c r="X120" i="27" s="1"/>
  <c r="AH119" i="27"/>
  <c r="Z119" i="27" s="1"/>
  <c r="V119" i="27"/>
  <c r="X119" i="27" s="1"/>
  <c r="AH118" i="27"/>
  <c r="Z118" i="27" s="1"/>
  <c r="V118" i="27"/>
  <c r="X118" i="27" s="1"/>
  <c r="AH117" i="27"/>
  <c r="Z117" i="27" s="1"/>
  <c r="V117" i="27"/>
  <c r="X117" i="27" s="1"/>
  <c r="AH116" i="27"/>
  <c r="Z116" i="27" s="1"/>
  <c r="V116" i="27"/>
  <c r="X116" i="27" s="1"/>
  <c r="AH115" i="27"/>
  <c r="Z115" i="27" s="1"/>
  <c r="V115" i="27"/>
  <c r="X115" i="27" s="1"/>
  <c r="AH114" i="27"/>
  <c r="Z114" i="27" s="1"/>
  <c r="V114" i="27"/>
  <c r="X114" i="27" s="1"/>
  <c r="AH113" i="27"/>
  <c r="Z113" i="27" s="1"/>
  <c r="V113" i="27"/>
  <c r="X113" i="27" s="1"/>
  <c r="AH112" i="27"/>
  <c r="Z112" i="27" s="1"/>
  <c r="V112" i="27"/>
  <c r="X112" i="27" s="1"/>
  <c r="AH111" i="27"/>
  <c r="Z111" i="27" s="1"/>
  <c r="V111" i="27"/>
  <c r="X111" i="27" s="1"/>
  <c r="AH110" i="27"/>
  <c r="Z110" i="27" s="1"/>
  <c r="V110" i="27"/>
  <c r="X110" i="27" s="1"/>
  <c r="AH109" i="27"/>
  <c r="Z109" i="27" s="1"/>
  <c r="V109" i="27"/>
  <c r="X109" i="27" s="1"/>
  <c r="AH108" i="27"/>
  <c r="Z108" i="27" s="1"/>
  <c r="V108" i="27"/>
  <c r="X108" i="27" s="1"/>
  <c r="AH107" i="27"/>
  <c r="Z107" i="27" s="1"/>
  <c r="V107" i="27"/>
  <c r="X107" i="27" s="1"/>
  <c r="AH106" i="27"/>
  <c r="Z106" i="27" s="1"/>
  <c r="V106" i="27"/>
  <c r="X106" i="27" s="1"/>
  <c r="AH105" i="27"/>
  <c r="Z105" i="27" s="1"/>
  <c r="V105" i="27"/>
  <c r="X105" i="27" s="1"/>
  <c r="AH104" i="27"/>
  <c r="Z104" i="27" s="1"/>
  <c r="V104" i="27"/>
  <c r="X104" i="27" s="1"/>
  <c r="AH103" i="27"/>
  <c r="Z103" i="27" s="1"/>
  <c r="V103" i="27"/>
  <c r="X103" i="27" s="1"/>
  <c r="AH102" i="27"/>
  <c r="Z102" i="27" s="1"/>
  <c r="V102" i="27"/>
  <c r="X102" i="27" s="1"/>
  <c r="AH101" i="27"/>
  <c r="Z101" i="27" s="1"/>
  <c r="V101" i="27"/>
  <c r="X101" i="27" s="1"/>
  <c r="AH100" i="27"/>
  <c r="Z100" i="27" s="1"/>
  <c r="V100" i="27"/>
  <c r="X100" i="27" s="1"/>
  <c r="AH99" i="27"/>
  <c r="Z99" i="27" s="1"/>
  <c r="V99" i="27"/>
  <c r="X99" i="27" s="1"/>
  <c r="AH98" i="27"/>
  <c r="Z98" i="27" s="1"/>
  <c r="V98" i="27"/>
  <c r="X98" i="27" s="1"/>
  <c r="AH97" i="27"/>
  <c r="Z97" i="27" s="1"/>
  <c r="V97" i="27"/>
  <c r="X97" i="27" s="1"/>
  <c r="AH96" i="27"/>
  <c r="Z96" i="27" s="1"/>
  <c r="V96" i="27"/>
  <c r="X96" i="27" s="1"/>
  <c r="AH95" i="27"/>
  <c r="Z95" i="27" s="1"/>
  <c r="V95" i="27"/>
  <c r="X95" i="27" s="1"/>
  <c r="AH94" i="27"/>
  <c r="Z94" i="27" s="1"/>
  <c r="V94" i="27"/>
  <c r="X94" i="27" s="1"/>
  <c r="AH93" i="27"/>
  <c r="Z93" i="27" s="1"/>
  <c r="V93" i="27"/>
  <c r="X93" i="27" s="1"/>
  <c r="AH92" i="27"/>
  <c r="Z92" i="27" s="1"/>
  <c r="V92" i="27"/>
  <c r="X92" i="27" s="1"/>
  <c r="AH91" i="27"/>
  <c r="Z91" i="27" s="1"/>
  <c r="V91" i="27"/>
  <c r="X91" i="27" s="1"/>
  <c r="AH90" i="27"/>
  <c r="Z90" i="27" s="1"/>
  <c r="V90" i="27"/>
  <c r="X90" i="27" s="1"/>
  <c r="AH89" i="27"/>
  <c r="Z89" i="27" s="1"/>
  <c r="V89" i="27"/>
  <c r="X89" i="27" s="1"/>
  <c r="AH88" i="27"/>
  <c r="Z88" i="27" s="1"/>
  <c r="V88" i="27"/>
  <c r="X88" i="27" s="1"/>
  <c r="AH87" i="27"/>
  <c r="Z87" i="27" s="1"/>
  <c r="V87" i="27"/>
  <c r="X87" i="27" s="1"/>
  <c r="AH86" i="27"/>
  <c r="Z86" i="27" s="1"/>
  <c r="V86" i="27"/>
  <c r="X86" i="27" s="1"/>
  <c r="AH85" i="27"/>
  <c r="Z85" i="27" s="1"/>
  <c r="V85" i="27"/>
  <c r="X85" i="27" s="1"/>
  <c r="AH84" i="27"/>
  <c r="Z84" i="27" s="1"/>
  <c r="V84" i="27"/>
  <c r="X84" i="27" s="1"/>
  <c r="AH83" i="27"/>
  <c r="Z83" i="27" s="1"/>
  <c r="V83" i="27"/>
  <c r="X83" i="27" s="1"/>
  <c r="AH82" i="27"/>
  <c r="Z82" i="27" s="1"/>
  <c r="V82" i="27"/>
  <c r="X82" i="27" s="1"/>
  <c r="AH81" i="27"/>
  <c r="Z81" i="27" s="1"/>
  <c r="V81" i="27"/>
  <c r="X81" i="27" s="1"/>
  <c r="AH80" i="27"/>
  <c r="Z80" i="27" s="1"/>
  <c r="V80" i="27"/>
  <c r="X80" i="27" s="1"/>
  <c r="AH79" i="27"/>
  <c r="Z79" i="27" s="1"/>
  <c r="V79" i="27"/>
  <c r="X79" i="27" s="1"/>
  <c r="AH78" i="27"/>
  <c r="Z78" i="27" s="1"/>
  <c r="V78" i="27"/>
  <c r="X78" i="27" s="1"/>
  <c r="AH77" i="27"/>
  <c r="Z77" i="27" s="1"/>
  <c r="V77" i="27"/>
  <c r="X77" i="27" s="1"/>
  <c r="AH76" i="27"/>
  <c r="Z76" i="27" s="1"/>
  <c r="V76" i="27"/>
  <c r="X76" i="27" s="1"/>
  <c r="AH75" i="27"/>
  <c r="Z75" i="27" s="1"/>
  <c r="V75" i="27"/>
  <c r="X75" i="27" s="1"/>
  <c r="AH74" i="27"/>
  <c r="Z74" i="27" s="1"/>
  <c r="V74" i="27"/>
  <c r="X74" i="27" s="1"/>
  <c r="AH73" i="27"/>
  <c r="Z73" i="27" s="1"/>
  <c r="V73" i="27"/>
  <c r="X73" i="27" s="1"/>
  <c r="AH72" i="27"/>
  <c r="Z72" i="27" s="1"/>
  <c r="V72" i="27"/>
  <c r="X72" i="27" s="1"/>
  <c r="AH71" i="27"/>
  <c r="Z71" i="27" s="1"/>
  <c r="V71" i="27"/>
  <c r="X71" i="27" s="1"/>
  <c r="AH70" i="27"/>
  <c r="Z70" i="27" s="1"/>
  <c r="V70" i="27"/>
  <c r="X70" i="27" s="1"/>
  <c r="AH69" i="27"/>
  <c r="Z69" i="27" s="1"/>
  <c r="V69" i="27"/>
  <c r="X69" i="27" s="1"/>
  <c r="AH68" i="27"/>
  <c r="Z68" i="27" s="1"/>
  <c r="V68" i="27"/>
  <c r="X68" i="27" s="1"/>
  <c r="AH67" i="27"/>
  <c r="Z67" i="27" s="1"/>
  <c r="V67" i="27"/>
  <c r="X67" i="27" s="1"/>
  <c r="AH66" i="27"/>
  <c r="Z66" i="27" s="1"/>
  <c r="V66" i="27"/>
  <c r="X66" i="27" s="1"/>
  <c r="AH65" i="27"/>
  <c r="Z65" i="27" s="1"/>
  <c r="V65" i="27"/>
  <c r="X65" i="27" s="1"/>
  <c r="AH64" i="27"/>
  <c r="Z64" i="27" s="1"/>
  <c r="V64" i="27"/>
  <c r="X64" i="27" s="1"/>
  <c r="AH63" i="27"/>
  <c r="Z63" i="27" s="1"/>
  <c r="V63" i="27"/>
  <c r="X63" i="27" s="1"/>
  <c r="AH62" i="27"/>
  <c r="Z62" i="27" s="1"/>
  <c r="V62" i="27"/>
  <c r="X62" i="27" s="1"/>
  <c r="AH61" i="27"/>
  <c r="Z61" i="27" s="1"/>
  <c r="V61" i="27"/>
  <c r="X61" i="27" s="1"/>
  <c r="AH60" i="27"/>
  <c r="Z60" i="27" s="1"/>
  <c r="V60" i="27"/>
  <c r="X60" i="27" s="1"/>
  <c r="AH59" i="27"/>
  <c r="Z59" i="27" s="1"/>
  <c r="V59" i="27"/>
  <c r="X59" i="27" s="1"/>
  <c r="AH58" i="27"/>
  <c r="Z58" i="27" s="1"/>
  <c r="V58" i="27"/>
  <c r="X58" i="27" s="1"/>
  <c r="AH57" i="27"/>
  <c r="Z57" i="27" s="1"/>
  <c r="V57" i="27"/>
  <c r="X57" i="27" s="1"/>
  <c r="AH56" i="27"/>
  <c r="Z56" i="27" s="1"/>
  <c r="V56" i="27"/>
  <c r="X56" i="27" s="1"/>
  <c r="AH55" i="27"/>
  <c r="Z55" i="27" s="1"/>
  <c r="V55" i="27"/>
  <c r="X55" i="27" s="1"/>
  <c r="AH54" i="27"/>
  <c r="Z54" i="27" s="1"/>
  <c r="V54" i="27"/>
  <c r="X54" i="27" s="1"/>
  <c r="AH53" i="27"/>
  <c r="Z53" i="27" s="1"/>
  <c r="V53" i="27"/>
  <c r="X53" i="27" s="1"/>
  <c r="AH52" i="27"/>
  <c r="Z52" i="27" s="1"/>
  <c r="V52" i="27"/>
  <c r="X52" i="27" s="1"/>
  <c r="AH51" i="27"/>
  <c r="Z51" i="27" s="1"/>
  <c r="V51" i="27"/>
  <c r="X51" i="27" s="1"/>
  <c r="AH50" i="27"/>
  <c r="Z50" i="27" s="1"/>
  <c r="V50" i="27"/>
  <c r="X50" i="27" s="1"/>
  <c r="AH49" i="27"/>
  <c r="Z49" i="27" s="1"/>
  <c r="V49" i="27"/>
  <c r="X49" i="27" s="1"/>
  <c r="AH48" i="27"/>
  <c r="Z48" i="27" s="1"/>
  <c r="V48" i="27"/>
  <c r="X48" i="27" s="1"/>
  <c r="AH47" i="27"/>
  <c r="Z47" i="27" s="1"/>
  <c r="V47" i="27"/>
  <c r="X47" i="27" s="1"/>
  <c r="AH46" i="27"/>
  <c r="Z46" i="27" s="1"/>
  <c r="V46" i="27"/>
  <c r="X46" i="27" s="1"/>
  <c r="AH45" i="27"/>
  <c r="Z45" i="27" s="1"/>
  <c r="V45" i="27"/>
  <c r="X45" i="27" s="1"/>
  <c r="AH44" i="27"/>
  <c r="Z44" i="27" s="1"/>
  <c r="V44" i="27"/>
  <c r="X44" i="27" s="1"/>
  <c r="AH43" i="27"/>
  <c r="Z43" i="27" s="1"/>
  <c r="V43" i="27"/>
  <c r="X43" i="27" s="1"/>
  <c r="AH42" i="27"/>
  <c r="Z42" i="27" s="1"/>
  <c r="V42" i="27"/>
  <c r="X42" i="27" s="1"/>
  <c r="AH41" i="27"/>
  <c r="Z41" i="27" s="1"/>
  <c r="V41" i="27"/>
  <c r="X41" i="27" s="1"/>
  <c r="AH40" i="27"/>
  <c r="Z40" i="27" s="1"/>
  <c r="V40" i="27"/>
  <c r="X40" i="27" s="1"/>
  <c r="AH39" i="27"/>
  <c r="Z39" i="27" s="1"/>
  <c r="V39" i="27"/>
  <c r="X39" i="27" s="1"/>
  <c r="AH38" i="27"/>
  <c r="Z38" i="27" s="1"/>
  <c r="V38" i="27"/>
  <c r="X38" i="27" s="1"/>
  <c r="AH37" i="27"/>
  <c r="Z37" i="27" s="1"/>
  <c r="V37" i="27"/>
  <c r="X37" i="27" s="1"/>
  <c r="AH36" i="27"/>
  <c r="Z36" i="27" s="1"/>
  <c r="V36" i="27"/>
  <c r="X36" i="27" s="1"/>
  <c r="AH35" i="27"/>
  <c r="Z35" i="27" s="1"/>
  <c r="V35" i="27"/>
  <c r="X35" i="27" s="1"/>
  <c r="AH34" i="27"/>
  <c r="Z34" i="27" s="1"/>
  <c r="V34" i="27"/>
  <c r="X34" i="27" s="1"/>
  <c r="AH33" i="27"/>
  <c r="Z33" i="27" s="1"/>
  <c r="V33" i="27"/>
  <c r="X33" i="27" s="1"/>
  <c r="AH28" i="27"/>
  <c r="Z28" i="27" s="1"/>
  <c r="V28" i="27"/>
  <c r="X28" i="27" s="1"/>
  <c r="Y28" i="27" s="1"/>
  <c r="AH27" i="27"/>
  <c r="Z27" i="27" s="1"/>
  <c r="V27" i="27"/>
  <c r="X27" i="27" s="1"/>
  <c r="Y27" i="27" s="1"/>
  <c r="AH337" i="27"/>
  <c r="AH338" i="27"/>
  <c r="AH339" i="27"/>
  <c r="AH340" i="27"/>
  <c r="AH341" i="27"/>
  <c r="AH342" i="27"/>
  <c r="AH343" i="27"/>
  <c r="AH344" i="27"/>
  <c r="AH345" i="27"/>
  <c r="Q26" i="27"/>
  <c r="AF23" i="27"/>
  <c r="AH20" i="27"/>
  <c r="Z20" i="27" s="1"/>
  <c r="V20" i="27"/>
  <c r="X20" i="27" s="1"/>
  <c r="AH19" i="27"/>
  <c r="Z19" i="27" s="1"/>
  <c r="V19" i="27"/>
  <c r="X19" i="27" s="1"/>
  <c r="AH18" i="27"/>
  <c r="Z18" i="27" s="1"/>
  <c r="V18" i="27"/>
  <c r="X18" i="27" s="1"/>
  <c r="AH17" i="27"/>
  <c r="Z17" i="27" s="1"/>
  <c r="V17" i="27"/>
  <c r="X17" i="27" s="1"/>
  <c r="AH16" i="27"/>
  <c r="Z16" i="27" s="1"/>
  <c r="V16" i="27"/>
  <c r="X16" i="27" s="1"/>
  <c r="AH15" i="27"/>
  <c r="Z15" i="27" s="1"/>
  <c r="X15" i="27"/>
  <c r="S11" i="37" l="1"/>
  <c r="X348" i="27"/>
  <c r="Y348" i="27" s="1"/>
  <c r="W348" i="27"/>
  <c r="Y352" i="27"/>
  <c r="AA352" i="27" s="1"/>
  <c r="W352" i="27"/>
  <c r="U11" i="37"/>
  <c r="E12" i="37"/>
  <c r="O68" i="36"/>
  <c r="W343" i="27"/>
  <c r="AK24" i="27"/>
  <c r="AL24" i="27"/>
  <c r="AG24" i="27"/>
  <c r="AM24" i="27" s="1"/>
  <c r="AL23" i="27"/>
  <c r="AL22" i="27"/>
  <c r="AM337" i="27"/>
  <c r="W345" i="27"/>
  <c r="AM345" i="27"/>
  <c r="W337" i="27"/>
  <c r="W341" i="27"/>
  <c r="W339" i="27"/>
  <c r="AM339" i="27"/>
  <c r="W338" i="27"/>
  <c r="AM338" i="27"/>
  <c r="W342" i="27"/>
  <c r="AA178" i="27"/>
  <c r="AB178" i="27" s="1"/>
  <c r="AG22" i="27"/>
  <c r="AM22" i="27" s="1"/>
  <c r="AA161" i="27"/>
  <c r="AB161" i="27" s="1"/>
  <c r="AC161" i="27" s="1"/>
  <c r="AD161" i="27" s="1"/>
  <c r="AJ161" i="27" s="1"/>
  <c r="W344" i="27"/>
  <c r="W340" i="27"/>
  <c r="W336" i="27"/>
  <c r="R12" i="37"/>
  <c r="S12" i="37" s="1"/>
  <c r="U12" i="37"/>
  <c r="E13" i="37"/>
  <c r="N9" i="37"/>
  <c r="P9" i="37"/>
  <c r="Q9" i="37"/>
  <c r="T9" i="37" s="1"/>
  <c r="AA311" i="27"/>
  <c r="AB311" i="27" s="1"/>
  <c r="AC311" i="27" s="1"/>
  <c r="AA97" i="27"/>
  <c r="AB97" i="27" s="1"/>
  <c r="AI342" i="27"/>
  <c r="AM342" i="27"/>
  <c r="AA169" i="27"/>
  <c r="AB169" i="27" s="1"/>
  <c r="AA275" i="27"/>
  <c r="AB275" i="27" s="1"/>
  <c r="AC275" i="27" s="1"/>
  <c r="AA313" i="27"/>
  <c r="AB313" i="27" s="1"/>
  <c r="AA20" i="27"/>
  <c r="AA292" i="27"/>
  <c r="AB292" i="27" s="1"/>
  <c r="AA165" i="27"/>
  <c r="AB165" i="27" s="1"/>
  <c r="AA260" i="27"/>
  <c r="AB260" i="27" s="1"/>
  <c r="AA290" i="27"/>
  <c r="AB290" i="27" s="1"/>
  <c r="AA157" i="27"/>
  <c r="AB157" i="27" s="1"/>
  <c r="AA160" i="27"/>
  <c r="AB160" i="27" s="1"/>
  <c r="AG23" i="27"/>
  <c r="AM23" i="27" s="1"/>
  <c r="AA163" i="27"/>
  <c r="AB163" i="27" s="1"/>
  <c r="AA171" i="27"/>
  <c r="AB171" i="27" s="1"/>
  <c r="AC171" i="27" s="1"/>
  <c r="AA167" i="27"/>
  <c r="AB167" i="27" s="1"/>
  <c r="AC167" i="27" s="1"/>
  <c r="AA168" i="27"/>
  <c r="AB168" i="27" s="1"/>
  <c r="AA267" i="27"/>
  <c r="AB267" i="27" s="1"/>
  <c r="AA270" i="27"/>
  <c r="AB270" i="27" s="1"/>
  <c r="O35" i="36"/>
  <c r="AA166" i="27"/>
  <c r="AB166" i="27" s="1"/>
  <c r="AC166" i="27" s="1"/>
  <c r="AA181" i="27"/>
  <c r="AB181" i="27" s="1"/>
  <c r="AA183" i="27"/>
  <c r="AB183" i="27" s="1"/>
  <c r="AA27" i="27"/>
  <c r="AA159" i="27"/>
  <c r="AB159" i="27" s="1"/>
  <c r="AA283" i="27"/>
  <c r="AB283" i="27" s="1"/>
  <c r="AA83" i="27"/>
  <c r="AB83" i="27" s="1"/>
  <c r="AA84" i="27"/>
  <c r="AB84" i="27" s="1"/>
  <c r="AC84" i="27" s="1"/>
  <c r="AA85" i="27"/>
  <c r="AB85" i="27" s="1"/>
  <c r="AC85" i="27" s="1"/>
  <c r="AD85" i="27" s="1"/>
  <c r="AA86" i="27"/>
  <c r="AB86" i="27" s="1"/>
  <c r="AA88" i="27"/>
  <c r="AB88" i="27" s="1"/>
  <c r="AA90" i="27"/>
  <c r="AB90" i="27" s="1"/>
  <c r="AA92" i="27"/>
  <c r="AB92" i="27" s="1"/>
  <c r="AA94" i="27"/>
  <c r="AB94" i="27" s="1"/>
  <c r="AA225" i="27"/>
  <c r="AB225" i="27" s="1"/>
  <c r="AC225" i="27" s="1"/>
  <c r="AA226" i="27"/>
  <c r="AB226" i="27" s="1"/>
  <c r="AA229" i="27"/>
  <c r="AB229" i="27" s="1"/>
  <c r="AC229" i="27" s="1"/>
  <c r="AA230" i="27"/>
  <c r="AB230" i="27" s="1"/>
  <c r="AA233" i="27"/>
  <c r="AB233" i="27" s="1"/>
  <c r="AA234" i="27"/>
  <c r="AB234" i="27" s="1"/>
  <c r="AA235" i="27"/>
  <c r="AB235" i="27" s="1"/>
  <c r="AA237" i="27"/>
  <c r="AB237" i="27" s="1"/>
  <c r="AC237" i="27" s="1"/>
  <c r="AA299" i="27"/>
  <c r="AB299" i="27" s="1"/>
  <c r="AC299" i="27" s="1"/>
  <c r="AD299" i="27" s="1"/>
  <c r="AA319" i="27"/>
  <c r="AB319" i="27" s="1"/>
  <c r="AI336" i="27"/>
  <c r="AM336" i="27"/>
  <c r="AI343" i="27"/>
  <c r="AM343" i="27"/>
  <c r="AI344" i="27"/>
  <c r="AM344" i="27"/>
  <c r="AA15" i="27"/>
  <c r="AA67" i="27"/>
  <c r="AB67" i="27" s="1"/>
  <c r="AA69" i="27"/>
  <c r="AB69" i="27" s="1"/>
  <c r="AA71" i="27"/>
  <c r="AB71" i="27" s="1"/>
  <c r="AA75" i="27"/>
  <c r="AA79" i="27"/>
  <c r="AB79" i="27" s="1"/>
  <c r="AC79" i="27" s="1"/>
  <c r="AA81" i="27"/>
  <c r="AB81" i="27" s="1"/>
  <c r="AC81" i="27" s="1"/>
  <c r="AA18" i="27"/>
  <c r="AA101" i="27"/>
  <c r="AB101" i="27" s="1"/>
  <c r="AA174" i="27"/>
  <c r="AB174" i="27" s="1"/>
  <c r="AC174" i="27" s="1"/>
  <c r="AD174" i="27" s="1"/>
  <c r="AA265" i="27"/>
  <c r="AB265" i="27" s="1"/>
  <c r="AA272" i="27"/>
  <c r="AB272" i="27" s="1"/>
  <c r="AA274" i="27"/>
  <c r="AB274" i="27" s="1"/>
  <c r="AA279" i="27"/>
  <c r="AB279" i="27" s="1"/>
  <c r="AA282" i="27"/>
  <c r="AB282" i="27" s="1"/>
  <c r="AA307" i="27"/>
  <c r="AB307" i="27" s="1"/>
  <c r="AC307" i="27" s="1"/>
  <c r="AD307" i="27" s="1"/>
  <c r="AJ307" i="27" s="1"/>
  <c r="AA155" i="27"/>
  <c r="AB155" i="27" s="1"/>
  <c r="AA158" i="27"/>
  <c r="AB158" i="27" s="1"/>
  <c r="AC158" i="27" s="1"/>
  <c r="AA221" i="27"/>
  <c r="AB221" i="27" s="1"/>
  <c r="AC221" i="27" s="1"/>
  <c r="AA222" i="27"/>
  <c r="AB222" i="27" s="1"/>
  <c r="AA277" i="27"/>
  <c r="AB277" i="27" s="1"/>
  <c r="AA281" i="27"/>
  <c r="AB281" i="27" s="1"/>
  <c r="AC281" i="27" s="1"/>
  <c r="AA286" i="27"/>
  <c r="AB286" i="27" s="1"/>
  <c r="AA288" i="27"/>
  <c r="AB288" i="27" s="1"/>
  <c r="AA291" i="27"/>
  <c r="AB291" i="27" s="1"/>
  <c r="AC291" i="27" s="1"/>
  <c r="AA296" i="27"/>
  <c r="AB296" i="27" s="1"/>
  <c r="AA300" i="27"/>
  <c r="AB300" i="27" s="1"/>
  <c r="AA317" i="27"/>
  <c r="AB317" i="27" s="1"/>
  <c r="AA16" i="27"/>
  <c r="AA263" i="27"/>
  <c r="AB263" i="27" s="1"/>
  <c r="AA295" i="27"/>
  <c r="AB295" i="27" s="1"/>
  <c r="AA310" i="27"/>
  <c r="AB310" i="27" s="1"/>
  <c r="AC310" i="27" s="1"/>
  <c r="AA73" i="27"/>
  <c r="AB73" i="27" s="1"/>
  <c r="AA77" i="27"/>
  <c r="AB77" i="27" s="1"/>
  <c r="AC77" i="27" s="1"/>
  <c r="AA262" i="27"/>
  <c r="AB262" i="27" s="1"/>
  <c r="AC262" i="27" s="1"/>
  <c r="AA269" i="27"/>
  <c r="AB269" i="27" s="1"/>
  <c r="AA276" i="27"/>
  <c r="AB276" i="27" s="1"/>
  <c r="AA287" i="27"/>
  <c r="AB287" i="27" s="1"/>
  <c r="AA294" i="27"/>
  <c r="AB294" i="27" s="1"/>
  <c r="AA303" i="27"/>
  <c r="AB303" i="27" s="1"/>
  <c r="AC303" i="27" s="1"/>
  <c r="AA308" i="27"/>
  <c r="AB308" i="27" s="1"/>
  <c r="AA316" i="27"/>
  <c r="AB316" i="27" s="1"/>
  <c r="AA323" i="27"/>
  <c r="AB323" i="27" s="1"/>
  <c r="AA17" i="27"/>
  <c r="AB27" i="27"/>
  <c r="AA35" i="27"/>
  <c r="AA39" i="27"/>
  <c r="AA43" i="27"/>
  <c r="AA47" i="27"/>
  <c r="AA49" i="27"/>
  <c r="AA53" i="27"/>
  <c r="AA57" i="27"/>
  <c r="AA61" i="27"/>
  <c r="AA19" i="27"/>
  <c r="AA34" i="27"/>
  <c r="AA38" i="27"/>
  <c r="AA42" i="27"/>
  <c r="AA46" i="27"/>
  <c r="AA50" i="27"/>
  <c r="AA54" i="27"/>
  <c r="AA58" i="27"/>
  <c r="AA62" i="27"/>
  <c r="AA68" i="27"/>
  <c r="AA70" i="27"/>
  <c r="AA72" i="27"/>
  <c r="AA74" i="27"/>
  <c r="AA76" i="27"/>
  <c r="AA78" i="27"/>
  <c r="AA80" i="27"/>
  <c r="AA82" i="27"/>
  <c r="AA36" i="27"/>
  <c r="AA40" i="27"/>
  <c r="AA44" i="27"/>
  <c r="AA48" i="27"/>
  <c r="AA52" i="27"/>
  <c r="AA56" i="27"/>
  <c r="AA60" i="27"/>
  <c r="AA64" i="27"/>
  <c r="AA66" i="27"/>
  <c r="AA28" i="27"/>
  <c r="AA33" i="27"/>
  <c r="AA37" i="27"/>
  <c r="AA41" i="27"/>
  <c r="AA45" i="27"/>
  <c r="AA51" i="27"/>
  <c r="AA55" i="27"/>
  <c r="AA59" i="27"/>
  <c r="AA63" i="27"/>
  <c r="AA65" i="27"/>
  <c r="AA96" i="27"/>
  <c r="AA99" i="27"/>
  <c r="AA105" i="27"/>
  <c r="AA109" i="27"/>
  <c r="AA113" i="27"/>
  <c r="AA117" i="27"/>
  <c r="AA121" i="27"/>
  <c r="AA125" i="27"/>
  <c r="AA129" i="27"/>
  <c r="AA133" i="27"/>
  <c r="AA137" i="27"/>
  <c r="AA141" i="27"/>
  <c r="AA103" i="27"/>
  <c r="AA107" i="27"/>
  <c r="AA111" i="27"/>
  <c r="AA115" i="27"/>
  <c r="AA119" i="27"/>
  <c r="AA123" i="27"/>
  <c r="AA127" i="27"/>
  <c r="AA131" i="27"/>
  <c r="AA135" i="27"/>
  <c r="AA139" i="27"/>
  <c r="AA143" i="27"/>
  <c r="AA87" i="27"/>
  <c r="AA89" i="27"/>
  <c r="AA91" i="27"/>
  <c r="AA93" i="27"/>
  <c r="AA95" i="27"/>
  <c r="AA164" i="27"/>
  <c r="AA98" i="27"/>
  <c r="AA100" i="27"/>
  <c r="AA102" i="27"/>
  <c r="AA104" i="27"/>
  <c r="AA106" i="27"/>
  <c r="AA108" i="27"/>
  <c r="AA110" i="27"/>
  <c r="AA112" i="27"/>
  <c r="AA114" i="27"/>
  <c r="AA116" i="27"/>
  <c r="AA118" i="27"/>
  <c r="AA120" i="27"/>
  <c r="AA122" i="27"/>
  <c r="AA124" i="27"/>
  <c r="AA126" i="27"/>
  <c r="AA128" i="27"/>
  <c r="AA130" i="27"/>
  <c r="AA132" i="27"/>
  <c r="AA134" i="27"/>
  <c r="AA136" i="27"/>
  <c r="AA138" i="27"/>
  <c r="AA140" i="27"/>
  <c r="AA142" i="27"/>
  <c r="AA144" i="27"/>
  <c r="AA146" i="27"/>
  <c r="AA148" i="27"/>
  <c r="AA150" i="27"/>
  <c r="AA152" i="27"/>
  <c r="AA154" i="27"/>
  <c r="AA156" i="27"/>
  <c r="AA162" i="27"/>
  <c r="AA170" i="27"/>
  <c r="AA173" i="27"/>
  <c r="AA145" i="27"/>
  <c r="AA147" i="27"/>
  <c r="AA149" i="27"/>
  <c r="AA151" i="27"/>
  <c r="AA153" i="27"/>
  <c r="AA172" i="27"/>
  <c r="AA176" i="27"/>
  <c r="AA175" i="27"/>
  <c r="AA180" i="27"/>
  <c r="AA182" i="27"/>
  <c r="AA184" i="27"/>
  <c r="AA220" i="27"/>
  <c r="AA224" i="27"/>
  <c r="AA228" i="27"/>
  <c r="AA232" i="27"/>
  <c r="AA185" i="27"/>
  <c r="AA186" i="27"/>
  <c r="AA187" i="27"/>
  <c r="AA188" i="27"/>
  <c r="AA189" i="27"/>
  <c r="AA190" i="27"/>
  <c r="AA191" i="27"/>
  <c r="AA192" i="27"/>
  <c r="AA193" i="27"/>
  <c r="AA194" i="27"/>
  <c r="AA195" i="27"/>
  <c r="AA196" i="27"/>
  <c r="AA197" i="27"/>
  <c r="AA198" i="27"/>
  <c r="AA199" i="27"/>
  <c r="AA200" i="27"/>
  <c r="AA201" i="27"/>
  <c r="AA202" i="27"/>
  <c r="AA203" i="27"/>
  <c r="AA204" i="27"/>
  <c r="AA205" i="27"/>
  <c r="AA206" i="27"/>
  <c r="AA207" i="27"/>
  <c r="AA208" i="27"/>
  <c r="AA209" i="27"/>
  <c r="AA210" i="27"/>
  <c r="AA211" i="27"/>
  <c r="AA212" i="27"/>
  <c r="AA213" i="27"/>
  <c r="AA214" i="27"/>
  <c r="AA215" i="27"/>
  <c r="AA216" i="27"/>
  <c r="AA217" i="27"/>
  <c r="AA218" i="27"/>
  <c r="AA219" i="27"/>
  <c r="AA223" i="27"/>
  <c r="AA227" i="27"/>
  <c r="AA231" i="27"/>
  <c r="AA177" i="27"/>
  <c r="AA179" i="27"/>
  <c r="AA264" i="27"/>
  <c r="AA271" i="27"/>
  <c r="AA266" i="27"/>
  <c r="AA239" i="27"/>
  <c r="AA241" i="27"/>
  <c r="AA243" i="27"/>
  <c r="AA245" i="27"/>
  <c r="AA247" i="27"/>
  <c r="AA249" i="27"/>
  <c r="AA251" i="27"/>
  <c r="AA253" i="27"/>
  <c r="AA255" i="27"/>
  <c r="AA257" i="27"/>
  <c r="AA259" i="27"/>
  <c r="AA268" i="27"/>
  <c r="AA236" i="27"/>
  <c r="AA261" i="27"/>
  <c r="AA280" i="27"/>
  <c r="AA238" i="27"/>
  <c r="AA240" i="27"/>
  <c r="AA242" i="27"/>
  <c r="AA244" i="27"/>
  <c r="AA246" i="27"/>
  <c r="AA248" i="27"/>
  <c r="AA250" i="27"/>
  <c r="AA252" i="27"/>
  <c r="AA254" i="27"/>
  <c r="AA256" i="27"/>
  <c r="AA258" i="27"/>
  <c r="AA273" i="27"/>
  <c r="Y278" i="27"/>
  <c r="AA278" i="27" s="1"/>
  <c r="AA289" i="27"/>
  <c r="AA297" i="27"/>
  <c r="AA298" i="27"/>
  <c r="AA305" i="27"/>
  <c r="AA306" i="27"/>
  <c r="AD326" i="27"/>
  <c r="AJ326" i="27" s="1"/>
  <c r="AA284" i="27"/>
  <c r="Y312" i="27"/>
  <c r="AA312" i="27" s="1"/>
  <c r="AD329" i="27"/>
  <c r="AE329" i="27" s="1"/>
  <c r="AA293" i="27"/>
  <c r="AA301" i="27"/>
  <c r="AA302" i="27"/>
  <c r="AA304" i="27"/>
  <c r="AA309" i="27"/>
  <c r="Y322" i="27"/>
  <c r="AA322" i="27" s="1"/>
  <c r="AD330" i="27"/>
  <c r="AJ330" i="27" s="1"/>
  <c r="AF335" i="27"/>
  <c r="AL335" i="27" s="1"/>
  <c r="AO335" i="27" s="1"/>
  <c r="AA285" i="27"/>
  <c r="Y318" i="27"/>
  <c r="AA318" i="27" s="1"/>
  <c r="AD325" i="27"/>
  <c r="AE325" i="27" s="1"/>
  <c r="Y320" i="27"/>
  <c r="AA320" i="27" s="1"/>
  <c r="AE327" i="27"/>
  <c r="AF327" i="27" s="1"/>
  <c r="AA351" i="27"/>
  <c r="AA314" i="27"/>
  <c r="AA315" i="27"/>
  <c r="AG333" i="27"/>
  <c r="AM333" i="27" s="1"/>
  <c r="Y324" i="27"/>
  <c r="AA324" i="27" s="1"/>
  <c r="AD328" i="27"/>
  <c r="AE328" i="27" s="1"/>
  <c r="AK328" i="27" s="1"/>
  <c r="AF332" i="27"/>
  <c r="AL332" i="27" s="1"/>
  <c r="AO332" i="27" s="1"/>
  <c r="AF334" i="27"/>
  <c r="AG334" i="27" s="1"/>
  <c r="AA348" i="27"/>
  <c r="AA347" i="27" s="1"/>
  <c r="AA321" i="27"/>
  <c r="AF331" i="27"/>
  <c r="AG331" i="27" s="1"/>
  <c r="Q340" i="27"/>
  <c r="Q341" i="27"/>
  <c r="AH336" i="27"/>
  <c r="M11" i="34"/>
  <c r="AJ331" i="27"/>
  <c r="AJ332" i="27"/>
  <c r="AJ333" i="27"/>
  <c r="AJ334" i="27"/>
  <c r="AJ335" i="27"/>
  <c r="R19" i="28"/>
  <c r="S19" i="28" s="1"/>
  <c r="AD19" i="28"/>
  <c r="V19" i="28" s="1"/>
  <c r="R20" i="28"/>
  <c r="S20" i="28" s="1"/>
  <c r="AD20" i="28"/>
  <c r="V20" i="28" s="1"/>
  <c r="R21" i="28"/>
  <c r="S21" i="28" s="1"/>
  <c r="AD21" i="28"/>
  <c r="V21" i="28" s="1"/>
  <c r="R22" i="28"/>
  <c r="S22" i="28" s="1"/>
  <c r="AD22" i="28"/>
  <c r="V22" i="28" s="1"/>
  <c r="S15" i="29"/>
  <c r="S14" i="29"/>
  <c r="S13" i="29"/>
  <c r="S12" i="29"/>
  <c r="S11" i="29"/>
  <c r="AD23" i="28"/>
  <c r="V23" i="28" s="1"/>
  <c r="T23" i="28"/>
  <c r="U23" i="28" s="1"/>
  <c r="Y23" i="28" s="1"/>
  <c r="AD18" i="28"/>
  <c r="V18" i="28" s="1"/>
  <c r="R18" i="28"/>
  <c r="T18" i="28" s="1"/>
  <c r="U18" i="28" s="1"/>
  <c r="AD17" i="28"/>
  <c r="V17" i="28" s="1"/>
  <c r="R17" i="28"/>
  <c r="T17" i="28" s="1"/>
  <c r="U17" i="28" s="1"/>
  <c r="W17" i="28" s="1"/>
  <c r="AD16" i="28"/>
  <c r="V16" i="28" s="1"/>
  <c r="R16" i="28"/>
  <c r="T16" i="28" s="1"/>
  <c r="U16" i="28" s="1"/>
  <c r="AD13" i="28"/>
  <c r="V13" i="28" s="1"/>
  <c r="R13" i="28"/>
  <c r="T13" i="28" s="1"/>
  <c r="U13" i="28" s="1"/>
  <c r="AI359" i="27"/>
  <c r="AF358" i="27"/>
  <c r="AI358" i="27" s="1"/>
  <c r="AF357" i="27"/>
  <c r="AI357" i="27" s="1"/>
  <c r="AF356" i="27"/>
  <c r="AI356" i="27" s="1"/>
  <c r="AF355" i="27"/>
  <c r="AI355" i="27" s="1"/>
  <c r="AF354" i="27"/>
  <c r="AI354" i="27" s="1"/>
  <c r="AF353" i="27"/>
  <c r="AI353" i="27" s="1"/>
  <c r="Q350" i="27"/>
  <c r="AA349" i="27"/>
  <c r="AB349" i="27" s="1"/>
  <c r="V349" i="27"/>
  <c r="Q347" i="27"/>
  <c r="AH335" i="27"/>
  <c r="AH334" i="27"/>
  <c r="AH333" i="27"/>
  <c r="AH332" i="27"/>
  <c r="AH331" i="27"/>
  <c r="AH330" i="27"/>
  <c r="AH329" i="27"/>
  <c r="AH328" i="27"/>
  <c r="AH327" i="27"/>
  <c r="AH326" i="27"/>
  <c r="AH325" i="27"/>
  <c r="AH324" i="27"/>
  <c r="AH323" i="27"/>
  <c r="AH322" i="27"/>
  <c r="AH321" i="27"/>
  <c r="W321" i="27"/>
  <c r="AH320" i="27"/>
  <c r="W320" i="27"/>
  <c r="AH319" i="27"/>
  <c r="AH318" i="27"/>
  <c r="W318" i="27"/>
  <c r="W317" i="27"/>
  <c r="W316" i="27"/>
  <c r="W315" i="27"/>
  <c r="W314" i="27"/>
  <c r="W313" i="27"/>
  <c r="W312" i="27"/>
  <c r="W311" i="27"/>
  <c r="W309" i="27"/>
  <c r="W308" i="27"/>
  <c r="W304" i="27"/>
  <c r="W300" i="27"/>
  <c r="W264" i="27"/>
  <c r="W262" i="27"/>
  <c r="W261" i="27"/>
  <c r="W260" i="27"/>
  <c r="W256" i="27"/>
  <c r="W254" i="27"/>
  <c r="W253" i="27"/>
  <c r="W250" i="27"/>
  <c r="W249" i="27"/>
  <c r="W248" i="27"/>
  <c r="W246" i="27"/>
  <c r="W245" i="27"/>
  <c r="W244" i="27"/>
  <c r="W239" i="27"/>
  <c r="W238" i="27"/>
  <c r="Y167" i="27"/>
  <c r="Y162" i="27"/>
  <c r="Y161" i="27"/>
  <c r="Y160" i="27"/>
  <c r="W157" i="27"/>
  <c r="W156" i="27"/>
  <c r="W153" i="27"/>
  <c r="W152" i="27"/>
  <c r="Y149" i="27"/>
  <c r="Y146" i="27"/>
  <c r="W145" i="27"/>
  <c r="W144" i="27"/>
  <c r="W141" i="27"/>
  <c r="W140" i="27"/>
  <c r="Y139" i="27"/>
  <c r="Y138" i="27"/>
  <c r="Y137" i="27"/>
  <c r="Y135" i="27"/>
  <c r="Y134" i="27"/>
  <c r="Y133" i="27"/>
  <c r="Y132" i="27"/>
  <c r="W131" i="27"/>
  <c r="Y130" i="27"/>
  <c r="Y129" i="27"/>
  <c r="Y128" i="27"/>
  <c r="W127" i="27"/>
  <c r="W126" i="27"/>
  <c r="Y125" i="27"/>
  <c r="Y124" i="27"/>
  <c r="Y122" i="27"/>
  <c r="W121" i="27"/>
  <c r="Y120" i="27"/>
  <c r="Y119" i="27"/>
  <c r="W118" i="27"/>
  <c r="W117" i="27"/>
  <c r="W116" i="27"/>
  <c r="Y115" i="27"/>
  <c r="Y111" i="27"/>
  <c r="W95" i="27"/>
  <c r="Y93" i="27"/>
  <c r="Y91" i="27"/>
  <c r="Y89" i="27"/>
  <c r="Y87" i="27"/>
  <c r="Y83" i="27"/>
  <c r="Y79" i="27"/>
  <c r="Y77" i="27"/>
  <c r="Y75" i="27"/>
  <c r="W74" i="27"/>
  <c r="Y73" i="27"/>
  <c r="W71" i="27"/>
  <c r="Y69" i="27"/>
  <c r="W67" i="27"/>
  <c r="W64" i="27"/>
  <c r="Y63" i="27"/>
  <c r="W60" i="27"/>
  <c r="W59" i="27"/>
  <c r="W58" i="27"/>
  <c r="Y55" i="27"/>
  <c r="W53" i="27"/>
  <c r="Y51" i="27"/>
  <c r="W50" i="27"/>
  <c r="Y47" i="27"/>
  <c r="W46" i="27"/>
  <c r="Y43" i="27"/>
  <c r="Y41" i="27"/>
  <c r="W40" i="27"/>
  <c r="Y39" i="27"/>
  <c r="W38" i="27"/>
  <c r="Y37" i="27"/>
  <c r="Y35" i="27"/>
  <c r="Y34" i="27"/>
  <c r="Y33" i="27"/>
  <c r="AL31" i="27"/>
  <c r="AI31" i="27"/>
  <c r="AI30" i="27"/>
  <c r="AI29" i="27"/>
  <c r="AF29" i="27"/>
  <c r="AL29" i="27" s="1"/>
  <c r="AI25" i="27"/>
  <c r="AF25" i="27"/>
  <c r="AL25" i="27" s="1"/>
  <c r="Y20" i="27"/>
  <c r="Y19" i="27"/>
  <c r="Y18" i="27"/>
  <c r="Y17" i="27"/>
  <c r="Y16" i="27"/>
  <c r="Y15" i="27"/>
  <c r="Y136" i="27"/>
  <c r="Y142" i="27"/>
  <c r="Y148" i="27"/>
  <c r="Y166" i="27"/>
  <c r="Y182" i="27"/>
  <c r="Y184" i="27"/>
  <c r="Y186" i="27"/>
  <c r="Y188" i="27"/>
  <c r="Y190" i="27"/>
  <c r="Y192" i="27"/>
  <c r="Y194" i="27"/>
  <c r="Y196" i="27"/>
  <c r="Y147" i="27"/>
  <c r="Y185" i="27"/>
  <c r="Y189" i="27"/>
  <c r="Y193" i="27"/>
  <c r="Y195" i="27"/>
  <c r="AK333" i="27"/>
  <c r="AL333" i="27"/>
  <c r="AO333" i="27" s="1"/>
  <c r="Y123" i="27"/>
  <c r="Y143" i="27"/>
  <c r="Y183" i="27"/>
  <c r="Y187" i="27"/>
  <c r="Y191" i="27"/>
  <c r="Y197" i="27"/>
  <c r="W329" i="27"/>
  <c r="T22" i="28"/>
  <c r="U22" i="28" s="1"/>
  <c r="T20" i="28"/>
  <c r="U20" i="28" s="1"/>
  <c r="S13" i="28"/>
  <c r="S23" i="28"/>
  <c r="S17" i="28"/>
  <c r="W274" i="27"/>
  <c r="W162" i="27"/>
  <c r="W271" i="27"/>
  <c r="W270" i="27"/>
  <c r="W122" i="27"/>
  <c r="W119" i="27"/>
  <c r="W132" i="27"/>
  <c r="W134" i="27"/>
  <c r="W146" i="27"/>
  <c r="W160" i="27"/>
  <c r="W166" i="27"/>
  <c r="Y64" i="27"/>
  <c r="W99" i="27"/>
  <c r="W128" i="27"/>
  <c r="W130" i="27"/>
  <c r="W297" i="27"/>
  <c r="W301" i="27"/>
  <c r="W305" i="27"/>
  <c r="W170" i="27"/>
  <c r="W242" i="27"/>
  <c r="W57" i="27"/>
  <c r="W159" i="27"/>
  <c r="W237" i="27"/>
  <c r="W252" i="27"/>
  <c r="W275" i="27"/>
  <c r="W165" i="27"/>
  <c r="Y165" i="27"/>
  <c r="W101" i="27"/>
  <c r="W43" i="27"/>
  <c r="W49" i="27"/>
  <c r="W78" i="27"/>
  <c r="W124" i="27"/>
  <c r="W137" i="27"/>
  <c r="W167" i="27"/>
  <c r="W269" i="27"/>
  <c r="W135" i="27"/>
  <c r="W51" i="27"/>
  <c r="W41" i="27"/>
  <c r="W54" i="27"/>
  <c r="W151" i="27"/>
  <c r="W163" i="27"/>
  <c r="W273" i="27"/>
  <c r="W332" i="27"/>
  <c r="Y168" i="27"/>
  <c r="W168" i="27"/>
  <c r="W240" i="27"/>
  <c r="W325" i="27"/>
  <c r="W66" i="27"/>
  <c r="W76" i="27"/>
  <c r="W94" i="27"/>
  <c r="W114" i="27"/>
  <c r="W138" i="27"/>
  <c r="W139" i="27"/>
  <c r="W142" i="27"/>
  <c r="W143" i="27"/>
  <c r="W147" i="27"/>
  <c r="W148" i="27"/>
  <c r="Y155" i="27"/>
  <c r="W155" i="27"/>
  <c r="W150" i="27"/>
  <c r="W158" i="27"/>
  <c r="W164" i="27"/>
  <c r="W169" i="27"/>
  <c r="W241" i="27"/>
  <c r="W154" i="27"/>
  <c r="W161" i="27"/>
  <c r="W265" i="27"/>
  <c r="W268" i="27"/>
  <c r="Y246" i="27"/>
  <c r="W258" i="27"/>
  <c r="W267" i="27"/>
  <c r="W272" i="27"/>
  <c r="W298" i="27"/>
  <c r="W302" i="27"/>
  <c r="W306" i="27"/>
  <c r="W331" i="27"/>
  <c r="W257" i="27"/>
  <c r="W266" i="27"/>
  <c r="W330" i="27"/>
  <c r="W326" i="27"/>
  <c r="W327" i="27"/>
  <c r="W333" i="27"/>
  <c r="W334" i="27"/>
  <c r="W335" i="27"/>
  <c r="W15" i="27"/>
  <c r="W19" i="27"/>
  <c r="W103" i="27"/>
  <c r="W108" i="27"/>
  <c r="W102" i="27"/>
  <c r="W106" i="27"/>
  <c r="W107" i="27"/>
  <c r="W17" i="27"/>
  <c r="W105" i="27"/>
  <c r="W20" i="27"/>
  <c r="W27" i="27"/>
  <c r="W28" i="27"/>
  <c r="W82" i="27"/>
  <c r="W84" i="27"/>
  <c r="W86" i="27"/>
  <c r="W88" i="27"/>
  <c r="W90" i="27"/>
  <c r="W92" i="27"/>
  <c r="Y104" i="27"/>
  <c r="W104" i="27"/>
  <c r="W109" i="27"/>
  <c r="W110" i="27"/>
  <c r="W111" i="27"/>
  <c r="W112" i="27"/>
  <c r="W113" i="27"/>
  <c r="W172" i="27"/>
  <c r="W174" i="27"/>
  <c r="W177" i="27"/>
  <c r="W179" i="27"/>
  <c r="W181" i="27"/>
  <c r="W202" i="27"/>
  <c r="W210" i="27"/>
  <c r="W218" i="27"/>
  <c r="W226" i="27"/>
  <c r="W231" i="27"/>
  <c r="W171" i="27"/>
  <c r="W173" i="27"/>
  <c r="Y175" i="27"/>
  <c r="W175" i="27"/>
  <c r="W176" i="27"/>
  <c r="Y178" i="27"/>
  <c r="W178" i="27"/>
  <c r="W180" i="27"/>
  <c r="Y199" i="27"/>
  <c r="W199" i="27"/>
  <c r="W206" i="27"/>
  <c r="Y214" i="27"/>
  <c r="W214" i="27"/>
  <c r="Y222" i="27"/>
  <c r="W222" i="27"/>
  <c r="W255" i="27"/>
  <c r="W198" i="27"/>
  <c r="Y203" i="27"/>
  <c r="W203" i="27"/>
  <c r="W207" i="27"/>
  <c r="W211" i="27"/>
  <c r="W215" i="27"/>
  <c r="Y219" i="27"/>
  <c r="W219" i="27"/>
  <c r="W223" i="27"/>
  <c r="W227" i="27"/>
  <c r="W243" i="27"/>
  <c r="Y200" i="27"/>
  <c r="W200" i="27"/>
  <c r="W204" i="27"/>
  <c r="W208" i="27"/>
  <c r="W212" i="27"/>
  <c r="Y216" i="27"/>
  <c r="W216" i="27"/>
  <c r="W220" i="27"/>
  <c r="W224" i="27"/>
  <c r="W228" i="27"/>
  <c r="W235" i="27"/>
  <c r="W247" i="27"/>
  <c r="Y247" i="27"/>
  <c r="W182" i="27"/>
  <c r="W183" i="27"/>
  <c r="W184" i="27"/>
  <c r="W185" i="27"/>
  <c r="W186" i="27"/>
  <c r="W187" i="27"/>
  <c r="W188" i="27"/>
  <c r="W189" i="27"/>
  <c r="W190" i="27"/>
  <c r="W191" i="27"/>
  <c r="W192" i="27"/>
  <c r="W193" i="27"/>
  <c r="W194" i="27"/>
  <c r="W195" i="27"/>
  <c r="W196" i="27"/>
  <c r="W197" i="27"/>
  <c r="Y201" i="27"/>
  <c r="W201" i="27"/>
  <c r="W205" i="27"/>
  <c r="W209" i="27"/>
  <c r="Y213" i="27"/>
  <c r="W213" i="27"/>
  <c r="Y217" i="27"/>
  <c r="W217" i="27"/>
  <c r="W221" i="27"/>
  <c r="W225" i="27"/>
  <c r="Y229" i="27"/>
  <c r="W229" i="27"/>
  <c r="W251" i="27"/>
  <c r="Y232" i="27"/>
  <c r="W232" i="27"/>
  <c r="W236" i="27"/>
  <c r="Y233" i="27"/>
  <c r="W233" i="27"/>
  <c r="W263" i="27"/>
  <c r="Y230" i="27"/>
  <c r="W230" i="27"/>
  <c r="W234" i="27"/>
  <c r="W259" i="27"/>
  <c r="Y259" i="27"/>
  <c r="W276" i="27"/>
  <c r="W277" i="27"/>
  <c r="W278" i="27"/>
  <c r="W279" i="27"/>
  <c r="W280" i="27"/>
  <c r="W281" i="27"/>
  <c r="W282" i="27"/>
  <c r="W283" i="27"/>
  <c r="W284" i="27"/>
  <c r="W285" i="27"/>
  <c r="W286" i="27"/>
  <c r="W287" i="27"/>
  <c r="W288" i="27"/>
  <c r="W289" i="27"/>
  <c r="W290" i="27"/>
  <c r="W291" i="27"/>
  <c r="W292" i="27"/>
  <c r="W293" i="27"/>
  <c r="W294" i="27"/>
  <c r="W295" i="27"/>
  <c r="W296" i="27"/>
  <c r="W299" i="27"/>
  <c r="W303" i="27"/>
  <c r="W307" i="27"/>
  <c r="W310" i="27"/>
  <c r="W319" i="27"/>
  <c r="W323" i="27"/>
  <c r="W328" i="27"/>
  <c r="W322" i="27"/>
  <c r="W324" i="27"/>
  <c r="Y250" i="27"/>
  <c r="Y145" i="27"/>
  <c r="AJ327" i="27"/>
  <c r="Y221" i="27"/>
  <c r="Y205" i="27"/>
  <c r="Y228" i="27"/>
  <c r="Y220" i="27"/>
  <c r="Y212" i="27"/>
  <c r="Y204" i="27"/>
  <c r="Y223" i="27"/>
  <c r="Y215" i="27"/>
  <c r="Y207" i="27"/>
  <c r="Y198" i="27"/>
  <c r="Y206" i="27"/>
  <c r="Y180" i="27"/>
  <c r="Y176" i="27"/>
  <c r="Y173" i="27"/>
  <c r="Y231" i="27"/>
  <c r="Y218" i="27"/>
  <c r="Y202" i="27"/>
  <c r="Y179" i="27"/>
  <c r="Y174" i="27"/>
  <c r="Y102" i="27"/>
  <c r="Y257" i="27"/>
  <c r="Y245" i="27"/>
  <c r="Y158" i="27"/>
  <c r="Y151" i="27"/>
  <c r="Y95" i="27"/>
  <c r="Y116" i="27"/>
  <c r="Y71" i="27"/>
  <c r="Y252" i="27"/>
  <c r="Y170" i="27"/>
  <c r="Y249" i="27"/>
  <c r="Y254" i="27"/>
  <c r="Y258" i="27"/>
  <c r="Y239" i="27"/>
  <c r="Y241" i="27"/>
  <c r="Y240" i="27"/>
  <c r="Y163" i="27"/>
  <c r="Y159" i="27"/>
  <c r="Y248" i="27"/>
  <c r="Y156" i="27"/>
  <c r="AK335" i="27"/>
  <c r="Y243" i="27"/>
  <c r="Y144" i="27"/>
  <c r="Y236" i="27"/>
  <c r="Y225" i="27"/>
  <c r="Y209" i="27"/>
  <c r="Y235" i="27"/>
  <c r="Y224" i="27"/>
  <c r="Y208" i="27"/>
  <c r="Y227" i="27"/>
  <c r="Y211" i="27"/>
  <c r="Y171" i="27"/>
  <c r="Y226" i="27"/>
  <c r="Y210" i="27"/>
  <c r="Y181" i="27"/>
  <c r="Y177" i="27"/>
  <c r="Y172" i="27"/>
  <c r="Y106" i="27"/>
  <c r="Y108" i="27"/>
  <c r="Y164" i="27"/>
  <c r="Y150" i="27"/>
  <c r="Y140" i="27"/>
  <c r="Y121" i="27"/>
  <c r="Y74" i="27"/>
  <c r="Y237" i="27"/>
  <c r="Y242" i="27"/>
  <c r="Y253" i="27"/>
  <c r="Y238" i="27"/>
  <c r="Y126" i="27"/>
  <c r="Y157" i="27"/>
  <c r="Y152" i="27"/>
  <c r="Y244" i="27"/>
  <c r="AK331" i="27"/>
  <c r="Z10" i="29"/>
  <c r="X10" i="29"/>
  <c r="Y10" i="29"/>
  <c r="AG10" i="29"/>
  <c r="AF10" i="29"/>
  <c r="AE10" i="29"/>
  <c r="B30" i="25"/>
  <c r="B103" i="25"/>
  <c r="B102" i="25"/>
  <c r="B101" i="25"/>
  <c r="B100" i="25"/>
  <c r="B99" i="25"/>
  <c r="B98" i="25"/>
  <c r="B97" i="25"/>
  <c r="B96" i="25"/>
  <c r="B95" i="25"/>
  <c r="B94" i="25"/>
  <c r="B93" i="25"/>
  <c r="B92" i="25"/>
  <c r="B91" i="25"/>
  <c r="B90" i="25"/>
  <c r="B89" i="25"/>
  <c r="B88" i="25"/>
  <c r="B87" i="25"/>
  <c r="B86" i="25"/>
  <c r="B85" i="25"/>
  <c r="B84" i="25"/>
  <c r="B83" i="25"/>
  <c r="B82" i="25"/>
  <c r="B81" i="25"/>
  <c r="B80" i="25"/>
  <c r="B79" i="25"/>
  <c r="B78" i="25"/>
  <c r="B77" i="25"/>
  <c r="B76" i="25"/>
  <c r="B75" i="25"/>
  <c r="B74" i="25"/>
  <c r="B73" i="25"/>
  <c r="B72" i="25"/>
  <c r="B71" i="25"/>
  <c r="B70" i="25"/>
  <c r="B69" i="25"/>
  <c r="B68" i="25"/>
  <c r="B67" i="25"/>
  <c r="B66" i="25"/>
  <c r="B65" i="25"/>
  <c r="B64" i="25"/>
  <c r="B63" i="25"/>
  <c r="B62" i="25"/>
  <c r="B61" i="25"/>
  <c r="B60" i="25"/>
  <c r="B59" i="25"/>
  <c r="B58" i="25"/>
  <c r="B57" i="25"/>
  <c r="B56" i="25"/>
  <c r="B55" i="25"/>
  <c r="B54" i="25"/>
  <c r="B53" i="25"/>
  <c r="B52" i="25"/>
  <c r="B51" i="25"/>
  <c r="B50" i="25"/>
  <c r="B49" i="25"/>
  <c r="B48" i="25"/>
  <c r="B47" i="25"/>
  <c r="B46" i="25"/>
  <c r="B45" i="25"/>
  <c r="B44" i="25"/>
  <c r="B43" i="25"/>
  <c r="B42" i="25"/>
  <c r="B41" i="25"/>
  <c r="B40" i="25"/>
  <c r="B39" i="25"/>
  <c r="B38" i="25"/>
  <c r="B37" i="25"/>
  <c r="B36" i="25"/>
  <c r="B35" i="25"/>
  <c r="B34" i="25"/>
  <c r="B33" i="25"/>
  <c r="B32" i="25"/>
  <c r="B31" i="25"/>
  <c r="B29" i="25"/>
  <c r="B28" i="25"/>
  <c r="B27" i="25"/>
  <c r="B26" i="25"/>
  <c r="B25" i="25"/>
  <c r="B24" i="25"/>
  <c r="B23" i="25"/>
  <c r="B22" i="25"/>
  <c r="B21" i="25"/>
  <c r="B20" i="25"/>
  <c r="B19" i="25"/>
  <c r="B18" i="25"/>
  <c r="B17" i="25"/>
  <c r="B16" i="25"/>
  <c r="B15" i="25"/>
  <c r="B14" i="25"/>
  <c r="B13" i="25"/>
  <c r="B12" i="25"/>
  <c r="B11" i="25"/>
  <c r="B10" i="25"/>
  <c r="B9" i="25"/>
  <c r="B8" i="25"/>
  <c r="B7" i="25"/>
  <c r="B6" i="25"/>
  <c r="B5" i="25"/>
  <c r="B4" i="25"/>
  <c r="B3" i="25"/>
  <c r="B2" i="25"/>
  <c r="AN156" i="1"/>
  <c r="AN130" i="1"/>
  <c r="AN32" i="1"/>
  <c r="AN20" i="1"/>
  <c r="Y103" i="27"/>
  <c r="Y107" i="27"/>
  <c r="Y105" i="27"/>
  <c r="W93" i="27"/>
  <c r="W89" i="27"/>
  <c r="W85" i="27"/>
  <c r="W81" i="27"/>
  <c r="W16" i="27"/>
  <c r="W18" i="27"/>
  <c r="W115" i="27"/>
  <c r="W80" i="27"/>
  <c r="W47" i="27"/>
  <c r="W72" i="27"/>
  <c r="W77" i="27"/>
  <c r="W48" i="27"/>
  <c r="W62" i="27"/>
  <c r="W98" i="27"/>
  <c r="W129" i="27"/>
  <c r="W75" i="27"/>
  <c r="W35" i="27"/>
  <c r="Y169" i="27"/>
  <c r="W91" i="27"/>
  <c r="W87" i="27"/>
  <c r="W83" i="27"/>
  <c r="W125" i="27"/>
  <c r="W100" i="27"/>
  <c r="W70" i="27"/>
  <c r="W65" i="27"/>
  <c r="W79" i="27"/>
  <c r="W97" i="27"/>
  <c r="W55" i="27"/>
  <c r="W56" i="27"/>
  <c r="W136" i="27"/>
  <c r="W120" i="27"/>
  <c r="W149" i="27"/>
  <c r="W133" i="27"/>
  <c r="W123" i="27"/>
  <c r="Y256" i="27"/>
  <c r="W61" i="27"/>
  <c r="W73" i="27"/>
  <c r="W68" i="27"/>
  <c r="W63" i="27"/>
  <c r="Y59" i="27"/>
  <c r="Y234" i="27"/>
  <c r="W69" i="27"/>
  <c r="W34" i="27"/>
  <c r="W45" i="27"/>
  <c r="W33" i="27"/>
  <c r="W39" i="27"/>
  <c r="Y109" i="27"/>
  <c r="Y113" i="27"/>
  <c r="AK334" i="27"/>
  <c r="W37" i="27"/>
  <c r="W44" i="27"/>
  <c r="AK332" i="27"/>
  <c r="Y57" i="27"/>
  <c r="Y49" i="27"/>
  <c r="Y154" i="27"/>
  <c r="Y260" i="27"/>
  <c r="Y251" i="27"/>
  <c r="Y255" i="27"/>
  <c r="Y36" i="27"/>
  <c r="Y44" i="27"/>
  <c r="Y52" i="27"/>
  <c r="Y68" i="27"/>
  <c r="Y76" i="27"/>
  <c r="Y84" i="27"/>
  <c r="Y92" i="27"/>
  <c r="Y98" i="27"/>
  <c r="Y110" i="27"/>
  <c r="Y54" i="27"/>
  <c r="Y62" i="27"/>
  <c r="Y70" i="27"/>
  <c r="Y78" i="27"/>
  <c r="Y86" i="27"/>
  <c r="Y94" i="27"/>
  <c r="Y97" i="27"/>
  <c r="Y101" i="27"/>
  <c r="Y112" i="27"/>
  <c r="Y48" i="27"/>
  <c r="Y56" i="27"/>
  <c r="Y72" i="27"/>
  <c r="Y80" i="27"/>
  <c r="Y88" i="27"/>
  <c r="Y96" i="27"/>
  <c r="Y100" i="27"/>
  <c r="Y114" i="27"/>
  <c r="Y42" i="27"/>
  <c r="Y66" i="27"/>
  <c r="Y82" i="27"/>
  <c r="Y90" i="27"/>
  <c r="Y99" i="27"/>
  <c r="W42" i="27"/>
  <c r="W52" i="27"/>
  <c r="W96" i="27"/>
  <c r="Y61" i="27"/>
  <c r="Y85" i="27"/>
  <c r="Y81" i="27"/>
  <c r="Y65" i="27"/>
  <c r="Y45" i="27"/>
  <c r="W36" i="27"/>
  <c r="Y67" i="27"/>
  <c r="Y131" i="27"/>
  <c r="Y141" i="27"/>
  <c r="Y118" i="27"/>
  <c r="Y127" i="27"/>
  <c r="Y153" i="27"/>
  <c r="Y53" i="27"/>
  <c r="Y117" i="27"/>
  <c r="Y60" i="27"/>
  <c r="Y46" i="27"/>
  <c r="Y58" i="27"/>
  <c r="Y40" i="27"/>
  <c r="Y38" i="27"/>
  <c r="Y50" i="27"/>
  <c r="AA32" i="27" l="1"/>
  <c r="AA14" i="27"/>
  <c r="T19" i="28"/>
  <c r="U19" i="28" s="1"/>
  <c r="S18" i="28"/>
  <c r="S16" i="28"/>
  <c r="T21" i="28"/>
  <c r="U21" i="28" s="1"/>
  <c r="Q32" i="27"/>
  <c r="Q11" i="27" s="1"/>
  <c r="W22" i="28"/>
  <c r="X22" i="28" s="1"/>
  <c r="W20" i="28"/>
  <c r="X20" i="28" s="1"/>
  <c r="Y20" i="28" s="1"/>
  <c r="AB352" i="27"/>
  <c r="AC352" i="27" s="1"/>
  <c r="AD352" i="27" s="1"/>
  <c r="AJ329" i="27"/>
  <c r="AB19" i="27"/>
  <c r="AC19" i="27" s="1"/>
  <c r="AB18" i="27"/>
  <c r="AC18" i="27" s="1"/>
  <c r="AB20" i="27"/>
  <c r="AC20" i="27" s="1"/>
  <c r="AD20" i="27" s="1"/>
  <c r="AI24" i="27"/>
  <c r="AB17" i="27"/>
  <c r="AC17" i="27" s="1"/>
  <c r="AB15" i="27"/>
  <c r="AB16" i="27"/>
  <c r="AC16" i="27" s="1"/>
  <c r="AD16" i="27" s="1"/>
  <c r="AJ328" i="27"/>
  <c r="AC313" i="27"/>
  <c r="AD313" i="27" s="1"/>
  <c r="AK327" i="27"/>
  <c r="AA350" i="27"/>
  <c r="AC277" i="27"/>
  <c r="AD277" i="27" s="1"/>
  <c r="AL334" i="27"/>
  <c r="AO334" i="27" s="1"/>
  <c r="AL331" i="27"/>
  <c r="AO331" i="27" s="1"/>
  <c r="AN16" i="1"/>
  <c r="AN9" i="1" s="1"/>
  <c r="W16" i="28"/>
  <c r="X16" i="28" s="1"/>
  <c r="Y16" i="28" s="1"/>
  <c r="W18" i="28"/>
  <c r="X18" i="28" s="1"/>
  <c r="Y18" i="28" s="1"/>
  <c r="AI22" i="27"/>
  <c r="AI23" i="27"/>
  <c r="AJ325" i="27"/>
  <c r="M10" i="37"/>
  <c r="G11" i="37" s="1"/>
  <c r="L11" i="37" s="1"/>
  <c r="U13" i="37"/>
  <c r="E14" i="37"/>
  <c r="R13" i="37"/>
  <c r="S13" i="37" s="1"/>
  <c r="AC323" i="27"/>
  <c r="AD323" i="27" s="1"/>
  <c r="AC97" i="27"/>
  <c r="AD97" i="27" s="1"/>
  <c r="AC319" i="27"/>
  <c r="AD319" i="27" s="1"/>
  <c r="AG327" i="27"/>
  <c r="AM327" i="27" s="1"/>
  <c r="AL327" i="27"/>
  <c r="AO327" i="27" s="1"/>
  <c r="AC233" i="27"/>
  <c r="AD233" i="27" s="1"/>
  <c r="AC183" i="27"/>
  <c r="AD183" i="27" s="1"/>
  <c r="AC181" i="27"/>
  <c r="AD181" i="27" s="1"/>
  <c r="AC67" i="27"/>
  <c r="AD67" i="27" s="1"/>
  <c r="AF329" i="27"/>
  <c r="AG329" i="27" s="1"/>
  <c r="AK329" i="27"/>
  <c r="AF325" i="27"/>
  <c r="AG325" i="27" s="1"/>
  <c r="AK325" i="27"/>
  <c r="AC296" i="27"/>
  <c r="AD296" i="27" s="1"/>
  <c r="AC288" i="27"/>
  <c r="AD288" i="27" s="1"/>
  <c r="AI333" i="27"/>
  <c r="AC101" i="27"/>
  <c r="AD101" i="27" s="1"/>
  <c r="AD275" i="27"/>
  <c r="AJ275" i="27" s="1"/>
  <c r="AC157" i="27"/>
  <c r="AG335" i="27"/>
  <c r="AI335" i="27" s="1"/>
  <c r="AD291" i="27"/>
  <c r="AJ291" i="27" s="1"/>
  <c r="X17" i="28"/>
  <c r="Y17" i="28" s="1"/>
  <c r="AD221" i="27"/>
  <c r="AJ221" i="27" s="1"/>
  <c r="AD166" i="27"/>
  <c r="AJ166" i="27" s="1"/>
  <c r="AD229" i="27"/>
  <c r="AJ229" i="27" s="1"/>
  <c r="AD311" i="27"/>
  <c r="AJ311" i="27" s="1"/>
  <c r="AC279" i="27"/>
  <c r="AC169" i="27"/>
  <c r="AD79" i="27"/>
  <c r="AJ79" i="27" s="1"/>
  <c r="AB75" i="27"/>
  <c r="AE161" i="27"/>
  <c r="AK161" i="27" s="1"/>
  <c r="AC324" i="27"/>
  <c r="AD324" i="27" s="1"/>
  <c r="AD77" i="27"/>
  <c r="AE77" i="27" s="1"/>
  <c r="AJ299" i="27"/>
  <c r="AJ174" i="27"/>
  <c r="AC349" i="27"/>
  <c r="AI349" i="27" s="1"/>
  <c r="Z23" i="28"/>
  <c r="AF23" i="28" s="1"/>
  <c r="AB320" i="27"/>
  <c r="AC320" i="27" s="1"/>
  <c r="AB312" i="27"/>
  <c r="AE85" i="27"/>
  <c r="AJ85" i="27"/>
  <c r="Y340" i="27"/>
  <c r="AG340" i="27" s="1"/>
  <c r="AM340" i="27" s="1"/>
  <c r="AB348" i="27"/>
  <c r="AC348" i="27" s="1"/>
  <c r="AB318" i="27"/>
  <c r="AC318" i="27" s="1"/>
  <c r="AD318" i="27" s="1"/>
  <c r="AB322" i="27"/>
  <c r="AB302" i="27"/>
  <c r="AC302" i="27" s="1"/>
  <c r="AB306" i="27"/>
  <c r="AB289" i="27"/>
  <c r="AC289" i="27" s="1"/>
  <c r="AD303" i="27"/>
  <c r="AE299" i="27"/>
  <c r="AK299" i="27" s="1"/>
  <c r="AB252" i="27"/>
  <c r="AB244" i="27"/>
  <c r="AD262" i="27"/>
  <c r="AE262" i="27" s="1"/>
  <c r="AB261" i="27"/>
  <c r="AC283" i="27"/>
  <c r="AB268" i="27"/>
  <c r="AC268" i="27" s="1"/>
  <c r="AB253" i="27"/>
  <c r="AB245" i="27"/>
  <c r="AB271" i="27"/>
  <c r="AC271" i="27" s="1"/>
  <c r="AD271" i="27" s="1"/>
  <c r="AC234" i="27"/>
  <c r="AD234" i="27" s="1"/>
  <c r="AB231" i="27"/>
  <c r="AB218" i="27"/>
  <c r="AB214" i="27"/>
  <c r="AB210" i="27"/>
  <c r="AB206" i="27"/>
  <c r="AB202" i="27"/>
  <c r="AB198" i="27"/>
  <c r="AB194" i="27"/>
  <c r="AB190" i="27"/>
  <c r="AB186" i="27"/>
  <c r="AB232" i="27"/>
  <c r="AB184" i="27"/>
  <c r="AB180" i="27"/>
  <c r="AB172" i="27"/>
  <c r="AC172" i="27" s="1"/>
  <c r="AB153" i="27"/>
  <c r="AB145" i="27"/>
  <c r="AB152" i="27"/>
  <c r="AC152" i="27" s="1"/>
  <c r="AB144" i="27"/>
  <c r="AB136" i="27"/>
  <c r="AB128" i="27"/>
  <c r="AB120" i="27"/>
  <c r="AB112" i="27"/>
  <c r="AB104" i="27"/>
  <c r="AB131" i="27"/>
  <c r="AC131" i="27" s="1"/>
  <c r="AB115" i="27"/>
  <c r="AC115" i="27" s="1"/>
  <c r="AD158" i="27"/>
  <c r="AB133" i="27"/>
  <c r="AB117" i="27"/>
  <c r="AB99" i="27"/>
  <c r="AC99" i="27" s="1"/>
  <c r="AC73" i="27"/>
  <c r="AB65" i="27"/>
  <c r="AC65" i="27" s="1"/>
  <c r="AB51" i="27"/>
  <c r="AC51" i="27" s="1"/>
  <c r="AB33" i="27"/>
  <c r="AB56" i="27"/>
  <c r="AC56" i="27" s="1"/>
  <c r="AB40" i="27"/>
  <c r="AC40" i="27" s="1"/>
  <c r="AB78" i="27"/>
  <c r="AC78" i="27" s="1"/>
  <c r="AD78" i="27" s="1"/>
  <c r="AB70" i="27"/>
  <c r="AC70" i="27" s="1"/>
  <c r="AB54" i="27"/>
  <c r="AC54" i="27" s="1"/>
  <c r="AD54" i="27" s="1"/>
  <c r="AB38" i="27"/>
  <c r="AC38" i="27" s="1"/>
  <c r="AB53" i="27"/>
  <c r="AC53" i="27" s="1"/>
  <c r="AB39" i="27"/>
  <c r="AB321" i="27"/>
  <c r="AC321" i="27" s="1"/>
  <c r="AI334" i="27"/>
  <c r="AF328" i="27"/>
  <c r="AL328" i="27" s="1"/>
  <c r="AO328" i="27" s="1"/>
  <c r="AB315" i="27"/>
  <c r="AE330" i="27"/>
  <c r="AB301" i="27"/>
  <c r="AB293" i="27"/>
  <c r="AC293" i="27" s="1"/>
  <c r="AC317" i="27"/>
  <c r="AE326" i="27"/>
  <c r="AB305" i="27"/>
  <c r="AC287" i="27"/>
  <c r="AB258" i="27"/>
  <c r="AB250" i="27"/>
  <c r="AB242" i="27"/>
  <c r="AE307" i="27"/>
  <c r="AF307" i="27" s="1"/>
  <c r="AC292" i="27"/>
  <c r="AB236" i="27"/>
  <c r="AB259" i="27"/>
  <c r="AC259" i="27" s="1"/>
  <c r="AD259" i="27" s="1"/>
  <c r="AB251" i="27"/>
  <c r="AC251" i="27" s="1"/>
  <c r="AD251" i="27" s="1"/>
  <c r="AB243" i="27"/>
  <c r="AC282" i="27"/>
  <c r="AC272" i="27"/>
  <c r="AC269" i="27"/>
  <c r="AD269" i="27" s="1"/>
  <c r="AC230" i="27"/>
  <c r="AD230" i="27" s="1"/>
  <c r="AC226" i="27"/>
  <c r="AD226" i="27" s="1"/>
  <c r="AC222" i="27"/>
  <c r="AD222" i="27" s="1"/>
  <c r="AC270" i="27"/>
  <c r="AB227" i="27"/>
  <c r="AC227" i="27" s="1"/>
  <c r="AB217" i="27"/>
  <c r="AB213" i="27"/>
  <c r="AB209" i="27"/>
  <c r="AB205" i="27"/>
  <c r="AB201" i="27"/>
  <c r="AB197" i="27"/>
  <c r="AB193" i="27"/>
  <c r="AB189" i="27"/>
  <c r="AB185" i="27"/>
  <c r="AC267" i="27"/>
  <c r="AD267" i="27" s="1"/>
  <c r="AE267" i="27" s="1"/>
  <c r="AB228" i="27"/>
  <c r="AC165" i="27"/>
  <c r="AD165" i="27" s="1"/>
  <c r="AB151" i="27"/>
  <c r="AC178" i="27"/>
  <c r="AD178" i="27" s="1"/>
  <c r="AE178" i="27" s="1"/>
  <c r="AC160" i="27"/>
  <c r="AD160" i="27" s="1"/>
  <c r="AB162" i="27"/>
  <c r="AB150" i="27"/>
  <c r="AB142" i="27"/>
  <c r="AB134" i="27"/>
  <c r="AB126" i="27"/>
  <c r="AB118" i="27"/>
  <c r="AB110" i="27"/>
  <c r="AB102" i="27"/>
  <c r="AB164" i="27"/>
  <c r="AC164" i="27" s="1"/>
  <c r="AD167" i="27"/>
  <c r="AE167" i="27" s="1"/>
  <c r="AB95" i="27"/>
  <c r="AB91" i="27"/>
  <c r="AC91" i="27" s="1"/>
  <c r="AB87" i="27"/>
  <c r="AB143" i="27"/>
  <c r="AC143" i="27" s="1"/>
  <c r="AB127" i="27"/>
  <c r="AC127" i="27" s="1"/>
  <c r="AB111" i="27"/>
  <c r="AC111" i="27" s="1"/>
  <c r="AC94" i="27"/>
  <c r="AC90" i="27"/>
  <c r="AD90" i="27" s="1"/>
  <c r="AC86" i="27"/>
  <c r="AD171" i="27"/>
  <c r="AB129" i="27"/>
  <c r="AC129" i="27" s="1"/>
  <c r="AB113" i="27"/>
  <c r="AC113" i="27" s="1"/>
  <c r="AD113" i="27" s="1"/>
  <c r="AD84" i="27"/>
  <c r="AC83" i="27"/>
  <c r="AB63" i="27"/>
  <c r="AC63" i="27" s="1"/>
  <c r="AD63" i="27" s="1"/>
  <c r="AB45" i="27"/>
  <c r="AB28" i="27"/>
  <c r="AB26" i="27" s="1"/>
  <c r="AB66" i="27"/>
  <c r="AB52" i="27"/>
  <c r="AB36" i="27"/>
  <c r="AB76" i="27"/>
  <c r="AB68" i="27"/>
  <c r="AC68" i="27" s="1"/>
  <c r="AB50" i="27"/>
  <c r="AC50" i="27" s="1"/>
  <c r="AB34" i="27"/>
  <c r="AB49" i="27"/>
  <c r="AB35" i="27"/>
  <c r="AB314" i="27"/>
  <c r="AC314" i="27" s="1"/>
  <c r="AB351" i="27"/>
  <c r="AC316" i="27"/>
  <c r="AB309" i="27"/>
  <c r="AC309" i="27" s="1"/>
  <c r="AG332" i="27"/>
  <c r="AI332" i="27" s="1"/>
  <c r="AD310" i="27"/>
  <c r="AB284" i="27"/>
  <c r="AC284" i="27" s="1"/>
  <c r="AB298" i="27"/>
  <c r="AC298" i="27" s="1"/>
  <c r="AC308" i="27"/>
  <c r="AC295" i="27"/>
  <c r="AB256" i="27"/>
  <c r="AB248" i="27"/>
  <c r="AB240" i="27"/>
  <c r="AB280" i="27"/>
  <c r="AC280" i="27" s="1"/>
  <c r="AD280" i="27" s="1"/>
  <c r="AC274" i="27"/>
  <c r="AD274" i="27" s="1"/>
  <c r="AB257" i="27"/>
  <c r="AC257" i="27" s="1"/>
  <c r="AB249" i="27"/>
  <c r="AC249" i="27" s="1"/>
  <c r="AB241" i="27"/>
  <c r="AC241" i="27" s="1"/>
  <c r="AC300" i="27"/>
  <c r="AC286" i="27"/>
  <c r="AD286" i="27" s="1"/>
  <c r="AD281" i="27"/>
  <c r="AE281" i="27" s="1"/>
  <c r="AF281" i="27" s="1"/>
  <c r="AB266" i="27"/>
  <c r="AC266" i="27" s="1"/>
  <c r="AC260" i="27"/>
  <c r="AD260" i="27" s="1"/>
  <c r="AC276" i="27"/>
  <c r="AD276" i="27" s="1"/>
  <c r="AC265" i="27"/>
  <c r="AB179" i="27"/>
  <c r="AC263" i="27"/>
  <c r="AC235" i="27"/>
  <c r="AB223" i="27"/>
  <c r="AC223" i="27" s="1"/>
  <c r="AB216" i="27"/>
  <c r="AB212" i="27"/>
  <c r="AB208" i="27"/>
  <c r="AB204" i="27"/>
  <c r="AB200" i="27"/>
  <c r="AB196" i="27"/>
  <c r="AB192" i="27"/>
  <c r="AB188" i="27"/>
  <c r="AD237" i="27"/>
  <c r="AE237" i="27" s="1"/>
  <c r="AB224" i="27"/>
  <c r="AC224" i="27" s="1"/>
  <c r="AB182" i="27"/>
  <c r="AC182" i="27" s="1"/>
  <c r="AD225" i="27"/>
  <c r="AE225" i="27" s="1"/>
  <c r="AF225" i="27" s="1"/>
  <c r="AE174" i="27"/>
  <c r="AF174" i="27" s="1"/>
  <c r="AG174" i="27" s="1"/>
  <c r="AB149" i="27"/>
  <c r="AC168" i="27"/>
  <c r="AB173" i="27"/>
  <c r="AB156" i="27"/>
  <c r="AB148" i="27"/>
  <c r="AB140" i="27"/>
  <c r="AB132" i="27"/>
  <c r="AB124" i="27"/>
  <c r="AB116" i="27"/>
  <c r="AB108" i="27"/>
  <c r="AB100" i="27"/>
  <c r="AC159" i="27"/>
  <c r="AB139" i="27"/>
  <c r="AC139" i="27" s="1"/>
  <c r="AB123" i="27"/>
  <c r="AC123" i="27" s="1"/>
  <c r="AB107" i="27"/>
  <c r="AC107" i="27" s="1"/>
  <c r="AC155" i="27"/>
  <c r="AC163" i="27"/>
  <c r="AB141" i="27"/>
  <c r="AC141" i="27" s="1"/>
  <c r="AB125" i="27"/>
  <c r="AC125" i="27" s="1"/>
  <c r="AB109" i="27"/>
  <c r="AC109" i="27" s="1"/>
  <c r="AB96" i="27"/>
  <c r="AC96" i="27" s="1"/>
  <c r="AD96" i="27" s="1"/>
  <c r="AC69" i="27"/>
  <c r="AB59" i="27"/>
  <c r="AC59" i="27" s="1"/>
  <c r="AB41" i="27"/>
  <c r="AB64" i="27"/>
  <c r="AC64" i="27" s="1"/>
  <c r="AD64" i="27" s="1"/>
  <c r="AB48" i="27"/>
  <c r="AB82" i="27"/>
  <c r="AB74" i="27"/>
  <c r="AB62" i="27"/>
  <c r="AB46" i="27"/>
  <c r="AC71" i="27"/>
  <c r="AB61" i="27"/>
  <c r="AB47" i="27"/>
  <c r="AC47" i="27" s="1"/>
  <c r="AD47" i="27" s="1"/>
  <c r="AA26" i="27"/>
  <c r="AC27" i="27"/>
  <c r="AD81" i="27"/>
  <c r="AE81" i="27" s="1"/>
  <c r="Y341" i="27"/>
  <c r="AG341" i="27" s="1"/>
  <c r="AM341" i="27" s="1"/>
  <c r="AI331" i="27"/>
  <c r="AM331" i="27"/>
  <c r="AM334" i="27"/>
  <c r="AB285" i="27"/>
  <c r="AC285" i="27" s="1"/>
  <c r="AB304" i="27"/>
  <c r="AC294" i="27"/>
  <c r="AC290" i="27"/>
  <c r="AD290" i="27" s="1"/>
  <c r="AB297" i="27"/>
  <c r="AC297" i="27" s="1"/>
  <c r="AB273" i="27"/>
  <c r="AB254" i="27"/>
  <c r="AC254" i="27" s="1"/>
  <c r="AB246" i="27"/>
  <c r="AB238" i="27"/>
  <c r="AC238" i="27" s="1"/>
  <c r="AB255" i="27"/>
  <c r="AC255" i="27" s="1"/>
  <c r="AB247" i="27"/>
  <c r="AB239" i="27"/>
  <c r="AB278" i="27"/>
  <c r="AB264" i="27"/>
  <c r="AC264" i="27" s="1"/>
  <c r="AD264" i="27" s="1"/>
  <c r="AB177" i="27"/>
  <c r="AC177" i="27" s="1"/>
  <c r="AB219" i="27"/>
  <c r="AB215" i="27"/>
  <c r="AC215" i="27" s="1"/>
  <c r="AB211" i="27"/>
  <c r="AB207" i="27"/>
  <c r="AC207" i="27" s="1"/>
  <c r="AB203" i="27"/>
  <c r="AB199" i="27"/>
  <c r="AC199" i="27" s="1"/>
  <c r="AB195" i="27"/>
  <c r="AC195" i="27" s="1"/>
  <c r="AD195" i="27" s="1"/>
  <c r="AB191" i="27"/>
  <c r="AC191" i="27" s="1"/>
  <c r="AB187" i="27"/>
  <c r="AC187" i="27" s="1"/>
  <c r="AD187" i="27" s="1"/>
  <c r="AB220" i="27"/>
  <c r="AB175" i="27"/>
  <c r="AC175" i="27" s="1"/>
  <c r="AB176" i="27"/>
  <c r="AB147" i="27"/>
  <c r="AB170" i="27"/>
  <c r="AB154" i="27"/>
  <c r="AC154" i="27" s="1"/>
  <c r="AB146" i="27"/>
  <c r="AB138" i="27"/>
  <c r="AB130" i="27"/>
  <c r="AB122" i="27"/>
  <c r="AB114" i="27"/>
  <c r="AB106" i="27"/>
  <c r="AB98" i="27"/>
  <c r="AC98" i="27" s="1"/>
  <c r="AB93" i="27"/>
  <c r="AB89" i="27"/>
  <c r="AB135" i="27"/>
  <c r="AC135" i="27" s="1"/>
  <c r="AB119" i="27"/>
  <c r="AC119" i="27" s="1"/>
  <c r="AB103" i="27"/>
  <c r="AC103" i="27" s="1"/>
  <c r="AC92" i="27"/>
  <c r="AD92" i="27" s="1"/>
  <c r="AC88" i="27"/>
  <c r="AB137" i="27"/>
  <c r="AB121" i="27"/>
  <c r="AB105" i="27"/>
  <c r="AB55" i="27"/>
  <c r="AC55" i="27" s="1"/>
  <c r="AB37" i="27"/>
  <c r="AC37" i="27" s="1"/>
  <c r="AB60" i="27"/>
  <c r="AC60" i="27" s="1"/>
  <c r="AD60" i="27" s="1"/>
  <c r="AB44" i="27"/>
  <c r="AB80" i="27"/>
  <c r="AC80" i="27" s="1"/>
  <c r="AD80" i="27" s="1"/>
  <c r="AB72" i="27"/>
  <c r="AC72" i="27" s="1"/>
  <c r="AB58" i="27"/>
  <c r="AB42" i="27"/>
  <c r="AC42" i="27" s="1"/>
  <c r="AB57" i="27"/>
  <c r="AC57" i="27" s="1"/>
  <c r="AB43" i="27"/>
  <c r="AC43" i="27" s="1"/>
  <c r="W19" i="28" l="1"/>
  <c r="X19" i="28" s="1"/>
  <c r="AC33" i="27"/>
  <c r="AB32" i="27"/>
  <c r="AB14" i="27"/>
  <c r="W21" i="28"/>
  <c r="X21" i="28" s="1"/>
  <c r="Y21" i="28" s="1"/>
  <c r="AJ352" i="27"/>
  <c r="AE352" i="27"/>
  <c r="AK352" i="27" s="1"/>
  <c r="AC15" i="27"/>
  <c r="AC14" i="27" s="1"/>
  <c r="AD18" i="27"/>
  <c r="AJ18" i="27" s="1"/>
  <c r="AI327" i="27"/>
  <c r="AE275" i="27"/>
  <c r="AF275" i="27" s="1"/>
  <c r="AG275" i="27" s="1"/>
  <c r="AM275" i="27" s="1"/>
  <c r="Z18" i="28"/>
  <c r="AA18" i="28" s="1"/>
  <c r="AE166" i="27"/>
  <c r="AK166" i="27" s="1"/>
  <c r="V9" i="37"/>
  <c r="O10" i="37" s="1"/>
  <c r="N10" i="37"/>
  <c r="I10" i="37"/>
  <c r="U14" i="37"/>
  <c r="E15" i="37"/>
  <c r="R14" i="37"/>
  <c r="S14" i="37" s="1"/>
  <c r="AE221" i="27"/>
  <c r="AK221" i="27" s="1"/>
  <c r="AJ233" i="27"/>
  <c r="AJ296" i="27"/>
  <c r="AE97" i="27"/>
  <c r="AF97" i="27" s="1"/>
  <c r="AL97" i="27" s="1"/>
  <c r="AO97" i="27" s="1"/>
  <c r="AL325" i="27"/>
  <c r="AO325" i="27" s="1"/>
  <c r="AJ97" i="27"/>
  <c r="AM335" i="27"/>
  <c r="AJ288" i="27"/>
  <c r="AJ67" i="27"/>
  <c r="AE67" i="27"/>
  <c r="AK67" i="27" s="1"/>
  <c r="AE229" i="27"/>
  <c r="AK229" i="27" s="1"/>
  <c r="AE233" i="27"/>
  <c r="AK233" i="27" s="1"/>
  <c r="AL329" i="27"/>
  <c r="AO329" i="27" s="1"/>
  <c r="AF161" i="27"/>
  <c r="AL161" i="27" s="1"/>
  <c r="AO161" i="27" s="1"/>
  <c r="AJ101" i="27"/>
  <c r="AE101" i="27"/>
  <c r="AF101" i="27" s="1"/>
  <c r="AG101" i="27" s="1"/>
  <c r="AM101" i="27" s="1"/>
  <c r="AI325" i="27"/>
  <c r="AM325" i="27"/>
  <c r="AI341" i="27"/>
  <c r="AE311" i="27"/>
  <c r="AF311" i="27" s="1"/>
  <c r="AE291" i="27"/>
  <c r="AF291" i="27" s="1"/>
  <c r="AG291" i="27" s="1"/>
  <c r="AI291" i="27" s="1"/>
  <c r="AE288" i="27"/>
  <c r="AK288" i="27" s="1"/>
  <c r="AI329" i="27"/>
  <c r="AM329" i="27"/>
  <c r="AD266" i="27"/>
  <c r="AE266" i="27" s="1"/>
  <c r="AD157" i="27"/>
  <c r="AE157" i="27" s="1"/>
  <c r="AE296" i="27"/>
  <c r="AC44" i="27"/>
  <c r="AD44" i="27" s="1"/>
  <c r="AE44" i="27" s="1"/>
  <c r="AD123" i="27"/>
  <c r="AE123" i="27" s="1"/>
  <c r="AD42" i="27"/>
  <c r="AJ42" i="27" s="1"/>
  <c r="AC304" i="27"/>
  <c r="AD304" i="27" s="1"/>
  <c r="AC236" i="27"/>
  <c r="AD236" i="27" s="1"/>
  <c r="AD40" i="27"/>
  <c r="AE40" i="27" s="1"/>
  <c r="AK40" i="27" s="1"/>
  <c r="AF299" i="27"/>
  <c r="AG299" i="27" s="1"/>
  <c r="AD348" i="27"/>
  <c r="AD347" i="27" s="1"/>
  <c r="AA23" i="28"/>
  <c r="AG23" i="28" s="1"/>
  <c r="AD119" i="27"/>
  <c r="AE119" i="27" s="1"/>
  <c r="AC228" i="27"/>
  <c r="AD228" i="27" s="1"/>
  <c r="AD283" i="27"/>
  <c r="AE283" i="27" s="1"/>
  <c r="AD298" i="27"/>
  <c r="AE298" i="27" s="1"/>
  <c r="AG328" i="27"/>
  <c r="Z17" i="28"/>
  <c r="AA17" i="28" s="1"/>
  <c r="AD70" i="27"/>
  <c r="AE70" i="27" s="1"/>
  <c r="AD59" i="27"/>
  <c r="AJ59" i="27" s="1"/>
  <c r="AD38" i="27"/>
  <c r="AE38" i="27" s="1"/>
  <c r="AD94" i="27"/>
  <c r="AE94" i="27" s="1"/>
  <c r="AD57" i="27"/>
  <c r="AE57" i="27" s="1"/>
  <c r="AC58" i="27"/>
  <c r="AD58" i="27" s="1"/>
  <c r="AE96" i="27"/>
  <c r="AF96" i="27" s="1"/>
  <c r="AL96" i="27" s="1"/>
  <c r="AO96" i="27" s="1"/>
  <c r="AE280" i="27"/>
  <c r="AF280" i="27" s="1"/>
  <c r="AD43" i="27"/>
  <c r="AE43" i="27" s="1"/>
  <c r="AK43" i="27" s="1"/>
  <c r="AC179" i="27"/>
  <c r="AD179" i="27" s="1"/>
  <c r="AF262" i="27"/>
  <c r="AG262" i="27" s="1"/>
  <c r="AF167" i="27"/>
  <c r="AG167" i="27" s="1"/>
  <c r="AI167" i="27" s="1"/>
  <c r="AC162" i="27"/>
  <c r="AC243" i="27"/>
  <c r="AD243" i="27" s="1"/>
  <c r="AE16" i="27"/>
  <c r="AE54" i="27"/>
  <c r="AF54" i="27" s="1"/>
  <c r="AL54" i="27" s="1"/>
  <c r="AO54" i="27" s="1"/>
  <c r="AE78" i="27"/>
  <c r="AK78" i="27" s="1"/>
  <c r="AE79" i="27"/>
  <c r="AK79" i="27" s="1"/>
  <c r="AD279" i="27"/>
  <c r="AJ279" i="27" s="1"/>
  <c r="AC75" i="27"/>
  <c r="AD169" i="27"/>
  <c r="AJ169" i="27" s="1"/>
  <c r="AC156" i="27"/>
  <c r="AD156" i="27" s="1"/>
  <c r="AF237" i="27"/>
  <c r="AG237" i="27" s="1"/>
  <c r="AI237" i="27" s="1"/>
  <c r="AD56" i="27"/>
  <c r="AE56" i="27" s="1"/>
  <c r="AK56" i="27" s="1"/>
  <c r="W12" i="28"/>
  <c r="AF178" i="27"/>
  <c r="AL178" i="27" s="1"/>
  <c r="AO178" i="27" s="1"/>
  <c r="AK174" i="27"/>
  <c r="AE274" i="27"/>
  <c r="AF274" i="27" s="1"/>
  <c r="AL174" i="27"/>
  <c r="AO174" i="27" s="1"/>
  <c r="Y22" i="28"/>
  <c r="Z22" i="28" s="1"/>
  <c r="AD72" i="27"/>
  <c r="AE72" i="27" s="1"/>
  <c r="AD141" i="27"/>
  <c r="AE141" i="27" s="1"/>
  <c r="AC248" i="27"/>
  <c r="AD248" i="27" s="1"/>
  <c r="AC133" i="27"/>
  <c r="AD133" i="27" s="1"/>
  <c r="AJ133" i="27" s="1"/>
  <c r="AD320" i="27"/>
  <c r="AJ320" i="27" s="1"/>
  <c r="AJ80" i="27"/>
  <c r="AC176" i="27"/>
  <c r="AD176" i="27" s="1"/>
  <c r="AJ176" i="27" s="1"/>
  <c r="AA11" i="27"/>
  <c r="AC240" i="27"/>
  <c r="AD240" i="27" s="1"/>
  <c r="AC256" i="27"/>
  <c r="AD256" i="27" s="1"/>
  <c r="AJ256" i="27" s="1"/>
  <c r="AJ313" i="27"/>
  <c r="AJ319" i="27"/>
  <c r="AD115" i="27"/>
  <c r="AE115" i="27" s="1"/>
  <c r="AD152" i="27"/>
  <c r="AE152" i="27" s="1"/>
  <c r="AK152" i="27" s="1"/>
  <c r="AC245" i="27"/>
  <c r="AD245" i="27" s="1"/>
  <c r="AE319" i="27"/>
  <c r="AF319" i="27" s="1"/>
  <c r="AJ264" i="27"/>
  <c r="AC273" i="27"/>
  <c r="AD273" i="27" s="1"/>
  <c r="AE273" i="27" s="1"/>
  <c r="AJ290" i="27"/>
  <c r="AE290" i="27"/>
  <c r="AJ20" i="27"/>
  <c r="AE20" i="27"/>
  <c r="AF20" i="27" s="1"/>
  <c r="AJ64" i="27"/>
  <c r="AE90" i="27"/>
  <c r="AF90" i="27" s="1"/>
  <c r="AD125" i="27"/>
  <c r="AJ125" i="27" s="1"/>
  <c r="AD107" i="27"/>
  <c r="AE107" i="27" s="1"/>
  <c r="AC192" i="27"/>
  <c r="AD192" i="27" s="1"/>
  <c r="AC200" i="27"/>
  <c r="AD200" i="27" s="1"/>
  <c r="AC208" i="27"/>
  <c r="AD208" i="27" s="1"/>
  <c r="AC216" i="27"/>
  <c r="AD216" i="27" s="1"/>
  <c r="AD235" i="27"/>
  <c r="AJ235" i="27" s="1"/>
  <c r="AE277" i="27"/>
  <c r="AF277" i="27" s="1"/>
  <c r="AJ277" i="27"/>
  <c r="AC34" i="27"/>
  <c r="AD34" i="27" s="1"/>
  <c r="AC36" i="27"/>
  <c r="AD36" i="27" s="1"/>
  <c r="AE36" i="27" s="1"/>
  <c r="AC66" i="27"/>
  <c r="AD66" i="27" s="1"/>
  <c r="AD127" i="27"/>
  <c r="AE127" i="27" s="1"/>
  <c r="AK127" i="27" s="1"/>
  <c r="AE165" i="27"/>
  <c r="AJ165" i="27"/>
  <c r="AD317" i="27"/>
  <c r="AJ317" i="27" s="1"/>
  <c r="AC315" i="27"/>
  <c r="AD315" i="27" s="1"/>
  <c r="AE158" i="27"/>
  <c r="AF158" i="27" s="1"/>
  <c r="AJ158" i="27"/>
  <c r="AC112" i="27"/>
  <c r="AD112" i="27" s="1"/>
  <c r="AC136" i="27"/>
  <c r="AD136" i="27" s="1"/>
  <c r="AE136" i="27" s="1"/>
  <c r="AC244" i="27"/>
  <c r="AD302" i="27"/>
  <c r="AJ302" i="27" s="1"/>
  <c r="AE80" i="27"/>
  <c r="AF80" i="27" s="1"/>
  <c r="AJ60" i="27"/>
  <c r="AC105" i="27"/>
  <c r="AD105" i="27" s="1"/>
  <c r="AE105" i="27" s="1"/>
  <c r="AC121" i="27"/>
  <c r="AC137" i="27"/>
  <c r="AD137" i="27" s="1"/>
  <c r="AJ92" i="27"/>
  <c r="AE92" i="27"/>
  <c r="AF92" i="27" s="1"/>
  <c r="AL92" i="27" s="1"/>
  <c r="AO92" i="27" s="1"/>
  <c r="AD103" i="27"/>
  <c r="AJ103" i="27" s="1"/>
  <c r="AC220" i="27"/>
  <c r="AD220" i="27" s="1"/>
  <c r="AD191" i="27"/>
  <c r="AE191" i="27" s="1"/>
  <c r="AD199" i="27"/>
  <c r="AE199" i="27" s="1"/>
  <c r="AC203" i="27"/>
  <c r="AD203" i="27" s="1"/>
  <c r="AD207" i="27"/>
  <c r="AJ207" i="27" s="1"/>
  <c r="AC211" i="27"/>
  <c r="AD211" i="27" s="1"/>
  <c r="AD215" i="27"/>
  <c r="AE215" i="27" s="1"/>
  <c r="AC219" i="27"/>
  <c r="AD219" i="27" s="1"/>
  <c r="AD177" i="27"/>
  <c r="AE177" i="27" s="1"/>
  <c r="AC246" i="27"/>
  <c r="AD254" i="27"/>
  <c r="AE254" i="27" s="1"/>
  <c r="AK254" i="27" s="1"/>
  <c r="AD297" i="27"/>
  <c r="AJ297" i="27" s="1"/>
  <c r="AD285" i="27"/>
  <c r="AE285" i="27" s="1"/>
  <c r="AF81" i="27"/>
  <c r="AK81" i="27"/>
  <c r="AJ81" i="27"/>
  <c r="AJ47" i="27"/>
  <c r="AE47" i="27"/>
  <c r="AD71" i="27"/>
  <c r="AJ71" i="27" s="1"/>
  <c r="AC62" i="27"/>
  <c r="AC82" i="27"/>
  <c r="AE64" i="27"/>
  <c r="AK64" i="27" s="1"/>
  <c r="AD109" i="27"/>
  <c r="AJ109" i="27" s="1"/>
  <c r="AC108" i="27"/>
  <c r="AD108" i="27" s="1"/>
  <c r="AC148" i="27"/>
  <c r="AD224" i="27"/>
  <c r="AE224" i="27" s="1"/>
  <c r="AF224" i="27" s="1"/>
  <c r="AL224" i="27" s="1"/>
  <c r="AO224" i="27" s="1"/>
  <c r="AD263" i="27"/>
  <c r="AJ263" i="27" s="1"/>
  <c r="AD295" i="27"/>
  <c r="AJ295" i="27" s="1"/>
  <c r="AD314" i="27"/>
  <c r="AE314" i="27" s="1"/>
  <c r="AF314" i="27" s="1"/>
  <c r="AD68" i="27"/>
  <c r="AE68" i="27" s="1"/>
  <c r="AK68" i="27" s="1"/>
  <c r="AJ63" i="27"/>
  <c r="AE63" i="27"/>
  <c r="AD86" i="27"/>
  <c r="AD143" i="27"/>
  <c r="AE143" i="27" s="1"/>
  <c r="AK143" i="27" s="1"/>
  <c r="AC87" i="27"/>
  <c r="AC95" i="27"/>
  <c r="AD95" i="27" s="1"/>
  <c r="AC102" i="27"/>
  <c r="AC110" i="27"/>
  <c r="AC118" i="27"/>
  <c r="AC126" i="27"/>
  <c r="AC134" i="27"/>
  <c r="AC142" i="27"/>
  <c r="AJ160" i="27"/>
  <c r="AE160" i="27"/>
  <c r="AM174" i="27"/>
  <c r="AJ181" i="27"/>
  <c r="AE181" i="27"/>
  <c r="AF181" i="27" s="1"/>
  <c r="AD270" i="27"/>
  <c r="AD282" i="27"/>
  <c r="AJ282" i="27" s="1"/>
  <c r="AC305" i="27"/>
  <c r="AC301" i="27"/>
  <c r="AD301" i="27" s="1"/>
  <c r="AC39" i="27"/>
  <c r="AD39" i="27" s="1"/>
  <c r="AC180" i="27"/>
  <c r="AC184" i="27"/>
  <c r="AC232" i="27"/>
  <c r="AK262" i="27"/>
  <c r="AJ262" i="27"/>
  <c r="AD289" i="27"/>
  <c r="AC322" i="27"/>
  <c r="AD322" i="27" s="1"/>
  <c r="AM332" i="27"/>
  <c r="AI340" i="27"/>
  <c r="AK85" i="27"/>
  <c r="AF85" i="27"/>
  <c r="AL85" i="27" s="1"/>
  <c r="AO85" i="27" s="1"/>
  <c r="AD294" i="27"/>
  <c r="AC100" i="27"/>
  <c r="AD265" i="27"/>
  <c r="AE84" i="27"/>
  <c r="AF84" i="27" s="1"/>
  <c r="AJ84" i="27"/>
  <c r="AJ171" i="27"/>
  <c r="AE171" i="27"/>
  <c r="AK171" i="27" s="1"/>
  <c r="AD111" i="27"/>
  <c r="AE111" i="27" s="1"/>
  <c r="AF111" i="27" s="1"/>
  <c r="AD91" i="27"/>
  <c r="AJ91" i="27" s="1"/>
  <c r="AC117" i="27"/>
  <c r="AD117" i="27" s="1"/>
  <c r="AJ117" i="27" s="1"/>
  <c r="AC89" i="27"/>
  <c r="AC114" i="27"/>
  <c r="AC130" i="27"/>
  <c r="AD175" i="27"/>
  <c r="AJ175" i="27" s="1"/>
  <c r="AJ187" i="27"/>
  <c r="AJ195" i="27"/>
  <c r="AC239" i="27"/>
  <c r="AD155" i="27"/>
  <c r="AE155" i="27" s="1"/>
  <c r="AC188" i="27"/>
  <c r="AD188" i="27" s="1"/>
  <c r="AC196" i="27"/>
  <c r="AD196" i="27" s="1"/>
  <c r="AC204" i="27"/>
  <c r="AD204" i="27" s="1"/>
  <c r="AC212" i="27"/>
  <c r="AD212" i="27" s="1"/>
  <c r="AD223" i="27"/>
  <c r="AJ223" i="27" s="1"/>
  <c r="AE310" i="27"/>
  <c r="AJ310" i="27"/>
  <c r="AB350" i="27"/>
  <c r="AC351" i="27"/>
  <c r="AD351" i="27" s="1"/>
  <c r="AC76" i="27"/>
  <c r="AC52" i="27"/>
  <c r="AC150" i="27"/>
  <c r="AD150" i="27" s="1"/>
  <c r="AE234" i="27"/>
  <c r="AF234" i="27" s="1"/>
  <c r="AD131" i="27"/>
  <c r="AJ131" i="27" s="1"/>
  <c r="AC104" i="27"/>
  <c r="AD104" i="27" s="1"/>
  <c r="AC120" i="27"/>
  <c r="AD120" i="27" s="1"/>
  <c r="AC128" i="27"/>
  <c r="AD128" i="27" s="1"/>
  <c r="AC144" i="27"/>
  <c r="AD144" i="27" s="1"/>
  <c r="AC252" i="27"/>
  <c r="AD252" i="27" s="1"/>
  <c r="AE252" i="27" s="1"/>
  <c r="AC306" i="27"/>
  <c r="AC347" i="27"/>
  <c r="AK77" i="27"/>
  <c r="AF77" i="27"/>
  <c r="AG77" i="27" s="1"/>
  <c r="AE60" i="27"/>
  <c r="AD37" i="27"/>
  <c r="AD55" i="27"/>
  <c r="AD88" i="27"/>
  <c r="AJ88" i="27" s="1"/>
  <c r="AD135" i="27"/>
  <c r="AJ135" i="27" s="1"/>
  <c r="AC93" i="27"/>
  <c r="AD93" i="27" s="1"/>
  <c r="AD98" i="27"/>
  <c r="AE98" i="27" s="1"/>
  <c r="AC106" i="27"/>
  <c r="AC122" i="27"/>
  <c r="AC138" i="27"/>
  <c r="AC146" i="27"/>
  <c r="AD154" i="27"/>
  <c r="AC170" i="27"/>
  <c r="AC147" i="27"/>
  <c r="AE187" i="27"/>
  <c r="AE195" i="27"/>
  <c r="AE264" i="27"/>
  <c r="AC278" i="27"/>
  <c r="AC247" i="27"/>
  <c r="AD255" i="27"/>
  <c r="AD238" i="27"/>
  <c r="AE238" i="27" s="1"/>
  <c r="AK238" i="27" s="1"/>
  <c r="Z21" i="28"/>
  <c r="AF21" i="28" s="1"/>
  <c r="AD27" i="27"/>
  <c r="AD26" i="27" s="1"/>
  <c r="AC61" i="27"/>
  <c r="AC46" i="27"/>
  <c r="AC74" i="27"/>
  <c r="AC48" i="27"/>
  <c r="AC41" i="27"/>
  <c r="AD41" i="27" s="1"/>
  <c r="AD69" i="27"/>
  <c r="AD139" i="27"/>
  <c r="AJ139" i="27" s="1"/>
  <c r="AC116" i="27"/>
  <c r="AC124" i="27"/>
  <c r="AC132" i="27"/>
  <c r="AC140" i="27"/>
  <c r="AC173" i="27"/>
  <c r="AD168" i="27"/>
  <c r="AE168" i="27" s="1"/>
  <c r="AD182" i="27"/>
  <c r="AJ182" i="27" s="1"/>
  <c r="AD300" i="27"/>
  <c r="AJ300" i="27" s="1"/>
  <c r="AD257" i="27"/>
  <c r="AC35" i="27"/>
  <c r="AD35" i="27" s="1"/>
  <c r="AC49" i="27"/>
  <c r="AD50" i="27"/>
  <c r="AE113" i="27"/>
  <c r="AK113" i="27" s="1"/>
  <c r="AD129" i="27"/>
  <c r="AJ129" i="27" s="1"/>
  <c r="AC189" i="27"/>
  <c r="AC193" i="27"/>
  <c r="AC197" i="27"/>
  <c r="AC201" i="27"/>
  <c r="AC205" i="27"/>
  <c r="AC209" i="27"/>
  <c r="AC213" i="27"/>
  <c r="AC217" i="27"/>
  <c r="AD227" i="27"/>
  <c r="AJ227" i="27" s="1"/>
  <c r="AE222" i="27"/>
  <c r="AJ222" i="27"/>
  <c r="AG307" i="27"/>
  <c r="AI307" i="27" s="1"/>
  <c r="AC242" i="27"/>
  <c r="AC250" i="27"/>
  <c r="AC258" i="27"/>
  <c r="AD258" i="27" s="1"/>
  <c r="AE313" i="27"/>
  <c r="AF313" i="27" s="1"/>
  <c r="AD321" i="27"/>
  <c r="AJ321" i="27" s="1"/>
  <c r="AD53" i="27"/>
  <c r="AJ53" i="27" s="1"/>
  <c r="AD51" i="27"/>
  <c r="AE51" i="27" s="1"/>
  <c r="AK51" i="27" s="1"/>
  <c r="AD65" i="27"/>
  <c r="AC186" i="27"/>
  <c r="AC190" i="27"/>
  <c r="AD190" i="27" s="1"/>
  <c r="AC194" i="27"/>
  <c r="AD194" i="27" s="1"/>
  <c r="AJ194" i="27" s="1"/>
  <c r="AC198" i="27"/>
  <c r="AC202" i="27"/>
  <c r="AC206" i="27"/>
  <c r="AD206" i="27" s="1"/>
  <c r="AC210" i="27"/>
  <c r="AD210" i="27" s="1"/>
  <c r="AC214" i="27"/>
  <c r="AC218" i="27"/>
  <c r="AC253" i="27"/>
  <c r="AD253" i="27" s="1"/>
  <c r="AD268" i="27"/>
  <c r="AJ268" i="27" s="1"/>
  <c r="AC261" i="27"/>
  <c r="AL307" i="27"/>
  <c r="AO307" i="27" s="1"/>
  <c r="AK307" i="27"/>
  <c r="AJ324" i="27"/>
  <c r="AE324" i="27"/>
  <c r="X12" i="28"/>
  <c r="Z16" i="28"/>
  <c r="AF16" i="28" s="1"/>
  <c r="AC149" i="27"/>
  <c r="AE183" i="27"/>
  <c r="AJ183" i="27"/>
  <c r="AG281" i="27"/>
  <c r="AM281" i="27" s="1"/>
  <c r="AK281" i="27"/>
  <c r="AL281" i="27"/>
  <c r="AO281" i="27" s="1"/>
  <c r="AJ281" i="27"/>
  <c r="AJ280" i="27"/>
  <c r="AD308" i="27"/>
  <c r="AD309" i="27"/>
  <c r="AJ309" i="27" s="1"/>
  <c r="AC28" i="27"/>
  <c r="AC26" i="27" s="1"/>
  <c r="AC45" i="27"/>
  <c r="AD83" i="27"/>
  <c r="AJ167" i="27"/>
  <c r="AK167" i="27"/>
  <c r="AC151" i="27"/>
  <c r="AI174" i="27"/>
  <c r="AE230" i="27"/>
  <c r="AK230" i="27" s="1"/>
  <c r="AJ230" i="27"/>
  <c r="AE269" i="27"/>
  <c r="AJ269" i="27"/>
  <c r="AJ251" i="27"/>
  <c r="AJ259" i="27"/>
  <c r="AD292" i="27"/>
  <c r="AE292" i="27" s="1"/>
  <c r="AK292" i="27" s="1"/>
  <c r="AK326" i="27"/>
  <c r="AD293" i="27"/>
  <c r="AJ293" i="27" s="1"/>
  <c r="AK330" i="27"/>
  <c r="AJ323" i="27"/>
  <c r="AC145" i="27"/>
  <c r="AC153" i="27"/>
  <c r="AJ271" i="27"/>
  <c r="AE303" i="27"/>
  <c r="AJ303" i="27"/>
  <c r="AJ318" i="27"/>
  <c r="AE318" i="27"/>
  <c r="AF318" i="27" s="1"/>
  <c r="Z20" i="28"/>
  <c r="AE323" i="27"/>
  <c r="AK323" i="27" s="1"/>
  <c r="AJ96" i="27"/>
  <c r="AD163" i="27"/>
  <c r="AG225" i="27"/>
  <c r="AI225" i="27" s="1"/>
  <c r="AL225" i="27"/>
  <c r="AO225" i="27" s="1"/>
  <c r="AJ225" i="27"/>
  <c r="AK225" i="27"/>
  <c r="AK237" i="27"/>
  <c r="AJ237" i="27"/>
  <c r="AE276" i="27"/>
  <c r="AK276" i="27" s="1"/>
  <c r="AJ276" i="27"/>
  <c r="AE260" i="27"/>
  <c r="AK260" i="27" s="1"/>
  <c r="AJ260" i="27"/>
  <c r="AJ286" i="27"/>
  <c r="AD241" i="27"/>
  <c r="AD249" i="27"/>
  <c r="AJ274" i="27"/>
  <c r="AD284" i="27"/>
  <c r="AJ284" i="27" s="1"/>
  <c r="AD316" i="27"/>
  <c r="AJ316" i="27" s="1"/>
  <c r="AJ113" i="27"/>
  <c r="AJ90" i="27"/>
  <c r="AD159" i="27"/>
  <c r="AD164" i="27"/>
  <c r="AJ164" i="27" s="1"/>
  <c r="AK178" i="27"/>
  <c r="AJ178" i="27"/>
  <c r="AK267" i="27"/>
  <c r="AJ267" i="27"/>
  <c r="AC185" i="27"/>
  <c r="AE226" i="27"/>
  <c r="AK226" i="27" s="1"/>
  <c r="AJ226" i="27"/>
  <c r="AD272" i="27"/>
  <c r="AJ272" i="27" s="1"/>
  <c r="AE251" i="27"/>
  <c r="AE259" i="27"/>
  <c r="AF259" i="27" s="1"/>
  <c r="AD287" i="27"/>
  <c r="AD73" i="27"/>
  <c r="AJ16" i="27"/>
  <c r="AJ54" i="27"/>
  <c r="AJ78" i="27"/>
  <c r="AD99" i="27"/>
  <c r="AD172" i="27"/>
  <c r="AF267" i="27"/>
  <c r="AL267" i="27" s="1"/>
  <c r="AO267" i="27" s="1"/>
  <c r="AC231" i="27"/>
  <c r="AJ234" i="27"/>
  <c r="AE271" i="27"/>
  <c r="AE286" i="27"/>
  <c r="AF326" i="27"/>
  <c r="AF330" i="27"/>
  <c r="AB347" i="27"/>
  <c r="AC312" i="27"/>
  <c r="AJ77" i="27"/>
  <c r="AF18" i="28" l="1"/>
  <c r="Y19" i="28"/>
  <c r="Z19" i="28" s="1"/>
  <c r="AC32" i="27"/>
  <c r="AA19" i="28"/>
  <c r="AG19" i="28" s="1"/>
  <c r="AK280" i="27"/>
  <c r="AF352" i="27"/>
  <c r="AG352" i="27" s="1"/>
  <c r="AJ351" i="27"/>
  <c r="AJ350" i="27" s="1"/>
  <c r="AG178" i="27"/>
  <c r="AI178" i="27" s="1"/>
  <c r="AK90" i="27"/>
  <c r="AJ266" i="27"/>
  <c r="AL299" i="27"/>
  <c r="AO299" i="27" s="1"/>
  <c r="AL275" i="27"/>
  <c r="AO275" i="27" s="1"/>
  <c r="AJ123" i="27"/>
  <c r="AE18" i="27"/>
  <c r="AK18" i="27" s="1"/>
  <c r="AD15" i="27"/>
  <c r="AK119" i="27"/>
  <c r="AK275" i="27"/>
  <c r="AL20" i="27"/>
  <c r="AD17" i="27"/>
  <c r="AJ17" i="27" s="1"/>
  <c r="AF16" i="27"/>
  <c r="AG16" i="27" s="1"/>
  <c r="AI16" i="27" s="1"/>
  <c r="AK107" i="27"/>
  <c r="AJ152" i="27"/>
  <c r="AJ141" i="27"/>
  <c r="AJ40" i="27"/>
  <c r="AK16" i="27"/>
  <c r="AF221" i="27"/>
  <c r="AG221" i="27" s="1"/>
  <c r="AJ314" i="27"/>
  <c r="AJ119" i="27"/>
  <c r="AI275" i="27"/>
  <c r="AJ298" i="27"/>
  <c r="AE203" i="27"/>
  <c r="AF203" i="27" s="1"/>
  <c r="AE175" i="27"/>
  <c r="AF175" i="27" s="1"/>
  <c r="AL175" i="27" s="1"/>
  <c r="AO175" i="27" s="1"/>
  <c r="AF288" i="27"/>
  <c r="AG288" i="27" s="1"/>
  <c r="AI288" i="27" s="1"/>
  <c r="AK141" i="27"/>
  <c r="AI299" i="27"/>
  <c r="AG161" i="27"/>
  <c r="AI161" i="27" s="1"/>
  <c r="AJ107" i="27"/>
  <c r="AL167" i="27"/>
  <c r="AO167" i="27" s="1"/>
  <c r="AJ348" i="27"/>
  <c r="AJ347" i="27" s="1"/>
  <c r="AJ115" i="27"/>
  <c r="AJ143" i="27"/>
  <c r="AE320" i="27"/>
  <c r="AK320" i="27" s="1"/>
  <c r="AJ127" i="27"/>
  <c r="AE348" i="27"/>
  <c r="AK348" i="27" s="1"/>
  <c r="AK347" i="27" s="1"/>
  <c r="AB23" i="28"/>
  <c r="AC23" i="28" s="1"/>
  <c r="AJ70" i="27"/>
  <c r="AK311" i="27"/>
  <c r="AJ57" i="27"/>
  <c r="AF78" i="27"/>
  <c r="AL78" i="27" s="1"/>
  <c r="AO78" i="27" s="1"/>
  <c r="AK54" i="27"/>
  <c r="AL311" i="27"/>
  <c r="AO311" i="27" s="1"/>
  <c r="AK274" i="27"/>
  <c r="AG18" i="28"/>
  <c r="AF17" i="28"/>
  <c r="AF166" i="27"/>
  <c r="AL166" i="27" s="1"/>
  <c r="AO166" i="27" s="1"/>
  <c r="AE208" i="27"/>
  <c r="AF208" i="27" s="1"/>
  <c r="AF233" i="27"/>
  <c r="AG233" i="27" s="1"/>
  <c r="AI233" i="27" s="1"/>
  <c r="AB18" i="28"/>
  <c r="AH18" i="28" s="1"/>
  <c r="AK101" i="27"/>
  <c r="AK115" i="27"/>
  <c r="AF115" i="27"/>
  <c r="AL115" i="27" s="1"/>
  <c r="AO115" i="27" s="1"/>
  <c r="AK234" i="27"/>
  <c r="AE211" i="27"/>
  <c r="AF211" i="27" s="1"/>
  <c r="AK20" i="27"/>
  <c r="AG17" i="28"/>
  <c r="AB17" i="28"/>
  <c r="AH17" i="28" s="1"/>
  <c r="P10" i="37"/>
  <c r="Q10" i="37"/>
  <c r="T10" i="37" s="1"/>
  <c r="AF13" i="28"/>
  <c r="Z12" i="28"/>
  <c r="U15" i="37"/>
  <c r="E16" i="37"/>
  <c r="R15" i="37"/>
  <c r="S15" i="37" s="1"/>
  <c r="AL77" i="27"/>
  <c r="AO77" i="27" s="1"/>
  <c r="AJ283" i="27"/>
  <c r="AJ56" i="27"/>
  <c r="AK111" i="27"/>
  <c r="AJ94" i="27"/>
  <c r="AG84" i="27"/>
  <c r="AI84" i="27" s="1"/>
  <c r="AE109" i="27"/>
  <c r="AK109" i="27" s="1"/>
  <c r="AF119" i="27"/>
  <c r="AL119" i="27" s="1"/>
  <c r="AO119" i="27" s="1"/>
  <c r="M11" i="37"/>
  <c r="G12" i="37" s="1"/>
  <c r="L12" i="37" s="1"/>
  <c r="AG13" i="28"/>
  <c r="AE223" i="27"/>
  <c r="AK223" i="27" s="1"/>
  <c r="Y12" i="28"/>
  <c r="AK291" i="27"/>
  <c r="AG97" i="27"/>
  <c r="AF56" i="27"/>
  <c r="AL56" i="27" s="1"/>
  <c r="AO56" i="27" s="1"/>
  <c r="AE219" i="27"/>
  <c r="AK219" i="27" s="1"/>
  <c r="AE42" i="27"/>
  <c r="AK42" i="27" s="1"/>
  <c r="AK97" i="27"/>
  <c r="AJ38" i="27"/>
  <c r="AL90" i="27"/>
  <c r="AO90" i="27" s="1"/>
  <c r="AJ224" i="27"/>
  <c r="AK96" i="27"/>
  <c r="AM262" i="27"/>
  <c r="AF229" i="27"/>
  <c r="AG229" i="27" s="1"/>
  <c r="AE169" i="27"/>
  <c r="AF169" i="27" s="1"/>
  <c r="AJ157" i="27"/>
  <c r="AL262" i="27"/>
  <c r="AO262" i="27" s="1"/>
  <c r="AL237" i="27"/>
  <c r="AO237" i="27" s="1"/>
  <c r="AG319" i="27"/>
  <c r="AI319" i="27" s="1"/>
  <c r="AM299" i="27"/>
  <c r="AF123" i="27"/>
  <c r="AL123" i="27" s="1"/>
  <c r="AO123" i="27" s="1"/>
  <c r="AK123" i="27"/>
  <c r="AK215" i="27"/>
  <c r="AJ191" i="27"/>
  <c r="AE200" i="27"/>
  <c r="AF200" i="27" s="1"/>
  <c r="AG200" i="27" s="1"/>
  <c r="AI262" i="27"/>
  <c r="AI281" i="27"/>
  <c r="AG90" i="27"/>
  <c r="AI90" i="27" s="1"/>
  <c r="AL318" i="27"/>
  <c r="AO318" i="27" s="1"/>
  <c r="AG318" i="27"/>
  <c r="AI318" i="27" s="1"/>
  <c r="AE137" i="27"/>
  <c r="AF137" i="27" s="1"/>
  <c r="AL137" i="27" s="1"/>
  <c r="AO137" i="27" s="1"/>
  <c r="AJ43" i="27"/>
  <c r="AJ285" i="27"/>
  <c r="AJ72" i="27"/>
  <c r="AK158" i="27"/>
  <c r="AF67" i="27"/>
  <c r="AF266" i="27"/>
  <c r="AL266" i="27" s="1"/>
  <c r="AO266" i="27" s="1"/>
  <c r="AK266" i="27"/>
  <c r="AF230" i="27"/>
  <c r="AL230" i="27" s="1"/>
  <c r="AO230" i="27" s="1"/>
  <c r="AL111" i="27"/>
  <c r="AO111" i="27" s="1"/>
  <c r="AM291" i="27"/>
  <c r="AE192" i="27"/>
  <c r="AK192" i="27" s="1"/>
  <c r="AG311" i="27"/>
  <c r="AI311" i="27" s="1"/>
  <c r="AM90" i="27"/>
  <c r="AL291" i="27"/>
  <c r="AO291" i="27" s="1"/>
  <c r="AJ44" i="27"/>
  <c r="AF283" i="27"/>
  <c r="AG283" i="27" s="1"/>
  <c r="AI283" i="27" s="1"/>
  <c r="AK283" i="27"/>
  <c r="AG274" i="27"/>
  <c r="AI274" i="27" s="1"/>
  <c r="AL274" i="27"/>
  <c r="AO274" i="27" s="1"/>
  <c r="AE228" i="27"/>
  <c r="AF228" i="27" s="1"/>
  <c r="AG228" i="27" s="1"/>
  <c r="AI228" i="27" s="1"/>
  <c r="AJ228" i="27"/>
  <c r="AE236" i="27"/>
  <c r="AF236" i="27" s="1"/>
  <c r="AL236" i="27" s="1"/>
  <c r="AO236" i="27" s="1"/>
  <c r="AJ236" i="27"/>
  <c r="AK157" i="27"/>
  <c r="AJ111" i="27"/>
  <c r="AJ215" i="27"/>
  <c r="AJ199" i="27"/>
  <c r="AE133" i="27"/>
  <c r="AF133" i="27" s="1"/>
  <c r="AG133" i="27" s="1"/>
  <c r="AE216" i="27"/>
  <c r="AF216" i="27" s="1"/>
  <c r="AL216" i="27" s="1"/>
  <c r="AO216" i="27" s="1"/>
  <c r="AE71" i="27"/>
  <c r="AK71" i="27" s="1"/>
  <c r="AF296" i="27"/>
  <c r="AG296" i="27" s="1"/>
  <c r="AK296" i="27"/>
  <c r="AF157" i="27"/>
  <c r="AL157" i="27" s="1"/>
  <c r="AO157" i="27" s="1"/>
  <c r="AF171" i="27"/>
  <c r="AG171" i="27" s="1"/>
  <c r="AK181" i="27"/>
  <c r="AG80" i="27"/>
  <c r="AI80" i="27" s="1"/>
  <c r="AJ243" i="27"/>
  <c r="AE243" i="27"/>
  <c r="AK243" i="27" s="1"/>
  <c r="AE156" i="27"/>
  <c r="AF156" i="27" s="1"/>
  <c r="AG156" i="27" s="1"/>
  <c r="AJ156" i="27"/>
  <c r="AF57" i="27"/>
  <c r="AG57" i="27" s="1"/>
  <c r="AM57" i="27" s="1"/>
  <c r="AK57" i="27"/>
  <c r="AG234" i="27"/>
  <c r="AI234" i="27" s="1"/>
  <c r="AL234" i="27"/>
  <c r="AO234" i="27" s="1"/>
  <c r="AJ245" i="27"/>
  <c r="AE245" i="27"/>
  <c r="AF245" i="27" s="1"/>
  <c r="AE304" i="27"/>
  <c r="AF304" i="27" s="1"/>
  <c r="AJ304" i="27"/>
  <c r="AE289" i="27"/>
  <c r="AK289" i="27" s="1"/>
  <c r="AK277" i="27"/>
  <c r="AJ216" i="27"/>
  <c r="AM225" i="27"/>
  <c r="AE300" i="27"/>
  <c r="AE117" i="27"/>
  <c r="AF117" i="27" s="1"/>
  <c r="AG117" i="27" s="1"/>
  <c r="AJ208" i="27"/>
  <c r="AI328" i="27"/>
  <c r="AM328" i="27"/>
  <c r="AK224" i="27"/>
  <c r="AD250" i="27"/>
  <c r="AE250" i="27" s="1"/>
  <c r="AJ301" i="27"/>
  <c r="AE301" i="27"/>
  <c r="AF301" i="27" s="1"/>
  <c r="AJ58" i="27"/>
  <c r="AE58" i="27"/>
  <c r="AK58" i="27" s="1"/>
  <c r="AF70" i="27"/>
  <c r="AL70" i="27" s="1"/>
  <c r="AO70" i="27" s="1"/>
  <c r="AK70" i="27"/>
  <c r="AE206" i="27"/>
  <c r="AK206" i="27" s="1"/>
  <c r="AK94" i="27"/>
  <c r="AF94" i="27"/>
  <c r="AG94" i="27" s="1"/>
  <c r="AJ179" i="27"/>
  <c r="AE179" i="27"/>
  <c r="AF179" i="27" s="1"/>
  <c r="AK38" i="27"/>
  <c r="AF38" i="27"/>
  <c r="AG38" i="27" s="1"/>
  <c r="AI38" i="27" s="1"/>
  <c r="AE316" i="27"/>
  <c r="AK316" i="27" s="1"/>
  <c r="AK318" i="27"/>
  <c r="AF168" i="27"/>
  <c r="AL168" i="27" s="1"/>
  <c r="AO168" i="27" s="1"/>
  <c r="AJ27" i="27"/>
  <c r="AM77" i="27"/>
  <c r="AJ212" i="27"/>
  <c r="AL101" i="27"/>
  <c r="AO101" i="27" s="1"/>
  <c r="AJ177" i="27"/>
  <c r="AJ105" i="27"/>
  <c r="AL80" i="27"/>
  <c r="AO80" i="27" s="1"/>
  <c r="AJ192" i="27"/>
  <c r="AF22" i="28"/>
  <c r="AD75" i="27"/>
  <c r="AE75" i="27" s="1"/>
  <c r="AE59" i="27"/>
  <c r="AF59" i="27" s="1"/>
  <c r="AA22" i="28"/>
  <c r="AJ168" i="27"/>
  <c r="AF155" i="27"/>
  <c r="AL155" i="27" s="1"/>
  <c r="AO155" i="27" s="1"/>
  <c r="AK36" i="27"/>
  <c r="AF36" i="27"/>
  <c r="AL36" i="27" s="1"/>
  <c r="AO36" i="27" s="1"/>
  <c r="AL314" i="27"/>
  <c r="AO314" i="27" s="1"/>
  <c r="AE190" i="27"/>
  <c r="AK190" i="27" s="1"/>
  <c r="AK168" i="27"/>
  <c r="AJ98" i="27"/>
  <c r="AJ204" i="27"/>
  <c r="AJ155" i="27"/>
  <c r="AL84" i="27"/>
  <c r="AO84" i="27" s="1"/>
  <c r="AJ36" i="27"/>
  <c r="AD239" i="27"/>
  <c r="AF79" i="27"/>
  <c r="AG79" i="27" s="1"/>
  <c r="AD162" i="27"/>
  <c r="AE162" i="27" s="1"/>
  <c r="AK155" i="27"/>
  <c r="AE282" i="27"/>
  <c r="AE263" i="27"/>
  <c r="AF263" i="27" s="1"/>
  <c r="AF254" i="27"/>
  <c r="AG254" i="27" s="1"/>
  <c r="AI254" i="27" s="1"/>
  <c r="AF165" i="27"/>
  <c r="AL165" i="27" s="1"/>
  <c r="AO165" i="27" s="1"/>
  <c r="AK273" i="27"/>
  <c r="AE279" i="27"/>
  <c r="AF279" i="27" s="1"/>
  <c r="AE172" i="27"/>
  <c r="AF172" i="27" s="1"/>
  <c r="AF286" i="27"/>
  <c r="AL286" i="27" s="1"/>
  <c r="AO286" i="27" s="1"/>
  <c r="AE272" i="27"/>
  <c r="AF272" i="27" s="1"/>
  <c r="AK286" i="27"/>
  <c r="AF20" i="28"/>
  <c r="AA20" i="28"/>
  <c r="AB20" i="28" s="1"/>
  <c r="AH20" i="28" s="1"/>
  <c r="AJ172" i="27"/>
  <c r="AJ287" i="27"/>
  <c r="AK259" i="27"/>
  <c r="AK251" i="27"/>
  <c r="AK298" i="27"/>
  <c r="AE249" i="27"/>
  <c r="AK249" i="27" s="1"/>
  <c r="AE241" i="27"/>
  <c r="AF241" i="27" s="1"/>
  <c r="AF183" i="27"/>
  <c r="AJ210" i="27"/>
  <c r="AJ206" i="27"/>
  <c r="AF152" i="27"/>
  <c r="AF51" i="27"/>
  <c r="AL51" i="27" s="1"/>
  <c r="AO51" i="27" s="1"/>
  <c r="AK313" i="27"/>
  <c r="AL313" i="27"/>
  <c r="AO313" i="27" s="1"/>
  <c r="AG313" i="27"/>
  <c r="AM313" i="27" s="1"/>
  <c r="AJ258" i="27"/>
  <c r="AM307" i="27"/>
  <c r="AF222" i="27"/>
  <c r="AG222" i="27" s="1"/>
  <c r="AK222" i="27"/>
  <c r="AD213" i="27"/>
  <c r="AE213" i="27" s="1"/>
  <c r="AD189" i="27"/>
  <c r="AJ189" i="27" s="1"/>
  <c r="AL158" i="27"/>
  <c r="AO158" i="27" s="1"/>
  <c r="AG158" i="27"/>
  <c r="AM158" i="27" s="1"/>
  <c r="AD350" i="27"/>
  <c r="AE257" i="27"/>
  <c r="AK257" i="27" s="1"/>
  <c r="AJ257" i="27"/>
  <c r="AE182" i="27"/>
  <c r="AF182" i="27" s="1"/>
  <c r="AD132" i="27"/>
  <c r="AJ132" i="27" s="1"/>
  <c r="AD74" i="27"/>
  <c r="AJ74" i="27" s="1"/>
  <c r="AJ55" i="27"/>
  <c r="AE55" i="27"/>
  <c r="AF55" i="27" s="1"/>
  <c r="AE131" i="27"/>
  <c r="AF215" i="27"/>
  <c r="AG215" i="27" s="1"/>
  <c r="AK199" i="27"/>
  <c r="AK136" i="27"/>
  <c r="AG277" i="27"/>
  <c r="AI277" i="27" s="1"/>
  <c r="AJ159" i="27"/>
  <c r="AK271" i="27"/>
  <c r="AJ73" i="27"/>
  <c r="AG330" i="27"/>
  <c r="AM330" i="27" s="1"/>
  <c r="AG326" i="27"/>
  <c r="AM326" i="27" s="1"/>
  <c r="AF251" i="27"/>
  <c r="AG251" i="27" s="1"/>
  <c r="AE28" i="27"/>
  <c r="AF28" i="27" s="1"/>
  <c r="AE309" i="27"/>
  <c r="AK309" i="27" s="1"/>
  <c r="AJ253" i="27"/>
  <c r="AE65" i="27"/>
  <c r="AF65" i="27" s="1"/>
  <c r="AL65" i="27" s="1"/>
  <c r="AO65" i="27" s="1"/>
  <c r="AE53" i="27"/>
  <c r="AK53" i="27" s="1"/>
  <c r="AD209" i="27"/>
  <c r="AE209" i="27" s="1"/>
  <c r="AE129" i="27"/>
  <c r="AE35" i="27"/>
  <c r="AK35" i="27" s="1"/>
  <c r="AJ35" i="27"/>
  <c r="AJ248" i="27"/>
  <c r="AE248" i="27"/>
  <c r="AK248" i="27" s="1"/>
  <c r="AD140" i="27"/>
  <c r="AE140" i="27" s="1"/>
  <c r="AD46" i="27"/>
  <c r="AJ46" i="27" s="1"/>
  <c r="AD278" i="27"/>
  <c r="AJ278" i="27" s="1"/>
  <c r="AK187" i="27"/>
  <c r="AF187" i="27"/>
  <c r="AL187" i="27" s="1"/>
  <c r="AO187" i="27" s="1"/>
  <c r="AD170" i="27"/>
  <c r="AE170" i="27" s="1"/>
  <c r="AE128" i="27"/>
  <c r="AK128" i="27" s="1"/>
  <c r="AJ128" i="27"/>
  <c r="AK191" i="27"/>
  <c r="AE287" i="27"/>
  <c r="AF287" i="27" s="1"/>
  <c r="AD312" i="27"/>
  <c r="AJ312" i="27" s="1"/>
  <c r="AD231" i="27"/>
  <c r="AE231" i="27" s="1"/>
  <c r="AF226" i="27"/>
  <c r="AL226" i="27" s="1"/>
  <c r="AO226" i="27" s="1"/>
  <c r="AD185" i="27"/>
  <c r="AE185" i="27" s="1"/>
  <c r="AK185" i="27" s="1"/>
  <c r="AE163" i="27"/>
  <c r="AF323" i="27"/>
  <c r="AG323" i="27" s="1"/>
  <c r="AF303" i="27"/>
  <c r="AL303" i="27" s="1"/>
  <c r="AO303" i="27" s="1"/>
  <c r="AD153" i="27"/>
  <c r="AD145" i="27"/>
  <c r="AE293" i="27"/>
  <c r="AL259" i="27"/>
  <c r="AO259" i="27" s="1"/>
  <c r="AK269" i="27"/>
  <c r="AJ28" i="27"/>
  <c r="AJ308" i="27"/>
  <c r="AJ249" i="27"/>
  <c r="AK183" i="27"/>
  <c r="AD149" i="27"/>
  <c r="AJ149" i="27" s="1"/>
  <c r="AD261" i="27"/>
  <c r="AJ261" i="27" s="1"/>
  <c r="AD214" i="27"/>
  <c r="AJ214" i="27" s="1"/>
  <c r="AE210" i="27"/>
  <c r="AF210" i="27" s="1"/>
  <c r="AL210" i="27" s="1"/>
  <c r="AO210" i="27" s="1"/>
  <c r="AD198" i="27"/>
  <c r="AE198" i="27" s="1"/>
  <c r="AE194" i="27"/>
  <c r="AK194" i="27" s="1"/>
  <c r="AJ112" i="27"/>
  <c r="AE112" i="27"/>
  <c r="AF112" i="27" s="1"/>
  <c r="AG112" i="27" s="1"/>
  <c r="AJ65" i="27"/>
  <c r="AJ51" i="27"/>
  <c r="AF40" i="27"/>
  <c r="AL40" i="27" s="1"/>
  <c r="AO40" i="27" s="1"/>
  <c r="AE321" i="27"/>
  <c r="AF321" i="27" s="1"/>
  <c r="AE258" i="27"/>
  <c r="AF258" i="27" s="1"/>
  <c r="AF269" i="27"/>
  <c r="AG269" i="27" s="1"/>
  <c r="AI269" i="27" s="1"/>
  <c r="AD205" i="27"/>
  <c r="AE205" i="27" s="1"/>
  <c r="AF205" i="27" s="1"/>
  <c r="AL205" i="27" s="1"/>
  <c r="AO205" i="27" s="1"/>
  <c r="AD197" i="27"/>
  <c r="AE197" i="27" s="1"/>
  <c r="AK197" i="27" s="1"/>
  <c r="AF113" i="27"/>
  <c r="AL113" i="27" s="1"/>
  <c r="AO113" i="27" s="1"/>
  <c r="AD49" i="27"/>
  <c r="AJ49" i="27" s="1"/>
  <c r="AD173" i="27"/>
  <c r="AE173" i="27" s="1"/>
  <c r="AF173" i="27" s="1"/>
  <c r="AE69" i="27"/>
  <c r="AK69" i="27" s="1"/>
  <c r="AJ69" i="27"/>
  <c r="AK98" i="27"/>
  <c r="AD306" i="27"/>
  <c r="AJ306" i="27" s="1"/>
  <c r="AJ252" i="27"/>
  <c r="AL181" i="27"/>
  <c r="AO181" i="27" s="1"/>
  <c r="AG181" i="27"/>
  <c r="AM181" i="27" s="1"/>
  <c r="AE73" i="27"/>
  <c r="AK73" i="27" s="1"/>
  <c r="AE159" i="27"/>
  <c r="AD19" i="27"/>
  <c r="AF271" i="27"/>
  <c r="AL271" i="27" s="1"/>
  <c r="AO271" i="27" s="1"/>
  <c r="AG267" i="27"/>
  <c r="AI267" i="27" s="1"/>
  <c r="AE99" i="27"/>
  <c r="AF99" i="27" s="1"/>
  <c r="AG54" i="27"/>
  <c r="AM54" i="27" s="1"/>
  <c r="AG259" i="27"/>
  <c r="AM259" i="27" s="1"/>
  <c r="AE164" i="27"/>
  <c r="AK164" i="27" s="1"/>
  <c r="AD45" i="27"/>
  <c r="AE45" i="27" s="1"/>
  <c r="AK314" i="27"/>
  <c r="AE284" i="27"/>
  <c r="AF284" i="27" s="1"/>
  <c r="AG284" i="27" s="1"/>
  <c r="AF298" i="27"/>
  <c r="AG298" i="27" s="1"/>
  <c r="AG280" i="27"/>
  <c r="AI280" i="27" s="1"/>
  <c r="AF260" i="27"/>
  <c r="AG260" i="27" s="1"/>
  <c r="AF276" i="27"/>
  <c r="AL276" i="27" s="1"/>
  <c r="AO276" i="27" s="1"/>
  <c r="AJ163" i="27"/>
  <c r="AK303" i="27"/>
  <c r="AJ99" i="27"/>
  <c r="AL330" i="27"/>
  <c r="AO330" i="27" s="1"/>
  <c r="AL326" i="27"/>
  <c r="AO326" i="27" s="1"/>
  <c r="AJ292" i="27"/>
  <c r="AF292" i="27"/>
  <c r="AD151" i="27"/>
  <c r="AJ83" i="27"/>
  <c r="AE83" i="27"/>
  <c r="AE308" i="27"/>
  <c r="AL280" i="27"/>
  <c r="AO280" i="27" s="1"/>
  <c r="AJ241" i="27"/>
  <c r="AA16" i="28"/>
  <c r="AK324" i="27"/>
  <c r="AF324" i="27"/>
  <c r="AL324" i="27" s="1"/>
  <c r="AO324" i="27" s="1"/>
  <c r="AE268" i="27"/>
  <c r="AE253" i="27"/>
  <c r="AF253" i="27" s="1"/>
  <c r="AD218" i="27"/>
  <c r="AJ218" i="27" s="1"/>
  <c r="AD202" i="27"/>
  <c r="AJ190" i="27"/>
  <c r="AD186" i="27"/>
  <c r="AJ186" i="27" s="1"/>
  <c r="AJ104" i="27"/>
  <c r="AJ315" i="27"/>
  <c r="AE315" i="27"/>
  <c r="AK315" i="27" s="1"/>
  <c r="AD242" i="27"/>
  <c r="AJ242" i="27" s="1"/>
  <c r="AD193" i="27"/>
  <c r="AE193" i="27" s="1"/>
  <c r="AE50" i="27"/>
  <c r="AF50" i="27" s="1"/>
  <c r="AJ50" i="27"/>
  <c r="AJ120" i="27"/>
  <c r="AF285" i="27"/>
  <c r="AG285" i="27" s="1"/>
  <c r="AM285" i="27" s="1"/>
  <c r="AK285" i="27"/>
  <c r="AJ137" i="27"/>
  <c r="AE240" i="27"/>
  <c r="AK240" i="27" s="1"/>
  <c r="AF141" i="27"/>
  <c r="AG141" i="27" s="1"/>
  <c r="AE139" i="27"/>
  <c r="AF139" i="27" s="1"/>
  <c r="AG139" i="27" s="1"/>
  <c r="AD138" i="27"/>
  <c r="AE138" i="27" s="1"/>
  <c r="AD106" i="27"/>
  <c r="AE135" i="27"/>
  <c r="AF135" i="27" s="1"/>
  <c r="AG135" i="27" s="1"/>
  <c r="AM135" i="27" s="1"/>
  <c r="AJ144" i="27"/>
  <c r="AK310" i="27"/>
  <c r="AJ294" i="27"/>
  <c r="AJ322" i="27"/>
  <c r="AK160" i="27"/>
  <c r="AD126" i="27"/>
  <c r="AJ126" i="27" s="1"/>
  <c r="AE86" i="27"/>
  <c r="AF86" i="27" s="1"/>
  <c r="AK63" i="27"/>
  <c r="AF68" i="27"/>
  <c r="AG68" i="27" s="1"/>
  <c r="AI68" i="27" s="1"/>
  <c r="AJ68" i="27"/>
  <c r="AJ108" i="27"/>
  <c r="AD130" i="27"/>
  <c r="AE130" i="27" s="1"/>
  <c r="AF60" i="27"/>
  <c r="AL60" i="27" s="1"/>
  <c r="AO60" i="27" s="1"/>
  <c r="AF44" i="27"/>
  <c r="AG44" i="27" s="1"/>
  <c r="AK72" i="27"/>
  <c r="AD244" i="27"/>
  <c r="AJ244" i="27" s="1"/>
  <c r="AF136" i="27"/>
  <c r="AL136" i="27" s="1"/>
  <c r="AO136" i="27" s="1"/>
  <c r="AK165" i="27"/>
  <c r="AJ200" i="27"/>
  <c r="AG20" i="27"/>
  <c r="AI20" i="27" s="1"/>
  <c r="AK290" i="27"/>
  <c r="AJ273" i="27"/>
  <c r="AJ219" i="27"/>
  <c r="AF199" i="27"/>
  <c r="AF105" i="27"/>
  <c r="AL105" i="27" s="1"/>
  <c r="AO105" i="27" s="1"/>
  <c r="AE66" i="27"/>
  <c r="AK66" i="27" s="1"/>
  <c r="AD76" i="27"/>
  <c r="AJ76" i="27" s="1"/>
  <c r="AG224" i="27"/>
  <c r="AM224" i="27" s="1"/>
  <c r="AD100" i="27"/>
  <c r="AE100" i="27" s="1"/>
  <c r="AG96" i="27"/>
  <c r="AM96" i="27" s="1"/>
  <c r="AK80" i="27"/>
  <c r="AD102" i="27"/>
  <c r="AE102" i="27" s="1"/>
  <c r="AK102" i="27" s="1"/>
  <c r="AJ95" i="27"/>
  <c r="AG314" i="27"/>
  <c r="AI314" i="27" s="1"/>
  <c r="AE120" i="27"/>
  <c r="AE144" i="27"/>
  <c r="AE103" i="27"/>
  <c r="AF103" i="27" s="1"/>
  <c r="AE196" i="27"/>
  <c r="AF43" i="27"/>
  <c r="AL43" i="27" s="1"/>
  <c r="AO43" i="27" s="1"/>
  <c r="AE227" i="27"/>
  <c r="AF227" i="27" s="1"/>
  <c r="AG227" i="27" s="1"/>
  <c r="AD217" i="27"/>
  <c r="AE217" i="27" s="1"/>
  <c r="AD201" i="27"/>
  <c r="AE201" i="27" s="1"/>
  <c r="AD116" i="27"/>
  <c r="AE108" i="27"/>
  <c r="AK108" i="27" s="1"/>
  <c r="AD48" i="27"/>
  <c r="AJ48" i="27" s="1"/>
  <c r="AD61" i="27"/>
  <c r="AE61" i="27" s="1"/>
  <c r="AK61" i="27" s="1"/>
  <c r="AE27" i="27"/>
  <c r="AK27" i="27" s="1"/>
  <c r="AJ238" i="27"/>
  <c r="AF195" i="27"/>
  <c r="AL195" i="27" s="1"/>
  <c r="AO195" i="27" s="1"/>
  <c r="AE154" i="27"/>
  <c r="AF154" i="27" s="1"/>
  <c r="AE93" i="27"/>
  <c r="AJ93" i="27"/>
  <c r="AE88" i="27"/>
  <c r="AF252" i="27"/>
  <c r="AG252" i="27" s="1"/>
  <c r="AI252" i="27" s="1"/>
  <c r="AE150" i="27"/>
  <c r="AK150" i="27" s="1"/>
  <c r="AE351" i="27"/>
  <c r="AE350" i="27" s="1"/>
  <c r="AJ188" i="27"/>
  <c r="AB11" i="27"/>
  <c r="AD146" i="27"/>
  <c r="AJ146" i="27" s="1"/>
  <c r="AK84" i="27"/>
  <c r="AJ265" i="27"/>
  <c r="AE265" i="27"/>
  <c r="AK265" i="27" s="1"/>
  <c r="AE294" i="27"/>
  <c r="AF238" i="27"/>
  <c r="AL238" i="27" s="1"/>
  <c r="AO238" i="27" s="1"/>
  <c r="AD147" i="27"/>
  <c r="AJ147" i="27" s="1"/>
  <c r="AG85" i="27"/>
  <c r="AM85" i="27" s="1"/>
  <c r="AE322" i="27"/>
  <c r="AJ289" i="27"/>
  <c r="AD180" i="27"/>
  <c r="AI101" i="27"/>
  <c r="AD305" i="27"/>
  <c r="AE270" i="27"/>
  <c r="AF160" i="27"/>
  <c r="AL160" i="27" s="1"/>
  <c r="AO160" i="27" s="1"/>
  <c r="AD134" i="27"/>
  <c r="AF143" i="27"/>
  <c r="AG143" i="27" s="1"/>
  <c r="AM143" i="27" s="1"/>
  <c r="AF63" i="27"/>
  <c r="AG63" i="27" s="1"/>
  <c r="AE295" i="27"/>
  <c r="AD148" i="27"/>
  <c r="AJ148" i="27" s="1"/>
  <c r="AG81" i="27"/>
  <c r="AM81" i="27" s="1"/>
  <c r="AD62" i="27"/>
  <c r="AK47" i="27"/>
  <c r="AD247" i="27"/>
  <c r="AF177" i="27"/>
  <c r="AG177" i="27" s="1"/>
  <c r="AJ220" i="27"/>
  <c r="AJ154" i="27"/>
  <c r="AD114" i="27"/>
  <c r="AE114" i="27" s="1"/>
  <c r="AG92" i="27"/>
  <c r="AM92" i="27" s="1"/>
  <c r="AK44" i="27"/>
  <c r="AE302" i="27"/>
  <c r="AE317" i="27"/>
  <c r="AL277" i="27"/>
  <c r="AO277" i="27" s="1"/>
  <c r="AE235" i="27"/>
  <c r="AF290" i="27"/>
  <c r="AF273" i="27"/>
  <c r="AG273" i="27" s="1"/>
  <c r="AF191" i="27"/>
  <c r="AL191" i="27" s="1"/>
  <c r="AO191" i="27" s="1"/>
  <c r="AK319" i="27"/>
  <c r="AJ66" i="27"/>
  <c r="AD246" i="27"/>
  <c r="AE176" i="27"/>
  <c r="AF176" i="27" s="1"/>
  <c r="AI77" i="27"/>
  <c r="AJ39" i="27"/>
  <c r="AE95" i="27"/>
  <c r="AK95" i="27" s="1"/>
  <c r="AK105" i="27"/>
  <c r="AE204" i="27"/>
  <c r="AE37" i="27"/>
  <c r="AK37" i="27" s="1"/>
  <c r="AE104" i="27"/>
  <c r="AF104" i="27" s="1"/>
  <c r="AD33" i="27"/>
  <c r="AD124" i="27"/>
  <c r="AE255" i="27"/>
  <c r="AJ255" i="27"/>
  <c r="AD122" i="27"/>
  <c r="AK252" i="27"/>
  <c r="AJ150" i="27"/>
  <c r="AC350" i="27"/>
  <c r="AJ196" i="27"/>
  <c r="AK195" i="27"/>
  <c r="AE91" i="27"/>
  <c r="AJ41" i="27"/>
  <c r="AD232" i="27"/>
  <c r="AJ232" i="27" s="1"/>
  <c r="AD184" i="27"/>
  <c r="AJ270" i="27"/>
  <c r="AD142" i="27"/>
  <c r="AJ142" i="27" s="1"/>
  <c r="AD110" i="27"/>
  <c r="AJ110" i="27" s="1"/>
  <c r="AJ86" i="27"/>
  <c r="AM167" i="27"/>
  <c r="AD82" i="27"/>
  <c r="AE82" i="27" s="1"/>
  <c r="AF47" i="27"/>
  <c r="AG47" i="27" s="1"/>
  <c r="AL81" i="27"/>
  <c r="AO81" i="27" s="1"/>
  <c r="AJ254" i="27"/>
  <c r="AF264" i="27"/>
  <c r="AK177" i="27"/>
  <c r="AE220" i="27"/>
  <c r="AK220" i="27" s="1"/>
  <c r="AF98" i="27"/>
  <c r="AK92" i="27"/>
  <c r="AD121" i="27"/>
  <c r="AJ37" i="27"/>
  <c r="AK60" i="27"/>
  <c r="AF127" i="27"/>
  <c r="AE41" i="27"/>
  <c r="AK264" i="27"/>
  <c r="AJ211" i="27"/>
  <c r="AD89" i="27"/>
  <c r="AJ89" i="27" s="1"/>
  <c r="AF72" i="27"/>
  <c r="AG72" i="27" s="1"/>
  <c r="AL319" i="27"/>
  <c r="AO319" i="27" s="1"/>
  <c r="AE34" i="27"/>
  <c r="AJ34" i="27"/>
  <c r="AJ240" i="27"/>
  <c r="AE207" i="27"/>
  <c r="AE39" i="27"/>
  <c r="AD87" i="27"/>
  <c r="AJ87" i="27" s="1"/>
  <c r="AG111" i="27"/>
  <c r="AM111" i="27" s="1"/>
  <c r="AD52" i="27"/>
  <c r="AJ52" i="27" s="1"/>
  <c r="AF107" i="27"/>
  <c r="AL107" i="27" s="1"/>
  <c r="AO107" i="27" s="1"/>
  <c r="AE188" i="27"/>
  <c r="AF310" i="27"/>
  <c r="AD118" i="27"/>
  <c r="AE297" i="27"/>
  <c r="AJ136" i="27"/>
  <c r="AE256" i="27"/>
  <c r="AK256" i="27" s="1"/>
  <c r="AF64" i="27"/>
  <c r="AG64" i="27" s="1"/>
  <c r="AJ203" i="27"/>
  <c r="AE125" i="27"/>
  <c r="AF125" i="27" s="1"/>
  <c r="AM237" i="27"/>
  <c r="AE212" i="27"/>
  <c r="AA21" i="28"/>
  <c r="AB19" i="28" l="1"/>
  <c r="AF19" i="28"/>
  <c r="AJ33" i="27"/>
  <c r="AD32" i="27"/>
  <c r="AC18" i="28"/>
  <c r="AE18" i="28" s="1"/>
  <c r="AD14" i="27"/>
  <c r="AM352" i="27"/>
  <c r="AL352" i="27"/>
  <c r="AM234" i="27"/>
  <c r="AF192" i="27"/>
  <c r="AL192" i="27" s="1"/>
  <c r="AO192" i="27" s="1"/>
  <c r="AE17" i="27"/>
  <c r="AK17" i="27" s="1"/>
  <c r="AM178" i="27"/>
  <c r="AF18" i="27"/>
  <c r="AL18" i="27" s="1"/>
  <c r="AM233" i="27"/>
  <c r="AM20" i="27"/>
  <c r="AE15" i="27"/>
  <c r="AJ15" i="27"/>
  <c r="AK200" i="27"/>
  <c r="AL16" i="27"/>
  <c r="AM16" i="27"/>
  <c r="AE19" i="27"/>
  <c r="AF19" i="27" s="1"/>
  <c r="AM94" i="27"/>
  <c r="AL203" i="27"/>
  <c r="AO203" i="27" s="1"/>
  <c r="AK133" i="27"/>
  <c r="AM274" i="27"/>
  <c r="AK175" i="27"/>
  <c r="AG165" i="27"/>
  <c r="AI165" i="27" s="1"/>
  <c r="AF71" i="27"/>
  <c r="AL71" i="27" s="1"/>
  <c r="AO71" i="27" s="1"/>
  <c r="AK236" i="27"/>
  <c r="AM161" i="27"/>
  <c r="AK112" i="27"/>
  <c r="AL254" i="27"/>
  <c r="AO254" i="27" s="1"/>
  <c r="AL171" i="27"/>
  <c r="AO171" i="27" s="1"/>
  <c r="AK216" i="27"/>
  <c r="AG266" i="27"/>
  <c r="AM266" i="27" s="1"/>
  <c r="AK203" i="27"/>
  <c r="AI94" i="27"/>
  <c r="AI221" i="27"/>
  <c r="AL233" i="27"/>
  <c r="AO233" i="27" s="1"/>
  <c r="AF109" i="27"/>
  <c r="AL109" i="27" s="1"/>
  <c r="AO109" i="27" s="1"/>
  <c r="AM221" i="27"/>
  <c r="AG203" i="27"/>
  <c r="AM203" i="27" s="1"/>
  <c r="AF223" i="27"/>
  <c r="AG223" i="27" s="1"/>
  <c r="AM223" i="27" s="1"/>
  <c r="AL221" i="27"/>
  <c r="AO221" i="27" s="1"/>
  <c r="AE23" i="28"/>
  <c r="AI23" i="28"/>
  <c r="AG211" i="27"/>
  <c r="AI211" i="27" s="1"/>
  <c r="AM318" i="27"/>
  <c r="AM311" i="27"/>
  <c r="AM80" i="27"/>
  <c r="AF348" i="27"/>
  <c r="AL348" i="27" s="1"/>
  <c r="AL347" i="27" s="1"/>
  <c r="AL288" i="27"/>
  <c r="AO288" i="27" s="1"/>
  <c r="AK211" i="27"/>
  <c r="AK208" i="27"/>
  <c r="AK169" i="27"/>
  <c r="AF42" i="27"/>
  <c r="AL42" i="27" s="1"/>
  <c r="AO42" i="27" s="1"/>
  <c r="AL208" i="27"/>
  <c r="AO208" i="27" s="1"/>
  <c r="AG168" i="27"/>
  <c r="AM168" i="27" s="1"/>
  <c r="AM319" i="27"/>
  <c r="AL211" i="27"/>
  <c r="AO211" i="27" s="1"/>
  <c r="AK137" i="27"/>
  <c r="AE347" i="27"/>
  <c r="AM84" i="27"/>
  <c r="AK179" i="27"/>
  <c r="AG208" i="27"/>
  <c r="AM208" i="27" s="1"/>
  <c r="AL229" i="27"/>
  <c r="AO229" i="27" s="1"/>
  <c r="AC17" i="28"/>
  <c r="AE17" i="28" s="1"/>
  <c r="AG78" i="27"/>
  <c r="AI78" i="27" s="1"/>
  <c r="AH23" i="28"/>
  <c r="AK301" i="27"/>
  <c r="AF248" i="27"/>
  <c r="AG248" i="27" s="1"/>
  <c r="AI248" i="27" s="1"/>
  <c r="AF320" i="27"/>
  <c r="AL320" i="27" s="1"/>
  <c r="AO320" i="27" s="1"/>
  <c r="AF219" i="27"/>
  <c r="AL219" i="27" s="1"/>
  <c r="AO219" i="27" s="1"/>
  <c r="AM171" i="27"/>
  <c r="AG115" i="27"/>
  <c r="AM115" i="27" s="1"/>
  <c r="AL245" i="27"/>
  <c r="AO245" i="27" s="1"/>
  <c r="AG119" i="27"/>
  <c r="AM119" i="27" s="1"/>
  <c r="AE76" i="27"/>
  <c r="AK76" i="27" s="1"/>
  <c r="AM277" i="27"/>
  <c r="AI171" i="27"/>
  <c r="AG245" i="27"/>
  <c r="AI245" i="27" s="1"/>
  <c r="AK117" i="27"/>
  <c r="AK272" i="27"/>
  <c r="AG166" i="27"/>
  <c r="AM166" i="27" s="1"/>
  <c r="AF243" i="27"/>
  <c r="AG243" i="27" s="1"/>
  <c r="AM243" i="27" s="1"/>
  <c r="AM38" i="27"/>
  <c r="AE146" i="27"/>
  <c r="AF146" i="27" s="1"/>
  <c r="AG155" i="27"/>
  <c r="AI155" i="27" s="1"/>
  <c r="AF206" i="27"/>
  <c r="AL206" i="27" s="1"/>
  <c r="AO206" i="27" s="1"/>
  <c r="AG56" i="27"/>
  <c r="AI56" i="27" s="1"/>
  <c r="AK172" i="27"/>
  <c r="AL283" i="27"/>
  <c r="AO283" i="27" s="1"/>
  <c r="AJ61" i="27"/>
  <c r="AF27" i="27"/>
  <c r="AL27" i="27" s="1"/>
  <c r="AG51" i="27"/>
  <c r="AI51" i="27" s="1"/>
  <c r="AI13" i="28"/>
  <c r="AL301" i="27"/>
  <c r="AO301" i="27" s="1"/>
  <c r="AG301" i="27"/>
  <c r="AM301" i="27" s="1"/>
  <c r="V10" i="37"/>
  <c r="O11" i="37" s="1"/>
  <c r="AF194" i="27"/>
  <c r="AG194" i="27" s="1"/>
  <c r="AM194" i="27" s="1"/>
  <c r="AK28" i="27"/>
  <c r="AK26" i="27" s="1"/>
  <c r="AC19" i="28"/>
  <c r="AH19" i="28"/>
  <c r="U16" i="37"/>
  <c r="R16" i="37"/>
  <c r="S16" i="37" s="1"/>
  <c r="E17" i="37"/>
  <c r="AF12" i="28"/>
  <c r="AA12" i="28"/>
  <c r="I11" i="37"/>
  <c r="N11" i="37"/>
  <c r="AE214" i="27"/>
  <c r="AF214" i="27" s="1"/>
  <c r="AL214" i="27" s="1"/>
  <c r="AO214" i="27" s="1"/>
  <c r="AJ209" i="27"/>
  <c r="AL251" i="27"/>
  <c r="AO251" i="27" s="1"/>
  <c r="AG230" i="27"/>
  <c r="AM230" i="27" s="1"/>
  <c r="AI229" i="27"/>
  <c r="AE244" i="27"/>
  <c r="AK244" i="27" s="1"/>
  <c r="AJ250" i="27"/>
  <c r="AM283" i="27"/>
  <c r="AM97" i="27"/>
  <c r="AI97" i="27"/>
  <c r="AF66" i="27"/>
  <c r="AL66" i="27" s="1"/>
  <c r="AO66" i="27" s="1"/>
  <c r="AK86" i="27"/>
  <c r="AG286" i="27"/>
  <c r="AI286" i="27" s="1"/>
  <c r="AF316" i="27"/>
  <c r="AG316" i="27" s="1"/>
  <c r="AM316" i="27" s="1"/>
  <c r="AM229" i="27"/>
  <c r="AG175" i="27"/>
  <c r="AI175" i="27" s="1"/>
  <c r="AK287" i="27"/>
  <c r="AF190" i="27"/>
  <c r="AL190" i="27" s="1"/>
  <c r="AO190" i="27" s="1"/>
  <c r="AG123" i="27"/>
  <c r="AM123" i="27" s="1"/>
  <c r="AI181" i="27"/>
  <c r="AE147" i="27"/>
  <c r="AK147" i="27" s="1"/>
  <c r="AE126" i="27"/>
  <c r="AK126" i="27" s="1"/>
  <c r="AG136" i="27"/>
  <c r="AM136" i="27" s="1"/>
  <c r="AF240" i="27"/>
  <c r="AG240" i="27" s="1"/>
  <c r="AI240" i="27" s="1"/>
  <c r="AG263" i="27"/>
  <c r="AI263" i="27" s="1"/>
  <c r="AL296" i="27"/>
  <c r="AO296" i="27" s="1"/>
  <c r="AL67" i="27"/>
  <c r="AO67" i="27" s="1"/>
  <c r="AG67" i="27"/>
  <c r="AF73" i="27"/>
  <c r="AL73" i="27" s="1"/>
  <c r="AO73" i="27" s="1"/>
  <c r="AF315" i="27"/>
  <c r="AL315" i="27" s="1"/>
  <c r="AO315" i="27" s="1"/>
  <c r="AJ26" i="27"/>
  <c r="AJ170" i="27"/>
  <c r="AK156" i="27"/>
  <c r="AK228" i="27"/>
  <c r="AF150" i="27"/>
  <c r="AG150" i="27" s="1"/>
  <c r="AI150" i="27" s="1"/>
  <c r="AJ231" i="27"/>
  <c r="AI224" i="27"/>
  <c r="AK176" i="27"/>
  <c r="AJ213" i="27"/>
  <c r="AK241" i="27"/>
  <c r="AL263" i="27"/>
  <c r="AO263" i="27" s="1"/>
  <c r="AE46" i="27"/>
  <c r="AK46" i="27" s="1"/>
  <c r="AE74" i="27"/>
  <c r="AK74" i="27" s="1"/>
  <c r="AF257" i="27"/>
  <c r="AL257" i="27" s="1"/>
  <c r="AO257" i="27" s="1"/>
  <c r="AK245" i="27"/>
  <c r="AI57" i="27"/>
  <c r="AM228" i="27"/>
  <c r="AL228" i="27"/>
  <c r="AO228" i="27" s="1"/>
  <c r="AF35" i="27"/>
  <c r="AL35" i="27" s="1"/>
  <c r="AO35" i="27" s="1"/>
  <c r="AK55" i="27"/>
  <c r="AL38" i="27"/>
  <c r="AO38" i="27" s="1"/>
  <c r="AG304" i="27"/>
  <c r="AM304" i="27" s="1"/>
  <c r="AM296" i="27"/>
  <c r="AI296" i="27"/>
  <c r="AG157" i="27"/>
  <c r="AM157" i="27" s="1"/>
  <c r="AK304" i="27"/>
  <c r="AK250" i="27"/>
  <c r="AF250" i="27"/>
  <c r="AL250" i="27" s="1"/>
  <c r="AO250" i="27" s="1"/>
  <c r="AC11" i="27"/>
  <c r="AL285" i="27"/>
  <c r="AO285" i="27" s="1"/>
  <c r="AI298" i="27"/>
  <c r="AM298" i="27"/>
  <c r="AG226" i="27"/>
  <c r="AI226" i="27" s="1"/>
  <c r="AG28" i="27"/>
  <c r="AI28" i="27" s="1"/>
  <c r="AI79" i="27"/>
  <c r="AK263" i="27"/>
  <c r="AL94" i="27"/>
  <c r="AO94" i="27" s="1"/>
  <c r="AF300" i="27"/>
  <c r="AK300" i="27"/>
  <c r="AL57" i="27"/>
  <c r="AO57" i="27" s="1"/>
  <c r="AL133" i="27"/>
  <c r="AO133" i="27" s="1"/>
  <c r="AL258" i="27"/>
  <c r="AO258" i="27" s="1"/>
  <c r="AI158" i="27"/>
  <c r="AG241" i="27"/>
  <c r="AI241" i="27" s="1"/>
  <c r="AL304" i="27"/>
  <c r="AO304" i="27" s="1"/>
  <c r="AK154" i="27"/>
  <c r="AF351" i="27"/>
  <c r="AF350" i="27" s="1"/>
  <c r="AF220" i="27"/>
  <c r="AG220" i="27" s="1"/>
  <c r="AF108" i="27"/>
  <c r="AL63" i="27"/>
  <c r="AO63" i="27" s="1"/>
  <c r="AK65" i="27"/>
  <c r="AL117" i="27"/>
  <c r="AO117" i="27" s="1"/>
  <c r="AI285" i="27"/>
  <c r="AF289" i="27"/>
  <c r="AI156" i="27"/>
  <c r="AM156" i="27"/>
  <c r="AG179" i="27"/>
  <c r="AM179" i="27" s="1"/>
  <c r="AL179" i="27"/>
  <c r="AO179" i="27" s="1"/>
  <c r="AK88" i="27"/>
  <c r="AL68" i="27"/>
  <c r="AO68" i="27" s="1"/>
  <c r="AL176" i="27"/>
  <c r="AO176" i="27" s="1"/>
  <c r="AG216" i="27"/>
  <c r="AI216" i="27" s="1"/>
  <c r="AE89" i="27"/>
  <c r="AK89" i="27" s="1"/>
  <c r="AI85" i="27"/>
  <c r="AF188" i="27"/>
  <c r="AL188" i="27" s="1"/>
  <c r="AO188" i="27" s="1"/>
  <c r="AI273" i="27"/>
  <c r="AF88" i="27"/>
  <c r="AL88" i="27" s="1"/>
  <c r="AO88" i="27" s="1"/>
  <c r="AG238" i="27"/>
  <c r="AI238" i="27" s="1"/>
  <c r="AJ138" i="27"/>
  <c r="AF185" i="27"/>
  <c r="AG185" i="27" s="1"/>
  <c r="AI185" i="27" s="1"/>
  <c r="AM267" i="27"/>
  <c r="AF231" i="27"/>
  <c r="AG231" i="27" s="1"/>
  <c r="AM231" i="27" s="1"/>
  <c r="AE132" i="27"/>
  <c r="AL79" i="27"/>
  <c r="AO79" i="27" s="1"/>
  <c r="AM79" i="27"/>
  <c r="AJ239" i="27"/>
  <c r="AE239" i="27"/>
  <c r="AG36" i="27"/>
  <c r="AI36" i="27" s="1"/>
  <c r="AF58" i="27"/>
  <c r="AL156" i="27"/>
  <c r="AO156" i="27" s="1"/>
  <c r="AI141" i="27"/>
  <c r="AG253" i="27"/>
  <c r="AI253" i="27" s="1"/>
  <c r="AF164" i="27"/>
  <c r="AG164" i="27" s="1"/>
  <c r="AM164" i="27" s="1"/>
  <c r="AG236" i="27"/>
  <c r="AE278" i="27"/>
  <c r="AF278" i="27" s="1"/>
  <c r="AG65" i="27"/>
  <c r="AM65" i="27" s="1"/>
  <c r="AG55" i="27"/>
  <c r="AM55" i="27" s="1"/>
  <c r="AL279" i="27"/>
  <c r="AO279" i="27" s="1"/>
  <c r="AK279" i="27"/>
  <c r="AG279" i="27"/>
  <c r="AM279" i="27" s="1"/>
  <c r="AK282" i="27"/>
  <c r="AF282" i="27"/>
  <c r="AF162" i="27"/>
  <c r="AL162" i="27" s="1"/>
  <c r="AO162" i="27" s="1"/>
  <c r="AJ162" i="27"/>
  <c r="AK162" i="27"/>
  <c r="AM288" i="27"/>
  <c r="AF75" i="27"/>
  <c r="AG75" i="27" s="1"/>
  <c r="AI75" i="27" s="1"/>
  <c r="AK75" i="27"/>
  <c r="AJ75" i="27"/>
  <c r="AG70" i="27"/>
  <c r="AM70" i="27" s="1"/>
  <c r="AI352" i="27"/>
  <c r="AF100" i="27"/>
  <c r="AL100" i="27" s="1"/>
  <c r="AO100" i="27" s="1"/>
  <c r="AK173" i="27"/>
  <c r="AG258" i="27"/>
  <c r="AI258" i="27" s="1"/>
  <c r="AL169" i="27"/>
  <c r="AO169" i="27" s="1"/>
  <c r="AG169" i="27"/>
  <c r="AI169" i="27" s="1"/>
  <c r="AG22" i="28"/>
  <c r="AB22" i="28"/>
  <c r="AI200" i="27"/>
  <c r="AL200" i="27"/>
  <c r="AO200" i="27" s="1"/>
  <c r="AL44" i="27"/>
  <c r="AO44" i="27" s="1"/>
  <c r="AG154" i="27"/>
  <c r="AM154" i="27" s="1"/>
  <c r="AF256" i="27"/>
  <c r="AL256" i="27" s="1"/>
  <c r="AO256" i="27" s="1"/>
  <c r="AF130" i="27"/>
  <c r="AF114" i="27"/>
  <c r="AL114" i="27" s="1"/>
  <c r="AO114" i="27" s="1"/>
  <c r="AG43" i="27"/>
  <c r="AI43" i="27" s="1"/>
  <c r="AK50" i="27"/>
  <c r="AJ19" i="27"/>
  <c r="AL112" i="27"/>
  <c r="AO112" i="27" s="1"/>
  <c r="AF170" i="27"/>
  <c r="AL170" i="27" s="1"/>
  <c r="AO170" i="27" s="1"/>
  <c r="AI326" i="27"/>
  <c r="AL241" i="27"/>
  <c r="AO241" i="27" s="1"/>
  <c r="AG59" i="27"/>
  <c r="AI59" i="27" s="1"/>
  <c r="AK59" i="27"/>
  <c r="AL59" i="27"/>
  <c r="AO59" i="27" s="1"/>
  <c r="AL287" i="27"/>
  <c r="AO287" i="27" s="1"/>
  <c r="AI284" i="27"/>
  <c r="AM112" i="27"/>
  <c r="AI112" i="27"/>
  <c r="AK209" i="27"/>
  <c r="AI44" i="27"/>
  <c r="AM44" i="27"/>
  <c r="AI139" i="27"/>
  <c r="AM139" i="27"/>
  <c r="AL50" i="27"/>
  <c r="AO50" i="27" s="1"/>
  <c r="AG50" i="27"/>
  <c r="AI50" i="27" s="1"/>
  <c r="AF213" i="27"/>
  <c r="AG213" i="27" s="1"/>
  <c r="AM213" i="27" s="1"/>
  <c r="AI111" i="27"/>
  <c r="AK91" i="27"/>
  <c r="AE124" i="27"/>
  <c r="AK124" i="27" s="1"/>
  <c r="AK100" i="27"/>
  <c r="AG264" i="27"/>
  <c r="AM264" i="27" s="1"/>
  <c r="AF235" i="27"/>
  <c r="AK235" i="27"/>
  <c r="AF302" i="27"/>
  <c r="AL302" i="27" s="1"/>
  <c r="AO302" i="27" s="1"/>
  <c r="AK302" i="27"/>
  <c r="AM273" i="27"/>
  <c r="AE62" i="27"/>
  <c r="AK62" i="27" s="1"/>
  <c r="AJ62" i="27"/>
  <c r="AE118" i="27"/>
  <c r="AE305" i="27"/>
  <c r="AK305" i="27" s="1"/>
  <c r="AJ305" i="27"/>
  <c r="AK41" i="27"/>
  <c r="AK104" i="27"/>
  <c r="AF144" i="27"/>
  <c r="AG144" i="27" s="1"/>
  <c r="AF37" i="27"/>
  <c r="AI135" i="27"/>
  <c r="AF93" i="27"/>
  <c r="AG93" i="27" s="1"/>
  <c r="AM93" i="27" s="1"/>
  <c r="AF201" i="27"/>
  <c r="AL201" i="27" s="1"/>
  <c r="AO201" i="27" s="1"/>
  <c r="AK201" i="27"/>
  <c r="AJ201" i="27"/>
  <c r="AL227" i="27"/>
  <c r="AO227" i="27" s="1"/>
  <c r="AK227" i="27"/>
  <c r="AF255" i="27"/>
  <c r="AF102" i="27"/>
  <c r="AM64" i="27"/>
  <c r="AI81" i="27"/>
  <c r="AE48" i="27"/>
  <c r="AF48" i="27" s="1"/>
  <c r="AM68" i="27"/>
  <c r="AL86" i="27"/>
  <c r="AO86" i="27" s="1"/>
  <c r="AF138" i="27"/>
  <c r="AL138" i="27" s="1"/>
  <c r="AO138" i="27" s="1"/>
  <c r="AE247" i="27"/>
  <c r="AK247" i="27" s="1"/>
  <c r="AF61" i="27"/>
  <c r="AL61" i="27" s="1"/>
  <c r="AO61" i="27" s="1"/>
  <c r="AK351" i="27"/>
  <c r="AK350" i="27" s="1"/>
  <c r="AJ122" i="27"/>
  <c r="AM254" i="27"/>
  <c r="AL104" i="27"/>
  <c r="AO104" i="27" s="1"/>
  <c r="AE202" i="27"/>
  <c r="AF202" i="27" s="1"/>
  <c r="AK83" i="27"/>
  <c r="AJ100" i="27"/>
  <c r="AG60" i="27"/>
  <c r="AM60" i="27" s="1"/>
  <c r="AG321" i="27"/>
  <c r="AM321" i="27" s="1"/>
  <c r="AL321" i="27"/>
  <c r="AO321" i="27" s="1"/>
  <c r="AI259" i="27"/>
  <c r="AK120" i="27"/>
  <c r="AK129" i="27"/>
  <c r="AK198" i="27"/>
  <c r="AL172" i="27"/>
  <c r="AO172" i="27" s="1"/>
  <c r="AF159" i="27"/>
  <c r="AL159" i="27" s="1"/>
  <c r="AO159" i="27" s="1"/>
  <c r="AM314" i="27"/>
  <c r="AK131" i="27"/>
  <c r="AK144" i="27"/>
  <c r="AL98" i="27"/>
  <c r="AO98" i="27" s="1"/>
  <c r="AI222" i="27"/>
  <c r="AL222" i="27"/>
  <c r="AO222" i="27" s="1"/>
  <c r="AM222" i="27"/>
  <c r="AI313" i="27"/>
  <c r="AG99" i="27"/>
  <c r="AI99" i="27" s="1"/>
  <c r="AG183" i="27"/>
  <c r="AI183" i="27" s="1"/>
  <c r="AL183" i="27"/>
  <c r="AO183" i="27" s="1"/>
  <c r="AK159" i="27"/>
  <c r="AF249" i="27"/>
  <c r="AL249" i="27" s="1"/>
  <c r="AO249" i="27" s="1"/>
  <c r="AG272" i="27"/>
  <c r="AI272" i="27" s="1"/>
  <c r="AL272" i="27"/>
  <c r="AO272" i="27" s="1"/>
  <c r="AG271" i="27"/>
  <c r="AI271" i="27" s="1"/>
  <c r="AG172" i="27"/>
  <c r="AM172" i="27" s="1"/>
  <c r="AK258" i="27"/>
  <c r="AF120" i="27"/>
  <c r="AG120" i="27" s="1"/>
  <c r="AK253" i="27"/>
  <c r="AL99" i="27"/>
  <c r="AO99" i="27" s="1"/>
  <c r="AK212" i="27"/>
  <c r="AG125" i="27"/>
  <c r="AI125" i="27" s="1"/>
  <c r="AL125" i="27"/>
  <c r="AO125" i="27" s="1"/>
  <c r="AK125" i="27"/>
  <c r="AK297" i="27"/>
  <c r="AG21" i="28"/>
  <c r="AF297" i="27"/>
  <c r="AL297" i="27" s="1"/>
  <c r="AO297" i="27" s="1"/>
  <c r="AK207" i="27"/>
  <c r="AL127" i="27"/>
  <c r="AO127" i="27" s="1"/>
  <c r="AG160" i="27"/>
  <c r="AI160" i="27" s="1"/>
  <c r="AE122" i="27"/>
  <c r="AK122" i="27" s="1"/>
  <c r="AK204" i="27"/>
  <c r="AF204" i="27"/>
  <c r="AG204" i="27" s="1"/>
  <c r="AE52" i="27"/>
  <c r="AK52" i="27" s="1"/>
  <c r="AL64" i="27"/>
  <c r="AO64" i="27" s="1"/>
  <c r="AJ82" i="27"/>
  <c r="AF295" i="27"/>
  <c r="AG295" i="27" s="1"/>
  <c r="AK295" i="27"/>
  <c r="AL143" i="27"/>
  <c r="AO143" i="27" s="1"/>
  <c r="AI143" i="27"/>
  <c r="AF270" i="27"/>
  <c r="AG270" i="27" s="1"/>
  <c r="AI270" i="27" s="1"/>
  <c r="AE180" i="27"/>
  <c r="AK180" i="27" s="1"/>
  <c r="AJ180" i="27"/>
  <c r="AG195" i="27"/>
  <c r="AM195" i="27" s="1"/>
  <c r="AF212" i="27"/>
  <c r="AG212" i="27" s="1"/>
  <c r="AM252" i="27"/>
  <c r="AI72" i="27"/>
  <c r="AK255" i="27"/>
  <c r="AE26" i="27"/>
  <c r="AG26" i="27" s="1"/>
  <c r="AJ116" i="27"/>
  <c r="AE116" i="27"/>
  <c r="AM227" i="27"/>
  <c r="AK196" i="27"/>
  <c r="AF196" i="27"/>
  <c r="AE87" i="27"/>
  <c r="AF87" i="27" s="1"/>
  <c r="AK39" i="27"/>
  <c r="AI92" i="27"/>
  <c r="AI96" i="27"/>
  <c r="AG86" i="27"/>
  <c r="AM86" i="27" s="1"/>
  <c r="AF265" i="27"/>
  <c r="AG265" i="27" s="1"/>
  <c r="AL135" i="27"/>
  <c r="AO135" i="27" s="1"/>
  <c r="AK135" i="27"/>
  <c r="AJ106" i="27"/>
  <c r="AL141" i="27"/>
  <c r="AO141" i="27" s="1"/>
  <c r="AM141" i="27"/>
  <c r="AJ246" i="27"/>
  <c r="AI63" i="27"/>
  <c r="AG104" i="27"/>
  <c r="AI104" i="27" s="1"/>
  <c r="AE218" i="27"/>
  <c r="AK218" i="27" s="1"/>
  <c r="AK268" i="27"/>
  <c r="AG324" i="27"/>
  <c r="AM324" i="27" s="1"/>
  <c r="AF308" i="27"/>
  <c r="AG308" i="27" s="1"/>
  <c r="AM284" i="27"/>
  <c r="AI54" i="27"/>
  <c r="AI117" i="27"/>
  <c r="AG105" i="27"/>
  <c r="AM105" i="27" s="1"/>
  <c r="AL154" i="27"/>
  <c r="AO154" i="27" s="1"/>
  <c r="AL273" i="27"/>
  <c r="AO273" i="27" s="1"/>
  <c r="AJ124" i="27"/>
  <c r="AL173" i="27"/>
  <c r="AO173" i="27" s="1"/>
  <c r="AE49" i="27"/>
  <c r="AG205" i="27"/>
  <c r="AI205" i="27" s="1"/>
  <c r="AK205" i="27"/>
  <c r="AG40" i="27"/>
  <c r="AI40" i="27" s="1"/>
  <c r="AG292" i="27"/>
  <c r="AI292" i="27" s="1"/>
  <c r="AE145" i="27"/>
  <c r="AK145" i="27" s="1"/>
  <c r="AJ145" i="27"/>
  <c r="AG107" i="27"/>
  <c r="AI107" i="27" s="1"/>
  <c r="AJ102" i="27"/>
  <c r="AF128" i="27"/>
  <c r="AK170" i="27"/>
  <c r="AJ140" i="27"/>
  <c r="AF53" i="27"/>
  <c r="AG53" i="27" s="1"/>
  <c r="AI215" i="27"/>
  <c r="AM215" i="27"/>
  <c r="AL252" i="27"/>
  <c r="AO252" i="27" s="1"/>
  <c r="AL55" i="27"/>
  <c r="AO55" i="27" s="1"/>
  <c r="AG182" i="27"/>
  <c r="AM182" i="27" s="1"/>
  <c r="AF198" i="27"/>
  <c r="AL198" i="27" s="1"/>
  <c r="AO198" i="27" s="1"/>
  <c r="AG210" i="27"/>
  <c r="AM210" i="27" s="1"/>
  <c r="AL253" i="27"/>
  <c r="AO253" i="27" s="1"/>
  <c r="AJ185" i="27"/>
  <c r="AK231" i="27"/>
  <c r="AM323" i="27"/>
  <c r="AI330" i="27"/>
  <c r="AK210" i="27"/>
  <c r="AE110" i="27"/>
  <c r="AL290" i="27"/>
  <c r="AO290" i="27" s="1"/>
  <c r="AG290" i="27"/>
  <c r="AM290" i="27" s="1"/>
  <c r="AK317" i="27"/>
  <c r="AF317" i="27"/>
  <c r="AK294" i="27"/>
  <c r="AF39" i="27"/>
  <c r="AL39" i="27" s="1"/>
  <c r="AO39" i="27" s="1"/>
  <c r="AG176" i="27"/>
  <c r="AM176" i="27" s="1"/>
  <c r="AF294" i="27"/>
  <c r="AL294" i="27" s="1"/>
  <c r="AO294" i="27" s="1"/>
  <c r="AB21" i="28"/>
  <c r="AC21" i="28" s="1"/>
  <c r="AG191" i="27"/>
  <c r="AM191" i="27" s="1"/>
  <c r="AF193" i="27"/>
  <c r="AG193" i="27" s="1"/>
  <c r="AM193" i="27" s="1"/>
  <c r="AJ193" i="27"/>
  <c r="AE151" i="27"/>
  <c r="AF151" i="27" s="1"/>
  <c r="AJ151" i="27"/>
  <c r="AF207" i="27"/>
  <c r="AG207" i="27" s="1"/>
  <c r="AM207" i="27" s="1"/>
  <c r="AK270" i="27"/>
  <c r="AK130" i="27"/>
  <c r="AE306" i="27"/>
  <c r="AI227" i="27"/>
  <c r="AK321" i="27"/>
  <c r="AJ202" i="27"/>
  <c r="AE261" i="27"/>
  <c r="AK261" i="27" s="1"/>
  <c r="AE149" i="27"/>
  <c r="AK149" i="27" s="1"/>
  <c r="AL292" i="27"/>
  <c r="AO292" i="27" s="1"/>
  <c r="AK293" i="27"/>
  <c r="AE153" i="27"/>
  <c r="AF153" i="27" s="1"/>
  <c r="AG153" i="27" s="1"/>
  <c r="AJ153" i="27"/>
  <c r="AG287" i="27"/>
  <c r="AM287" i="27" s="1"/>
  <c r="AG187" i="27"/>
  <c r="AM187" i="27" s="1"/>
  <c r="AF309" i="27"/>
  <c r="AM72" i="27"/>
  <c r="AG199" i="27"/>
  <c r="AM199" i="27" s="1"/>
  <c r="AL215" i="27"/>
  <c r="AO215" i="27" s="1"/>
  <c r="AL177" i="27"/>
  <c r="AO177" i="27" s="1"/>
  <c r="AG127" i="27"/>
  <c r="AI127" i="27" s="1"/>
  <c r="AL72" i="27"/>
  <c r="AO72" i="27" s="1"/>
  <c r="AK93" i="27"/>
  <c r="AF34" i="27"/>
  <c r="AG34" i="27" s="1"/>
  <c r="AL152" i="27"/>
  <c r="AO152" i="27" s="1"/>
  <c r="AK163" i="27"/>
  <c r="AI251" i="27"/>
  <c r="AJ198" i="27"/>
  <c r="AF209" i="27"/>
  <c r="AG209" i="27" s="1"/>
  <c r="AM209" i="27" s="1"/>
  <c r="AK308" i="27"/>
  <c r="AI47" i="27"/>
  <c r="AM47" i="27"/>
  <c r="AK34" i="27"/>
  <c r="AK114" i="27"/>
  <c r="AE148" i="27"/>
  <c r="AK148" i="27" s="1"/>
  <c r="AJ114" i="27"/>
  <c r="AF82" i="27"/>
  <c r="AL82" i="27" s="1"/>
  <c r="AO82" i="27" s="1"/>
  <c r="AG310" i="27"/>
  <c r="AM310" i="27" s="1"/>
  <c r="AI64" i="27"/>
  <c r="AE246" i="27"/>
  <c r="AF246" i="27" s="1"/>
  <c r="AM200" i="27"/>
  <c r="AE121" i="27"/>
  <c r="AJ247" i="27"/>
  <c r="AE142" i="27"/>
  <c r="AK142" i="27" s="1"/>
  <c r="AE184" i="27"/>
  <c r="AK184" i="27" s="1"/>
  <c r="AF322" i="27"/>
  <c r="AL322" i="27" s="1"/>
  <c r="AO322" i="27" s="1"/>
  <c r="AF41" i="27"/>
  <c r="AL41" i="27" s="1"/>
  <c r="AO41" i="27" s="1"/>
  <c r="AI177" i="27"/>
  <c r="AJ134" i="27"/>
  <c r="AE134" i="27"/>
  <c r="AK134" i="27" s="1"/>
  <c r="AF91" i="27"/>
  <c r="AL91" i="27" s="1"/>
  <c r="AO91" i="27" s="1"/>
  <c r="AE33" i="27"/>
  <c r="AJ217" i="27"/>
  <c r="AK217" i="27"/>
  <c r="AF217" i="27"/>
  <c r="AL217" i="27" s="1"/>
  <c r="AO217" i="27" s="1"/>
  <c r="AL103" i="27"/>
  <c r="AO103" i="27" s="1"/>
  <c r="AK103" i="27"/>
  <c r="AG103" i="27"/>
  <c r="AI103" i="27" s="1"/>
  <c r="AF95" i="27"/>
  <c r="AM133" i="27"/>
  <c r="AJ121" i="27"/>
  <c r="AG98" i="27"/>
  <c r="AI98" i="27" s="1"/>
  <c r="AM177" i="27"/>
  <c r="AK82" i="27"/>
  <c r="AM63" i="27"/>
  <c r="AE232" i="27"/>
  <c r="AF232" i="27" s="1"/>
  <c r="AM117" i="27"/>
  <c r="AJ130" i="27"/>
  <c r="AK188" i="27"/>
  <c r="AE106" i="27"/>
  <c r="AF106" i="27" s="1"/>
  <c r="AK138" i="27"/>
  <c r="AK139" i="27"/>
  <c r="AL139" i="27"/>
  <c r="AO139" i="27" s="1"/>
  <c r="AG137" i="27"/>
  <c r="AJ118" i="27"/>
  <c r="AL264" i="27"/>
  <c r="AO264" i="27" s="1"/>
  <c r="AK193" i="27"/>
  <c r="AE242" i="27"/>
  <c r="AE186" i="27"/>
  <c r="AG16" i="28"/>
  <c r="AB16" i="28"/>
  <c r="AH16" i="28" s="1"/>
  <c r="AK45" i="27"/>
  <c r="AG276" i="27"/>
  <c r="AI276" i="27" s="1"/>
  <c r="AI260" i="27"/>
  <c r="AL260" i="27"/>
  <c r="AO260" i="27" s="1"/>
  <c r="AM260" i="27"/>
  <c r="AM280" i="27"/>
  <c r="AL284" i="27"/>
  <c r="AO284" i="27" s="1"/>
  <c r="AK284" i="27"/>
  <c r="AL47" i="27"/>
  <c r="AO47" i="27" s="1"/>
  <c r="AK322" i="27"/>
  <c r="AL310" i="27"/>
  <c r="AO310" i="27" s="1"/>
  <c r="AF69" i="27"/>
  <c r="AG173" i="27"/>
  <c r="AM173" i="27" s="1"/>
  <c r="AJ173" i="27"/>
  <c r="AG113" i="27"/>
  <c r="AI113" i="27" s="1"/>
  <c r="AF197" i="27"/>
  <c r="AJ197" i="27"/>
  <c r="AJ205" i="27"/>
  <c r="AL269" i="27"/>
  <c r="AO269" i="27" s="1"/>
  <c r="AM269" i="27"/>
  <c r="AJ45" i="27"/>
  <c r="AF293" i="27"/>
  <c r="AG293" i="27" s="1"/>
  <c r="AG303" i="27"/>
  <c r="AI323" i="27"/>
  <c r="AF163" i="27"/>
  <c r="AE312" i="27"/>
  <c r="AJ184" i="27"/>
  <c r="AI133" i="27"/>
  <c r="AK140" i="27"/>
  <c r="AF140" i="27"/>
  <c r="AL140" i="27" s="1"/>
  <c r="AO140" i="27" s="1"/>
  <c r="AF129" i="27"/>
  <c r="AL129" i="27" s="1"/>
  <c r="AO129" i="27" s="1"/>
  <c r="AL28" i="27"/>
  <c r="AF45" i="27"/>
  <c r="AL45" i="27" s="1"/>
  <c r="AO45" i="27" s="1"/>
  <c r="AL199" i="27"/>
  <c r="AO199" i="27" s="1"/>
  <c r="AF131" i="27"/>
  <c r="AL131" i="27" s="1"/>
  <c r="AO131" i="27" s="1"/>
  <c r="AK182" i="27"/>
  <c r="AL182" i="27"/>
  <c r="AO182" i="27" s="1"/>
  <c r="AE189" i="27"/>
  <c r="AK213" i="27"/>
  <c r="AG152" i="27"/>
  <c r="AM152" i="27" s="1"/>
  <c r="AF268" i="27"/>
  <c r="AF83" i="27"/>
  <c r="AL83" i="27" s="1"/>
  <c r="AO83" i="27" s="1"/>
  <c r="AL323" i="27"/>
  <c r="AO323" i="27" s="1"/>
  <c r="AK99" i="27"/>
  <c r="AG20" i="28"/>
  <c r="AC20" i="28"/>
  <c r="AI20" i="28" s="1"/>
  <c r="AM251" i="27"/>
  <c r="AL298" i="27"/>
  <c r="AO298" i="27" s="1"/>
  <c r="AI18" i="28" l="1"/>
  <c r="AG192" i="27"/>
  <c r="AI192" i="27" s="1"/>
  <c r="AE32" i="27"/>
  <c r="AE14" i="27"/>
  <c r="AF17" i="27"/>
  <c r="AL17" i="27" s="1"/>
  <c r="AJ32" i="27"/>
  <c r="AL223" i="27"/>
  <c r="AO223" i="27" s="1"/>
  <c r="AM165" i="27"/>
  <c r="AJ14" i="27"/>
  <c r="AG18" i="27"/>
  <c r="AM18" i="27" s="1"/>
  <c r="AK15" i="27"/>
  <c r="AF15" i="27"/>
  <c r="AL150" i="27"/>
  <c r="AO150" i="27" s="1"/>
  <c r="AL19" i="27"/>
  <c r="AG19" i="27"/>
  <c r="AM19" i="27" s="1"/>
  <c r="AI119" i="27"/>
  <c r="AK19" i="27"/>
  <c r="AI208" i="27"/>
  <c r="AL194" i="27"/>
  <c r="AO194" i="27" s="1"/>
  <c r="AM175" i="27"/>
  <c r="AK214" i="27"/>
  <c r="AG257" i="27"/>
  <c r="AM257" i="27" s="1"/>
  <c r="AM253" i="27"/>
  <c r="AI168" i="27"/>
  <c r="AG73" i="27"/>
  <c r="AM73" i="27" s="1"/>
  <c r="AF147" i="27"/>
  <c r="AL147" i="27" s="1"/>
  <c r="AO147" i="27" s="1"/>
  <c r="AG42" i="27"/>
  <c r="AM42" i="27" s="1"/>
  <c r="AG71" i="27"/>
  <c r="AM71" i="27" s="1"/>
  <c r="AG109" i="27"/>
  <c r="AM109" i="27" s="1"/>
  <c r="AG190" i="27"/>
  <c r="AM190" i="27" s="1"/>
  <c r="AG206" i="27"/>
  <c r="AM206" i="27" s="1"/>
  <c r="AF76" i="27"/>
  <c r="AG76" i="27" s="1"/>
  <c r="AI266" i="27"/>
  <c r="AM238" i="27"/>
  <c r="AI17" i="28"/>
  <c r="AI203" i="27"/>
  <c r="AF347" i="27"/>
  <c r="AG35" i="27"/>
  <c r="AG348" i="27"/>
  <c r="AG347" i="27" s="1"/>
  <c r="AG214" i="27"/>
  <c r="AM214" i="27" s="1"/>
  <c r="AM211" i="27"/>
  <c r="AL146" i="27"/>
  <c r="AO146" i="27" s="1"/>
  <c r="AL248" i="27"/>
  <c r="AO248" i="27" s="1"/>
  <c r="AM78" i="27"/>
  <c r="AM258" i="27"/>
  <c r="AI321" i="27"/>
  <c r="AI154" i="27"/>
  <c r="AG320" i="27"/>
  <c r="AI320" i="27" s="1"/>
  <c r="AM226" i="27"/>
  <c r="AM155" i="27"/>
  <c r="AG146" i="27"/>
  <c r="AM146" i="27" s="1"/>
  <c r="AM248" i="27"/>
  <c r="AI115" i="27"/>
  <c r="AG315" i="27"/>
  <c r="AI315" i="27" s="1"/>
  <c r="AL231" i="27"/>
  <c r="AO231" i="27" s="1"/>
  <c r="AK146" i="27"/>
  <c r="AG219" i="27"/>
  <c r="AL316" i="27"/>
  <c r="AO316" i="27" s="1"/>
  <c r="AM192" i="27"/>
  <c r="AL185" i="27"/>
  <c r="AO185" i="27" s="1"/>
  <c r="AF74" i="27"/>
  <c r="AG74" i="27" s="1"/>
  <c r="AM272" i="27"/>
  <c r="AM241" i="27"/>
  <c r="AI123" i="27"/>
  <c r="AL243" i="27"/>
  <c r="AO243" i="27" s="1"/>
  <c r="AG88" i="27"/>
  <c r="AI88" i="27" s="1"/>
  <c r="AI243" i="27"/>
  <c r="AM245" i="27"/>
  <c r="AI166" i="27"/>
  <c r="AG12" i="28"/>
  <c r="AD11" i="27"/>
  <c r="AM125" i="27"/>
  <c r="AI301" i="27"/>
  <c r="AL26" i="27"/>
  <c r="AF46" i="27"/>
  <c r="AL46" i="27" s="1"/>
  <c r="AO46" i="27" s="1"/>
  <c r="AG170" i="27"/>
  <c r="AM170" i="27" s="1"/>
  <c r="AM286" i="27"/>
  <c r="AF126" i="27"/>
  <c r="AL126" i="27" s="1"/>
  <c r="AO126" i="27" s="1"/>
  <c r="AG27" i="27"/>
  <c r="AM27" i="27" s="1"/>
  <c r="AI65" i="27"/>
  <c r="AM144" i="27"/>
  <c r="AL351" i="27"/>
  <c r="AL350" i="27" s="1"/>
  <c r="AG66" i="27"/>
  <c r="AI66" i="27" s="1"/>
  <c r="AM56" i="27"/>
  <c r="AM28" i="27"/>
  <c r="AM51" i="27"/>
  <c r="AF244" i="27"/>
  <c r="AH13" i="28"/>
  <c r="AE13" i="28"/>
  <c r="AG249" i="27"/>
  <c r="AM249" i="27" s="1"/>
  <c r="AL164" i="27"/>
  <c r="AO164" i="27" s="1"/>
  <c r="AI230" i="27"/>
  <c r="M12" i="37"/>
  <c r="G13" i="37" s="1"/>
  <c r="L13" i="37" s="1"/>
  <c r="AB12" i="28"/>
  <c r="AI19" i="28"/>
  <c r="AE19" i="28"/>
  <c r="Q11" i="37"/>
  <c r="P11" i="37"/>
  <c r="U17" i="37"/>
  <c r="R17" i="37"/>
  <c r="S17" i="37" s="1"/>
  <c r="E18" i="37"/>
  <c r="AK153" i="27"/>
  <c r="AL240" i="27"/>
  <c r="AO240" i="27" s="1"/>
  <c r="AI136" i="27"/>
  <c r="AM240" i="27"/>
  <c r="AI304" i="27"/>
  <c r="AM107" i="27"/>
  <c r="AG159" i="27"/>
  <c r="AM159" i="27" s="1"/>
  <c r="AG256" i="27"/>
  <c r="AI256" i="27" s="1"/>
  <c r="AL93" i="27"/>
  <c r="AO93" i="27" s="1"/>
  <c r="AF124" i="27"/>
  <c r="AG124" i="27" s="1"/>
  <c r="AM124" i="27" s="1"/>
  <c r="AL193" i="27"/>
  <c r="AO193" i="27" s="1"/>
  <c r="AI264" i="27"/>
  <c r="AG114" i="27"/>
  <c r="AF62" i="27"/>
  <c r="AL62" i="27" s="1"/>
  <c r="AO62" i="27" s="1"/>
  <c r="AG100" i="27"/>
  <c r="AM100" i="27" s="1"/>
  <c r="AG351" i="27"/>
  <c r="AG350" i="27" s="1"/>
  <c r="AI144" i="27"/>
  <c r="AM263" i="27"/>
  <c r="AI67" i="27"/>
  <c r="AM67" i="27"/>
  <c r="AK202" i="27"/>
  <c r="AI295" i="27"/>
  <c r="AI231" i="27"/>
  <c r="AL220" i="27"/>
  <c r="AO220" i="27" s="1"/>
  <c r="AM216" i="27"/>
  <c r="AG188" i="27"/>
  <c r="AI152" i="27"/>
  <c r="AM150" i="27"/>
  <c r="AL213" i="27"/>
  <c r="AO213" i="27" s="1"/>
  <c r="AI179" i="27"/>
  <c r="AK278" i="27"/>
  <c r="AI157" i="27"/>
  <c r="AM185" i="27"/>
  <c r="AI220" i="27"/>
  <c r="AM220" i="27"/>
  <c r="AF218" i="27"/>
  <c r="AI195" i="27"/>
  <c r="AF122" i="27"/>
  <c r="AG122" i="27" s="1"/>
  <c r="AM127" i="27"/>
  <c r="AF305" i="27"/>
  <c r="AL305" i="27" s="1"/>
  <c r="AO305" i="27" s="1"/>
  <c r="AG162" i="27"/>
  <c r="AM162" i="27" s="1"/>
  <c r="AL75" i="27"/>
  <c r="AO75" i="27" s="1"/>
  <c r="AF149" i="27"/>
  <c r="AL149" i="27" s="1"/>
  <c r="AO149" i="27" s="1"/>
  <c r="AI212" i="27"/>
  <c r="AG201" i="27"/>
  <c r="AM201" i="27" s="1"/>
  <c r="AI93" i="27"/>
  <c r="AL212" i="27"/>
  <c r="AO212" i="27" s="1"/>
  <c r="AM36" i="27"/>
  <c r="AL300" i="27"/>
  <c r="AO300" i="27" s="1"/>
  <c r="AG300" i="27"/>
  <c r="AM300" i="27" s="1"/>
  <c r="AG250" i="27"/>
  <c r="AM250" i="27" s="1"/>
  <c r="AG294" i="27"/>
  <c r="AM294" i="27" s="1"/>
  <c r="AM104" i="27"/>
  <c r="AI324" i="27"/>
  <c r="AG108" i="27"/>
  <c r="AM108" i="27" s="1"/>
  <c r="AL108" i="27"/>
  <c r="AO108" i="27" s="1"/>
  <c r="AI164" i="27"/>
  <c r="AL289" i="27"/>
  <c r="AO289" i="27" s="1"/>
  <c r="AG289" i="27"/>
  <c r="AI289" i="27" s="1"/>
  <c r="AG278" i="27"/>
  <c r="AM278" i="27" s="1"/>
  <c r="AL278" i="27"/>
  <c r="AO278" i="27" s="1"/>
  <c r="AM53" i="27"/>
  <c r="AL53" i="27"/>
  <c r="AO53" i="27" s="1"/>
  <c r="AM236" i="27"/>
  <c r="AI236" i="27"/>
  <c r="AI70" i="27"/>
  <c r="AM40" i="27"/>
  <c r="AM103" i="27"/>
  <c r="AL130" i="27"/>
  <c r="AO130" i="27" s="1"/>
  <c r="AF148" i="27"/>
  <c r="AL148" i="27" s="1"/>
  <c r="AO148" i="27" s="1"/>
  <c r="AI209" i="27"/>
  <c r="AM292" i="27"/>
  <c r="AG39" i="27"/>
  <c r="AI39" i="27" s="1"/>
  <c r="AL270" i="27"/>
  <c r="AO270" i="27" s="1"/>
  <c r="AL295" i="27"/>
  <c r="AO295" i="27" s="1"/>
  <c r="AI316" i="27"/>
  <c r="AI60" i="27"/>
  <c r="AG302" i="27"/>
  <c r="AI302" i="27" s="1"/>
  <c r="AI213" i="27"/>
  <c r="AG138" i="27"/>
  <c r="AI138" i="27" s="1"/>
  <c r="AI55" i="27"/>
  <c r="AG41" i="27"/>
  <c r="AI41" i="27" s="1"/>
  <c r="AG130" i="27"/>
  <c r="AI130" i="27" s="1"/>
  <c r="AH22" i="28"/>
  <c r="AG197" i="27"/>
  <c r="AM197" i="27" s="1"/>
  <c r="AG140" i="27"/>
  <c r="AM140" i="27" s="1"/>
  <c r="AL317" i="27"/>
  <c r="AO317" i="27" s="1"/>
  <c r="AM212" i="27"/>
  <c r="AL204" i="27"/>
  <c r="AO204" i="27" s="1"/>
  <c r="AL207" i="27"/>
  <c r="AO207" i="27" s="1"/>
  <c r="AL255" i="27"/>
  <c r="AO255" i="27" s="1"/>
  <c r="AM50" i="27"/>
  <c r="AL209" i="27"/>
  <c r="AO209" i="27" s="1"/>
  <c r="AG95" i="27"/>
  <c r="AI95" i="27" s="1"/>
  <c r="AG282" i="27"/>
  <c r="AM282" i="27" s="1"/>
  <c r="AL282" i="27"/>
  <c r="AO282" i="27" s="1"/>
  <c r="AI279" i="27"/>
  <c r="AI287" i="27"/>
  <c r="AG268" i="27"/>
  <c r="AM268" i="27" s="1"/>
  <c r="AF89" i="27"/>
  <c r="AL89" i="27" s="1"/>
  <c r="AO89" i="27" s="1"/>
  <c r="AI310" i="27"/>
  <c r="AL293" i="27"/>
  <c r="AO293" i="27" s="1"/>
  <c r="AI193" i="27"/>
  <c r="AI21" i="28"/>
  <c r="AG317" i="27"/>
  <c r="AI317" i="27" s="1"/>
  <c r="AL268" i="27"/>
  <c r="AO268" i="27" s="1"/>
  <c r="AG255" i="27"/>
  <c r="AI255" i="27" s="1"/>
  <c r="AM295" i="27"/>
  <c r="AH21" i="28"/>
  <c r="AI53" i="27"/>
  <c r="AI173" i="27"/>
  <c r="AG235" i="27"/>
  <c r="AI235" i="27" s="1"/>
  <c r="AM59" i="27"/>
  <c r="AC22" i="28"/>
  <c r="AI22" i="28" s="1"/>
  <c r="AM169" i="27"/>
  <c r="AL58" i="27"/>
  <c r="AO58" i="27" s="1"/>
  <c r="AG58" i="27"/>
  <c r="AI58" i="27" s="1"/>
  <c r="AK239" i="27"/>
  <c r="AF239" i="27"/>
  <c r="AF132" i="27"/>
  <c r="AK132" i="27"/>
  <c r="AM43" i="27"/>
  <c r="AM75" i="27"/>
  <c r="AM308" i="27"/>
  <c r="AI308" i="27"/>
  <c r="AM204" i="27"/>
  <c r="AI204" i="27"/>
  <c r="AF312" i="27"/>
  <c r="AI303" i="27"/>
  <c r="AM303" i="27"/>
  <c r="AG69" i="27"/>
  <c r="AI69" i="27" s="1"/>
  <c r="AI137" i="27"/>
  <c r="AM137" i="27"/>
  <c r="AL309" i="27"/>
  <c r="AO309" i="27" s="1"/>
  <c r="AF116" i="27"/>
  <c r="AG116" i="27" s="1"/>
  <c r="AG151" i="27"/>
  <c r="AI151" i="27" s="1"/>
  <c r="AF189" i="27"/>
  <c r="AL189" i="27" s="1"/>
  <c r="AO189" i="27" s="1"/>
  <c r="AI34" i="27"/>
  <c r="AI176" i="27"/>
  <c r="AF242" i="27"/>
  <c r="AG242" i="27" s="1"/>
  <c r="AG37" i="27"/>
  <c r="AI37" i="27" s="1"/>
  <c r="AF52" i="27"/>
  <c r="AM271" i="27"/>
  <c r="AL202" i="27"/>
  <c r="AO202" i="27" s="1"/>
  <c r="AI86" i="27"/>
  <c r="AL102" i="27"/>
  <c r="AO102" i="27" s="1"/>
  <c r="AG322" i="27"/>
  <c r="AM322" i="27" s="1"/>
  <c r="AM160" i="27"/>
  <c r="AI182" i="27"/>
  <c r="AL197" i="27"/>
  <c r="AO197" i="27" s="1"/>
  <c r="AI223" i="27"/>
  <c r="AM98" i="27"/>
  <c r="AE20" i="28"/>
  <c r="AG131" i="27"/>
  <c r="AI131" i="27" s="1"/>
  <c r="AG128" i="27"/>
  <c r="AM128" i="27" s="1"/>
  <c r="AF186" i="27"/>
  <c r="AG186" i="27" s="1"/>
  <c r="AK106" i="27"/>
  <c r="AG106" i="27"/>
  <c r="AM106" i="27" s="1"/>
  <c r="AL106" i="27"/>
  <c r="AO106" i="27" s="1"/>
  <c r="AK118" i="27"/>
  <c r="AF134" i="27"/>
  <c r="AL134" i="27" s="1"/>
  <c r="AO134" i="27" s="1"/>
  <c r="AF142" i="27"/>
  <c r="AG142" i="27" s="1"/>
  <c r="AM142" i="27" s="1"/>
  <c r="AF121" i="27"/>
  <c r="AL121" i="27" s="1"/>
  <c r="AO121" i="27" s="1"/>
  <c r="AL246" i="27"/>
  <c r="AO246" i="27" s="1"/>
  <c r="AK232" i="27"/>
  <c r="AG129" i="27"/>
  <c r="AM129" i="27" s="1"/>
  <c r="AF261" i="27"/>
  <c r="AL261" i="27" s="1"/>
  <c r="AO261" i="27" s="1"/>
  <c r="AM205" i="27"/>
  <c r="AK151" i="27"/>
  <c r="AI290" i="27"/>
  <c r="AL163" i="27"/>
  <c r="AO163" i="27" s="1"/>
  <c r="AG45" i="27"/>
  <c r="AI45" i="27" s="1"/>
  <c r="AI191" i="27"/>
  <c r="AM99" i="27"/>
  <c r="AL308" i="27"/>
  <c r="AO308" i="27" s="1"/>
  <c r="AF247" i="27"/>
  <c r="AI265" i="27"/>
  <c r="AM265" i="27"/>
  <c r="AF180" i="27"/>
  <c r="AL180" i="27" s="1"/>
  <c r="AO180" i="27" s="1"/>
  <c r="AM270" i="27"/>
  <c r="AG246" i="27"/>
  <c r="AM246" i="27" s="1"/>
  <c r="AE21" i="28"/>
  <c r="AI120" i="27"/>
  <c r="AL120" i="27"/>
  <c r="AO120" i="27" s="1"/>
  <c r="AM120" i="27"/>
  <c r="AI210" i="27"/>
  <c r="AG83" i="27"/>
  <c r="AI83" i="27" s="1"/>
  <c r="AF49" i="27"/>
  <c r="AL49" i="27" s="1"/>
  <c r="AO49" i="27" s="1"/>
  <c r="AK87" i="27"/>
  <c r="AL235" i="27"/>
  <c r="AO235" i="27" s="1"/>
  <c r="AF118" i="27"/>
  <c r="AG102" i="27"/>
  <c r="AI102" i="27" s="1"/>
  <c r="AG198" i="27"/>
  <c r="AI198" i="27" s="1"/>
  <c r="AI194" i="27"/>
  <c r="AL144" i="27"/>
  <c r="AO144" i="27" s="1"/>
  <c r="AI105" i="27"/>
  <c r="AM34" i="27"/>
  <c r="AK312" i="27"/>
  <c r="AK242" i="27"/>
  <c r="AK33" i="27"/>
  <c r="AL48" i="27"/>
  <c r="AO48" i="27" s="1"/>
  <c r="AK48" i="27"/>
  <c r="AG48" i="27"/>
  <c r="AI48" i="27" s="1"/>
  <c r="AI199" i="27"/>
  <c r="AG91" i="27"/>
  <c r="AI91" i="27" s="1"/>
  <c r="AF33" i="27"/>
  <c r="AM183" i="27"/>
  <c r="AG202" i="27"/>
  <c r="AI202" i="27" s="1"/>
  <c r="AK49" i="27"/>
  <c r="AC16" i="28"/>
  <c r="AG232" i="27"/>
  <c r="AI232" i="27" s="1"/>
  <c r="AG61" i="27"/>
  <c r="AI61" i="27" s="1"/>
  <c r="AF184" i="27"/>
  <c r="AL184" i="27" s="1"/>
  <c r="AO184" i="27" s="1"/>
  <c r="AF306" i="27"/>
  <c r="AG306" i="27" s="1"/>
  <c r="AL151" i="27"/>
  <c r="AO151" i="27" s="1"/>
  <c r="AK110" i="27"/>
  <c r="AL34" i="27"/>
  <c r="AO34" i="27" s="1"/>
  <c r="AL69" i="27"/>
  <c r="AO69" i="27" s="1"/>
  <c r="AK306" i="27"/>
  <c r="AM276" i="27"/>
  <c r="AG196" i="27"/>
  <c r="AM196" i="27" s="1"/>
  <c r="AL196" i="27"/>
  <c r="AO196" i="27" s="1"/>
  <c r="AL37" i="27"/>
  <c r="AO37" i="27" s="1"/>
  <c r="AI207" i="27"/>
  <c r="AI293" i="27"/>
  <c r="AM293" i="27"/>
  <c r="AK186" i="27"/>
  <c r="AL95" i="27"/>
  <c r="AO95" i="27" s="1"/>
  <c r="AG217" i="27"/>
  <c r="AI217" i="27" s="1"/>
  <c r="AL232" i="27"/>
  <c r="AO232" i="27" s="1"/>
  <c r="AK121" i="27"/>
  <c r="AG87" i="27"/>
  <c r="AG82" i="27"/>
  <c r="AM82" i="27" s="1"/>
  <c r="AK189" i="27"/>
  <c r="AL153" i="27"/>
  <c r="AO153" i="27" s="1"/>
  <c r="AM153" i="27"/>
  <c r="AF110" i="27"/>
  <c r="AL110" i="27" s="1"/>
  <c r="AO110" i="27" s="1"/>
  <c r="AG309" i="27"/>
  <c r="AI309" i="27" s="1"/>
  <c r="AI187" i="27"/>
  <c r="AL128" i="27"/>
  <c r="AO128" i="27" s="1"/>
  <c r="AF145" i="27"/>
  <c r="AM113" i="27"/>
  <c r="AK116" i="27"/>
  <c r="AG297" i="27"/>
  <c r="AI297" i="27" s="1"/>
  <c r="AL265" i="27"/>
  <c r="AO265" i="27" s="1"/>
  <c r="AI172" i="27"/>
  <c r="AG163" i="27"/>
  <c r="AI163" i="27" s="1"/>
  <c r="AI153" i="27"/>
  <c r="AK246" i="27"/>
  <c r="AL87" i="27"/>
  <c r="AO87" i="27" s="1"/>
  <c r="AG17" i="27" l="1"/>
  <c r="AI17" i="27" s="1"/>
  <c r="AH12" i="28"/>
  <c r="AF32" i="27"/>
  <c r="AO32" i="27" s="1"/>
  <c r="AQ32" i="27" s="1"/>
  <c r="AL15" i="27"/>
  <c r="AL14" i="27" s="1"/>
  <c r="AF14" i="27"/>
  <c r="AC12" i="28"/>
  <c r="AI35" i="27"/>
  <c r="AM351" i="27"/>
  <c r="AM350" i="27" s="1"/>
  <c r="AK14" i="27"/>
  <c r="AJ11" i="27"/>
  <c r="AK32" i="27"/>
  <c r="AI76" i="27"/>
  <c r="AI18" i="27"/>
  <c r="AL76" i="27"/>
  <c r="AO76" i="27" s="1"/>
  <c r="AI42" i="27"/>
  <c r="AG15" i="27"/>
  <c r="AI206" i="27"/>
  <c r="AI249" i="27"/>
  <c r="AE11" i="27"/>
  <c r="AM95" i="27"/>
  <c r="AM348" i="27"/>
  <c r="AM347" i="27" s="1"/>
  <c r="AI19" i="27"/>
  <c r="AI73" i="27"/>
  <c r="AI348" i="27"/>
  <c r="AI347" i="27" s="1"/>
  <c r="AI257" i="27"/>
  <c r="AI190" i="27"/>
  <c r="AI109" i="27"/>
  <c r="AI27" i="27"/>
  <c r="AI26" i="27" s="1"/>
  <c r="AI71" i="27"/>
  <c r="AI170" i="27"/>
  <c r="AM88" i="27"/>
  <c r="AG147" i="27"/>
  <c r="AI147" i="27" s="1"/>
  <c r="AM76" i="27"/>
  <c r="AM320" i="27"/>
  <c r="AM315" i="27"/>
  <c r="AM235" i="27"/>
  <c r="AI214" i="27"/>
  <c r="AM35" i="27"/>
  <c r="AG126" i="27"/>
  <c r="AI126" i="27" s="1"/>
  <c r="AG46" i="27"/>
  <c r="AM46" i="27" s="1"/>
  <c r="AI201" i="27"/>
  <c r="AI146" i="27"/>
  <c r="AI100" i="27"/>
  <c r="AI219" i="27"/>
  <c r="AM219" i="27"/>
  <c r="AL124" i="27"/>
  <c r="AO124" i="27" s="1"/>
  <c r="AI74" i="27"/>
  <c r="AL74" i="27"/>
  <c r="AO74" i="27" s="1"/>
  <c r="AM74" i="27"/>
  <c r="AM26" i="27"/>
  <c r="AG305" i="27"/>
  <c r="AI305" i="27" s="1"/>
  <c r="AI159" i="27"/>
  <c r="AG148" i="27"/>
  <c r="AI148" i="27" s="1"/>
  <c r="AL122" i="27"/>
  <c r="AO122" i="27" s="1"/>
  <c r="AI278" i="27"/>
  <c r="AG62" i="27"/>
  <c r="AM62" i="27" s="1"/>
  <c r="AM66" i="27"/>
  <c r="AM138" i="27"/>
  <c r="AG149" i="27"/>
  <c r="AM149" i="27" s="1"/>
  <c r="AG244" i="27"/>
  <c r="AM244" i="27" s="1"/>
  <c r="AL244" i="27"/>
  <c r="AO244" i="27" s="1"/>
  <c r="T11" i="37"/>
  <c r="V11" i="37" s="1"/>
  <c r="O12" i="37" s="1"/>
  <c r="N12" i="37"/>
  <c r="I12" i="37"/>
  <c r="U18" i="37"/>
  <c r="E19" i="37"/>
  <c r="R18" i="37"/>
  <c r="S18" i="37" s="1"/>
  <c r="AI294" i="27"/>
  <c r="AI162" i="27"/>
  <c r="AI351" i="27"/>
  <c r="AI350" i="27" s="1"/>
  <c r="AM48" i="27"/>
  <c r="AM302" i="27"/>
  <c r="AM256" i="27"/>
  <c r="AI250" i="27"/>
  <c r="AM114" i="27"/>
  <c r="AI114" i="27"/>
  <c r="AI108" i="27"/>
  <c r="AI128" i="27"/>
  <c r="AM37" i="27"/>
  <c r="AI322" i="27"/>
  <c r="AM122" i="27"/>
  <c r="AI188" i="27"/>
  <c r="AM188" i="27"/>
  <c r="AG121" i="27"/>
  <c r="AM121" i="27" s="1"/>
  <c r="AM41" i="27"/>
  <c r="AM83" i="27"/>
  <c r="AL306" i="27"/>
  <c r="AO306" i="27" s="1"/>
  <c r="AI122" i="27"/>
  <c r="AG89" i="27"/>
  <c r="AI89" i="27" s="1"/>
  <c r="AG134" i="27"/>
  <c r="AM134" i="27" s="1"/>
  <c r="AG145" i="27"/>
  <c r="AM145" i="27" s="1"/>
  <c r="AM297" i="27"/>
  <c r="AM151" i="27"/>
  <c r="AM317" i="27"/>
  <c r="AM255" i="27"/>
  <c r="AI282" i="27"/>
  <c r="AL218" i="27"/>
  <c r="AO218" i="27" s="1"/>
  <c r="AG218" i="27"/>
  <c r="AM289" i="27"/>
  <c r="AI300" i="27"/>
  <c r="AG184" i="27"/>
  <c r="AM184" i="27" s="1"/>
  <c r="AL242" i="27"/>
  <c r="AO242" i="27" s="1"/>
  <c r="AM309" i="27"/>
  <c r="AL239" i="27"/>
  <c r="AO239" i="27" s="1"/>
  <c r="AG239" i="27"/>
  <c r="AM239" i="27" s="1"/>
  <c r="AI246" i="27"/>
  <c r="AM61" i="27"/>
  <c r="AI82" i="27"/>
  <c r="AL312" i="27"/>
  <c r="AO312" i="27" s="1"/>
  <c r="AM202" i="27"/>
  <c r="AG180" i="27"/>
  <c r="AI180" i="27" s="1"/>
  <c r="AM39" i="27"/>
  <c r="AI140" i="27"/>
  <c r="AG33" i="27"/>
  <c r="AG312" i="27"/>
  <c r="AM312" i="27" s="1"/>
  <c r="AI197" i="27"/>
  <c r="AE22" i="28"/>
  <c r="AI268" i="27"/>
  <c r="AM130" i="27"/>
  <c r="AM242" i="27"/>
  <c r="AG110" i="27"/>
  <c r="AM110" i="27" s="1"/>
  <c r="AI242" i="27"/>
  <c r="AM131" i="27"/>
  <c r="AG132" i="27"/>
  <c r="AM132" i="27" s="1"/>
  <c r="AL132" i="27"/>
  <c r="AO132" i="27" s="1"/>
  <c r="AM58" i="27"/>
  <c r="AL118" i="27"/>
  <c r="AO118" i="27" s="1"/>
  <c r="AM102" i="27"/>
  <c r="AM217" i="27"/>
  <c r="AL145" i="27"/>
  <c r="AO145" i="27" s="1"/>
  <c r="AM306" i="27"/>
  <c r="AM116" i="27"/>
  <c r="AG261" i="27"/>
  <c r="AI261" i="27" s="1"/>
  <c r="AI306" i="27"/>
  <c r="AM198" i="27"/>
  <c r="AG189" i="27"/>
  <c r="AM189" i="27" s="1"/>
  <c r="AM45" i="27"/>
  <c r="AL33" i="27"/>
  <c r="AO33" i="27" s="1"/>
  <c r="AI196" i="27"/>
  <c r="AM232" i="27"/>
  <c r="AI87" i="27"/>
  <c r="AM87" i="27"/>
  <c r="AE16" i="28"/>
  <c r="AI16" i="28"/>
  <c r="AI12" i="28" s="1"/>
  <c r="AL247" i="27"/>
  <c r="AO247" i="27" s="1"/>
  <c r="AG118" i="27"/>
  <c r="AI118" i="27" s="1"/>
  <c r="AI142" i="27"/>
  <c r="AL142" i="27"/>
  <c r="AO142" i="27" s="1"/>
  <c r="AI106" i="27"/>
  <c r="AI186" i="27"/>
  <c r="AM91" i="27"/>
  <c r="AL116" i="27"/>
  <c r="AO116" i="27" s="1"/>
  <c r="AL186" i="27"/>
  <c r="AO186" i="27" s="1"/>
  <c r="AI116" i="27"/>
  <c r="AM69" i="27"/>
  <c r="AG52" i="27"/>
  <c r="AI52" i="27" s="1"/>
  <c r="AL52" i="27"/>
  <c r="AO52" i="27" s="1"/>
  <c r="AI124" i="27"/>
  <c r="AI129" i="27"/>
  <c r="AM186" i="27"/>
  <c r="AG247" i="27"/>
  <c r="AM247" i="27" s="1"/>
  <c r="AM163" i="27"/>
  <c r="AG49" i="27"/>
  <c r="AM49" i="27" s="1"/>
  <c r="AM17" i="27" l="1"/>
  <c r="AG14" i="27"/>
  <c r="AG32" i="27"/>
  <c r="AL32" i="27"/>
  <c r="AI33" i="27"/>
  <c r="AK11" i="27"/>
  <c r="AF11" i="27"/>
  <c r="AE12" i="28"/>
  <c r="AM305" i="27"/>
  <c r="AM15" i="27"/>
  <c r="AI15" i="27"/>
  <c r="AI14" i="27" s="1"/>
  <c r="AI46" i="27"/>
  <c r="AI62" i="27"/>
  <c r="AM147" i="27"/>
  <c r="AM126" i="27"/>
  <c r="AM148" i="27"/>
  <c r="AI149" i="27"/>
  <c r="AI244" i="27"/>
  <c r="P12" i="37"/>
  <c r="Q12" i="37"/>
  <c r="U19" i="37"/>
  <c r="E20" i="37"/>
  <c r="R19" i="37"/>
  <c r="S19" i="37" s="1"/>
  <c r="M13" i="37"/>
  <c r="G14" i="37" s="1"/>
  <c r="L14" i="37" s="1"/>
  <c r="AI110" i="27"/>
  <c r="AI121" i="27"/>
  <c r="AM89" i="27"/>
  <c r="AI145" i="27"/>
  <c r="AM180" i="27"/>
  <c r="AM118" i="27"/>
  <c r="AI134" i="27"/>
  <c r="AI184" i="27"/>
  <c r="AI239" i="27"/>
  <c r="AM218" i="27"/>
  <c r="AI218" i="27"/>
  <c r="AM33" i="27"/>
  <c r="AI312" i="27"/>
  <c r="AI132" i="27"/>
  <c r="AM261" i="27"/>
  <c r="AM52" i="27"/>
  <c r="AI49" i="27"/>
  <c r="AI247" i="27"/>
  <c r="AI189" i="27"/>
  <c r="AM14" i="27" l="1"/>
  <c r="AM32" i="27"/>
  <c r="AM11" i="27" s="1"/>
  <c r="AG11" i="27"/>
  <c r="AL11" i="27"/>
  <c r="N13" i="37"/>
  <c r="I13" i="37"/>
  <c r="T12" i="37"/>
  <c r="V12" i="37" s="1"/>
  <c r="O13" i="37" s="1"/>
  <c r="U20" i="37"/>
  <c r="E21" i="37"/>
  <c r="R20" i="37"/>
  <c r="S20" i="37" s="1"/>
  <c r="AI32" i="27"/>
  <c r="AI11" i="27" s="1"/>
  <c r="P13" i="37" l="1"/>
  <c r="Q13" i="37"/>
  <c r="T13" i="37" s="1"/>
  <c r="U21" i="37"/>
  <c r="E22" i="37"/>
  <c r="R21" i="37"/>
  <c r="S21" i="37" s="1"/>
  <c r="M14" i="37"/>
  <c r="G15" i="37" s="1"/>
  <c r="L15" i="37" s="1"/>
  <c r="N14" i="37" l="1"/>
  <c r="I14" i="37"/>
  <c r="V13" i="37"/>
  <c r="O14" i="37" s="1"/>
  <c r="E23" i="37"/>
  <c r="E24" i="37" s="1"/>
  <c r="R22" i="37"/>
  <c r="S22" i="37" s="1"/>
  <c r="U22" i="37"/>
  <c r="U24" i="37" l="1"/>
  <c r="R24" i="37"/>
  <c r="E25" i="37"/>
  <c r="Q14" i="37"/>
  <c r="T14" i="37" s="1"/>
  <c r="P14" i="37"/>
  <c r="U23" i="37"/>
  <c r="R23" i="37"/>
  <c r="S23" i="37" s="1"/>
  <c r="M15" i="37"/>
  <c r="G16" i="37" s="1"/>
  <c r="L16" i="37" s="1"/>
  <c r="S24" i="37" l="1"/>
  <c r="U25" i="37"/>
  <c r="R25" i="37"/>
  <c r="S25" i="37" s="1"/>
  <c r="E26" i="37"/>
  <c r="V14" i="37"/>
  <c r="O15" i="37" s="1"/>
  <c r="P15" i="37" s="1"/>
  <c r="N15" i="37"/>
  <c r="I15" i="37"/>
  <c r="E27" i="37" l="1"/>
  <c r="U26" i="37"/>
  <c r="R26" i="37"/>
  <c r="S26" i="37" s="1"/>
  <c r="Q15" i="37"/>
  <c r="T15" i="37" s="1"/>
  <c r="V15" i="37" s="1"/>
  <c r="O16" i="37" s="1"/>
  <c r="M16" i="37"/>
  <c r="G17" i="37" s="1"/>
  <c r="L17" i="37" s="1"/>
  <c r="R27" i="37" l="1"/>
  <c r="S27" i="37" s="1"/>
  <c r="U27" i="37"/>
  <c r="I16" i="37"/>
  <c r="N16" i="37"/>
  <c r="Q16" i="37"/>
  <c r="T16" i="37" s="1"/>
  <c r="P16" i="37"/>
  <c r="V16" i="37" l="1"/>
  <c r="O17" i="37" s="1"/>
  <c r="P17" i="37" s="1"/>
  <c r="M17" i="37"/>
  <c r="G18" i="37" s="1"/>
  <c r="L18" i="37" s="1"/>
  <c r="I17" i="37" l="1"/>
  <c r="N17" i="37"/>
  <c r="Q17" i="37"/>
  <c r="T17" i="37" s="1"/>
  <c r="V17" i="37" s="1"/>
  <c r="O18" i="37" s="1"/>
  <c r="M18" i="37" l="1"/>
  <c r="G19" i="37" s="1"/>
  <c r="L19" i="37" s="1"/>
  <c r="P18" i="37"/>
  <c r="N18" i="37" l="1"/>
  <c r="I18" i="37"/>
  <c r="Q18" i="37"/>
  <c r="T18" i="37" s="1"/>
  <c r="V18" i="37" s="1"/>
  <c r="O19" i="37" s="1"/>
  <c r="P19" i="37" l="1"/>
  <c r="M19" i="37"/>
  <c r="G20" i="37" s="1"/>
  <c r="L20" i="37" s="1"/>
  <c r="I19" i="37" l="1"/>
  <c r="N19" i="37"/>
  <c r="Q19" i="37"/>
  <c r="M20" i="37" l="1"/>
  <c r="G21" i="37" s="1"/>
  <c r="L21" i="37" s="1"/>
  <c r="T19" i="37"/>
  <c r="V19" i="37" s="1"/>
  <c r="O20" i="37" s="1"/>
  <c r="Q30" i="37"/>
  <c r="Q20" i="37" l="1"/>
  <c r="T20" i="37" s="1"/>
  <c r="P20" i="37"/>
  <c r="N20" i="37"/>
  <c r="I20" i="37"/>
  <c r="M21" i="37" l="1"/>
  <c r="G22" i="37" s="1"/>
  <c r="V20" i="37"/>
  <c r="O21" i="37" s="1"/>
  <c r="L22" i="37" l="1"/>
  <c r="M22" i="37" s="1"/>
  <c r="N21" i="37"/>
  <c r="I21" i="37"/>
  <c r="Q21" i="37"/>
  <c r="T21" i="37" s="1"/>
  <c r="P21" i="37"/>
  <c r="V21" i="37" l="1"/>
  <c r="O22" i="37" s="1"/>
  <c r="G23" i="37"/>
  <c r="L23" i="37" l="1"/>
  <c r="M23" i="37" s="1"/>
  <c r="G24" i="37" s="1"/>
  <c r="L24" i="37" s="1"/>
  <c r="M24" i="37" s="1"/>
  <c r="P22" i="37"/>
  <c r="Q22" i="37"/>
  <c r="T22" i="37" s="1"/>
  <c r="N22" i="37"/>
  <c r="I22" i="37"/>
  <c r="G25" i="37" l="1"/>
  <c r="L25" i="37" s="1"/>
  <c r="M25" i="37" s="1"/>
  <c r="N24" i="37"/>
  <c r="I24" i="37"/>
  <c r="V22" i="37"/>
  <c r="O23" i="37" s="1"/>
  <c r="P23" i="37" s="1"/>
  <c r="G26" i="37" l="1"/>
  <c r="L26" i="37" s="1"/>
  <c r="M26" i="37" s="1"/>
  <c r="N25" i="37"/>
  <c r="I25" i="37"/>
  <c r="I23" i="37"/>
  <c r="N23" i="37"/>
  <c r="Q23" i="37"/>
  <c r="T23" i="37" s="1"/>
  <c r="V23" i="37" s="1"/>
  <c r="O24" i="37" s="1"/>
  <c r="P24" i="37" l="1"/>
  <c r="Q24" i="37"/>
  <c r="T24" i="37" s="1"/>
  <c r="G27" i="37"/>
  <c r="L27" i="37" s="1"/>
  <c r="M27" i="37" s="1"/>
  <c r="N26" i="37"/>
  <c r="I26" i="37"/>
  <c r="G29" i="37"/>
  <c r="V24" i="37" l="1"/>
  <c r="O25" i="37" s="1"/>
  <c r="P25" i="37" s="1"/>
  <c r="N27" i="37"/>
  <c r="I27" i="37"/>
  <c r="Q25" i="37" l="1"/>
  <c r="T25" i="37" s="1"/>
  <c r="V25" i="37" s="1"/>
  <c r="O26" i="37" s="1"/>
  <c r="P26" i="37" s="1"/>
  <c r="Q26" i="37" l="1"/>
  <c r="T26" i="37" s="1"/>
  <c r="V26" i="37" s="1"/>
  <c r="O27" i="37" s="1"/>
  <c r="P27" i="37" s="1"/>
  <c r="Q27" i="37" l="1"/>
  <c r="T27" i="37" s="1"/>
  <c r="V27" i="37" s="1"/>
  <c r="T30" i="37" l="1"/>
  <c r="AC10" i="37" s="1"/>
  <c r="AC11" i="37" s="1"/>
  <c r="AC12" i="37" s="1"/>
</calcChain>
</file>

<file path=xl/sharedStrings.xml><?xml version="1.0" encoding="utf-8"?>
<sst xmlns="http://schemas.openxmlformats.org/spreadsheetml/2006/main" count="4316" uniqueCount="1288">
  <si>
    <t>No Urut</t>
  </si>
  <si>
    <t>Jenis Aset</t>
  </si>
  <si>
    <t>Jenis Barang/ Nama Barang</t>
  </si>
  <si>
    <t>Kode Barang</t>
  </si>
  <si>
    <t>Nomor Register</t>
  </si>
  <si>
    <t>Status Tanah</t>
  </si>
  <si>
    <t>Merk/Type</t>
  </si>
  <si>
    <t>Ukuran/CC</t>
  </si>
  <si>
    <t>Bahan</t>
  </si>
  <si>
    <t>Nomor</t>
  </si>
  <si>
    <t>Asal usul cara perolehan</t>
  </si>
  <si>
    <t>Hak</t>
  </si>
  <si>
    <t>Sertifikat</t>
  </si>
  <si>
    <t>Penggunaan</t>
  </si>
  <si>
    <t>Asal Usul</t>
  </si>
  <si>
    <t>Pabrik</t>
  </si>
  <si>
    <t>Rangka</t>
  </si>
  <si>
    <t>Mesin</t>
  </si>
  <si>
    <t>Polisi</t>
  </si>
  <si>
    <t>BPKB</t>
  </si>
  <si>
    <t>Tanggal</t>
  </si>
  <si>
    <t>ASET TETAP</t>
  </si>
  <si>
    <t>1.1</t>
  </si>
  <si>
    <t xml:space="preserve">Tanah </t>
  </si>
  <si>
    <t>1.1.1</t>
  </si>
  <si>
    <t>1.2</t>
  </si>
  <si>
    <t xml:space="preserve">Peralatan dan Mesin </t>
  </si>
  <si>
    <t>1.2.1</t>
  </si>
  <si>
    <t xml:space="preserve">Alat-Alat Berat </t>
  </si>
  <si>
    <t>1.2.2</t>
  </si>
  <si>
    <t xml:space="preserve">Alat-Alat Angkutan </t>
  </si>
  <si>
    <t>1.2.3</t>
  </si>
  <si>
    <t xml:space="preserve">Alat-Alat Bengkel </t>
  </si>
  <si>
    <t>1.2.4</t>
  </si>
  <si>
    <t xml:space="preserve">Alat-Alat Pertanian dan Peternakan </t>
  </si>
  <si>
    <t>1.2.5</t>
  </si>
  <si>
    <t xml:space="preserve">Alat-Alat Kantor dan Rumah Tangga </t>
  </si>
  <si>
    <t>1.2.6</t>
  </si>
  <si>
    <t xml:space="preserve">Alat-Alat Studio dan Komunikasi </t>
  </si>
  <si>
    <t>1.2.7</t>
  </si>
  <si>
    <t xml:space="preserve">Alat-Alat Ukur </t>
  </si>
  <si>
    <t>1.2.8</t>
  </si>
  <si>
    <t xml:space="preserve">Alat-Alat Kedokteran </t>
  </si>
  <si>
    <t>1.2.9</t>
  </si>
  <si>
    <t>Alat-Alat Laboratorium</t>
  </si>
  <si>
    <t>1.2.10</t>
  </si>
  <si>
    <t xml:space="preserve">Alat-Alat Keamanan </t>
  </si>
  <si>
    <t>1.3</t>
  </si>
  <si>
    <t xml:space="preserve">Gedung dan Bangunan </t>
  </si>
  <si>
    <t>1.3.1</t>
  </si>
  <si>
    <t>Bangunan Gedung</t>
  </si>
  <si>
    <t>1.3.2</t>
  </si>
  <si>
    <t xml:space="preserve">Bangunan Monumen </t>
  </si>
  <si>
    <t>1.4</t>
  </si>
  <si>
    <t xml:space="preserve">Jalan, Irigasi dan Jaringan </t>
  </si>
  <si>
    <t>1.4.1</t>
  </si>
  <si>
    <t xml:space="preserve">Jalan dan Jembatan </t>
  </si>
  <si>
    <t>1.4.2</t>
  </si>
  <si>
    <t>Bangunan Air (Irigasi)</t>
  </si>
  <si>
    <t>1.4.3</t>
  </si>
  <si>
    <t>Instalasi</t>
  </si>
  <si>
    <t>1.4.4</t>
  </si>
  <si>
    <t xml:space="preserve">Jaringan </t>
  </si>
  <si>
    <t>1.5</t>
  </si>
  <si>
    <t>Aset Tetap Lainnya</t>
  </si>
  <si>
    <t>1.5.1</t>
  </si>
  <si>
    <t>Buku dan Perpustakaan</t>
  </si>
  <si>
    <t>1.5.2</t>
  </si>
  <si>
    <t>Barang Bercorak Kesenian/Kebudayaan</t>
  </si>
  <si>
    <t>1.5.3</t>
  </si>
  <si>
    <t xml:space="preserve">Hewan/ Ternak dan Tumbuhan </t>
  </si>
  <si>
    <t>1.6</t>
  </si>
  <si>
    <t>Konstruksi Dalam Pengerjaan</t>
  </si>
  <si>
    <t>1.6.1</t>
  </si>
  <si>
    <t>Konstruksi Bangunan</t>
  </si>
  <si>
    <t>Luas Lantai (M2)</t>
  </si>
  <si>
    <t>Bertingkat Tidak</t>
  </si>
  <si>
    <t>Beton/Tidak</t>
  </si>
  <si>
    <t>Dokumen Gedung</t>
  </si>
  <si>
    <t>Nomor Kode Tanah</t>
  </si>
  <si>
    <t>Buku Perpustakaan</t>
  </si>
  <si>
    <t>Barang bercorak Kesesian/Kebudayaan</t>
  </si>
  <si>
    <t>Hewan/Ternak dan Tumbuhan</t>
  </si>
  <si>
    <t>Judul/Pencipta</t>
  </si>
  <si>
    <t>Spesifikasi</t>
  </si>
  <si>
    <t>Asal Daerah</t>
  </si>
  <si>
    <t>Pencipta</t>
  </si>
  <si>
    <t>Jenis</t>
  </si>
  <si>
    <t>Ukuran</t>
  </si>
  <si>
    <t>Bangunan (P, SP, D)</t>
  </si>
  <si>
    <t>Panjang (M2)</t>
  </si>
  <si>
    <t>Lebar (M)</t>
  </si>
  <si>
    <t>Luas (M2)</t>
  </si>
  <si>
    <t>Tahun Pengadaan</t>
  </si>
  <si>
    <t>Tahun Pembelian</t>
  </si>
  <si>
    <t>Letak/Lokasi Alamat</t>
  </si>
  <si>
    <t>Unit Pembantu</t>
  </si>
  <si>
    <t>Bidang</t>
  </si>
  <si>
    <t>Lokasi</t>
  </si>
  <si>
    <t>Alamat</t>
  </si>
  <si>
    <t>Jumlah</t>
  </si>
  <si>
    <t>Satuan</t>
  </si>
  <si>
    <t>Harga</t>
  </si>
  <si>
    <t>Harga Satuan</t>
  </si>
  <si>
    <t>Harga Perolehan</t>
  </si>
  <si>
    <t>Total Harga</t>
  </si>
  <si>
    <t>Ket</t>
  </si>
  <si>
    <t>Keterangan</t>
  </si>
  <si>
    <t>Kondisi Bangunan  (B, KB,RB)</t>
  </si>
  <si>
    <t>KERTAS KERJA PEMBANTU ASET</t>
  </si>
  <si>
    <t>TAHUN ANGGARAN</t>
  </si>
  <si>
    <t>Isi KIB A</t>
  </si>
  <si>
    <t>Isi KIB B</t>
  </si>
  <si>
    <t>Isi KIB C</t>
  </si>
  <si>
    <t>Isi KIB D</t>
  </si>
  <si>
    <t>Isi KIB E</t>
  </si>
  <si>
    <t>Isi KIB F</t>
  </si>
  <si>
    <t>Tgl, Bln, Thn Mulai</t>
  </si>
  <si>
    <t>A</t>
  </si>
  <si>
    <t>No</t>
  </si>
  <si>
    <t>Luas</t>
  </si>
  <si>
    <t>Letak/Alamat</t>
  </si>
  <si>
    <t>Harga(Ribuan Rp)</t>
  </si>
  <si>
    <t>Register</t>
  </si>
  <si>
    <t>B</t>
  </si>
  <si>
    <t>Harga (Rp)</t>
  </si>
  <si>
    <t>C</t>
  </si>
  <si>
    <t>Kondisi Bangunan (B, KB,RB)</t>
  </si>
  <si>
    <t>Asal usul</t>
  </si>
  <si>
    <t>D</t>
  </si>
  <si>
    <t>Konstruksi</t>
  </si>
  <si>
    <t>Letak/Lokasi</t>
  </si>
  <si>
    <t>Dokumen</t>
  </si>
  <si>
    <t>E</t>
  </si>
  <si>
    <t>Tahun Cetak/Pembelian</t>
  </si>
  <si>
    <t>F</t>
  </si>
  <si>
    <t>Asal usul pembiayaan</t>
  </si>
  <si>
    <t>Nilai Kontrak (Ribuan Rp)</t>
  </si>
  <si>
    <t>Bertingkat/Tidak</t>
  </si>
  <si>
    <t>Keterangan Mutasi</t>
  </si>
  <si>
    <t>Letak</t>
  </si>
  <si>
    <t>Dokumen Mutasi</t>
  </si>
  <si>
    <t>Tgl</t>
  </si>
  <si>
    <t>PENGURUS BARANG</t>
  </si>
  <si>
    <t>MENGETAHUI</t>
  </si>
  <si>
    <t>KABUPATEN KUANTAN SINGINGI</t>
  </si>
  <si>
    <t>APBD</t>
  </si>
  <si>
    <t>MEJA KABAG</t>
  </si>
  <si>
    <t>KURSI PUTAR</t>
  </si>
  <si>
    <t>PRINTER</t>
  </si>
  <si>
    <t>STABILIZER</t>
  </si>
  <si>
    <t>KIPAS ANGIN</t>
  </si>
  <si>
    <t>MEJA</t>
  </si>
  <si>
    <t>MONITOR</t>
  </si>
  <si>
    <t>CPU</t>
  </si>
  <si>
    <t>LEMARI</t>
  </si>
  <si>
    <t>LEMARI ARSIP</t>
  </si>
  <si>
    <t>MEJA TELEPHONE</t>
  </si>
  <si>
    <t>AC</t>
  </si>
  <si>
    <t>TEL FAX</t>
  </si>
  <si>
    <t>KURSI LIPAT</t>
  </si>
  <si>
    <t>MEJA KOMPUTER</t>
  </si>
  <si>
    <t>KURSI PLASTIK</t>
  </si>
  <si>
    <t>FILLING CABINET</t>
  </si>
  <si>
    <t>KURSI MURID</t>
  </si>
  <si>
    <t>LAP TOP</t>
  </si>
  <si>
    <t>KURSI KABAG</t>
  </si>
  <si>
    <t>MESIN FOTO COPY PRINTER</t>
  </si>
  <si>
    <t>LAYAR INFOCUS</t>
  </si>
  <si>
    <t>PROJECTOR LCD</t>
  </si>
  <si>
    <t>02.06.04.01.06.0001</t>
  </si>
  <si>
    <t>02.06.02.01.125.0001</t>
  </si>
  <si>
    <t>02.06.03.04.08.0001</t>
  </si>
  <si>
    <t>02.06.02.01.127.0001</t>
  </si>
  <si>
    <t>02.06.02.04.06.0001</t>
  </si>
  <si>
    <t>02.06.02.01.61.0001</t>
  </si>
  <si>
    <t>02.06.02.01.61.0000</t>
  </si>
  <si>
    <t>02.06.03.05.02.0000</t>
  </si>
  <si>
    <t>02.06.03.05.01.0000</t>
  </si>
  <si>
    <t>02.06.01.04.16.0001</t>
  </si>
  <si>
    <t>02.06.01.04.11.0001</t>
  </si>
  <si>
    <t>02.06.02.01.13.0001</t>
  </si>
  <si>
    <t>02.06.02.04.02.0001</t>
  </si>
  <si>
    <t>02.06.01.05.63.0001</t>
  </si>
  <si>
    <t>02.06.03.05.02.0001</t>
  </si>
  <si>
    <t>02.06.03.05.01.0001</t>
  </si>
  <si>
    <t>02.06.02.01.37.0001</t>
  </si>
  <si>
    <t>02.06.03.05.03.0001</t>
  </si>
  <si>
    <t>02.06.01.04.25.0001</t>
  </si>
  <si>
    <t>02.06.03.02.02.0001</t>
  </si>
  <si>
    <t>02.06.04.03.06.0001</t>
  </si>
  <si>
    <t>02.06.01.03.07.0001</t>
  </si>
  <si>
    <t>02.06.01.04.04.0001</t>
  </si>
  <si>
    <t>02.06.01.05.59.0001</t>
  </si>
  <si>
    <t>02.06.01.05.46.0001</t>
  </si>
  <si>
    <t>LOKAL</t>
  </si>
  <si>
    <t>FRONTLY</t>
  </si>
  <si>
    <t>EPSON</t>
  </si>
  <si>
    <t>KENIKA</t>
  </si>
  <si>
    <t>CMC</t>
  </si>
  <si>
    <t>GIC</t>
  </si>
  <si>
    <t>IBM</t>
  </si>
  <si>
    <t>LG</t>
  </si>
  <si>
    <t>PANASONIC</t>
  </si>
  <si>
    <t>CHITOSE</t>
  </si>
  <si>
    <t>COMPAQ</t>
  </si>
  <si>
    <t>NAPOLLY</t>
  </si>
  <si>
    <t>NAPOLLY TOP</t>
  </si>
  <si>
    <t>MUSTANG</t>
  </si>
  <si>
    <t>FURICHI</t>
  </si>
  <si>
    <t>KYOWA</t>
  </si>
  <si>
    <t>OBIZ</t>
  </si>
  <si>
    <t>TOSHIBA</t>
  </si>
  <si>
    <t>SAMSUNG</t>
  </si>
  <si>
    <t>QUARTZ</t>
  </si>
  <si>
    <t>ACER</t>
  </si>
  <si>
    <t>BIZ</t>
  </si>
  <si>
    <t>MITSUWA</t>
  </si>
  <si>
    <t>FUTURA</t>
  </si>
  <si>
    <t>BRITTE</t>
  </si>
  <si>
    <t>MASPION</t>
  </si>
  <si>
    <t>KAYU + KACA</t>
  </si>
  <si>
    <t>BESI + EBONIT</t>
  </si>
  <si>
    <t>EBONIT</t>
  </si>
  <si>
    <t>BESI PLAT</t>
  </si>
  <si>
    <t>BESI + PLASTIK</t>
  </si>
  <si>
    <t>KAYU</t>
  </si>
  <si>
    <t>SERBUK PRESS</t>
  </si>
  <si>
    <t>BESI + BUSA</t>
  </si>
  <si>
    <t>PLASTIK</t>
  </si>
  <si>
    <t>KAYU + TRIPLEK</t>
  </si>
  <si>
    <t>EBONIT KACA</t>
  </si>
  <si>
    <t>BESI</t>
  </si>
  <si>
    <t>SERBUK PRESS + KACA</t>
  </si>
  <si>
    <t>BESI + KAIN</t>
  </si>
  <si>
    <t>INFORMASI DAN KESBANG</t>
  </si>
  <si>
    <t>03.11.01.01.01.0001</t>
  </si>
  <si>
    <t>Bertingkat</t>
  </si>
  <si>
    <t>Beton</t>
  </si>
  <si>
    <t>JL. TUGU TIMUR NO.69</t>
  </si>
  <si>
    <t>01.01.11.04.01.0001</t>
  </si>
  <si>
    <t>N I H I L</t>
  </si>
  <si>
    <t>BADAN KESATUAN BANGSA POLITIK DAN PERLINDUNGAN MASYARAKAT</t>
  </si>
  <si>
    <t>AC Split 2 PK</t>
  </si>
  <si>
    <t>Filling Kabinet</t>
  </si>
  <si>
    <t>Handy Talky</t>
  </si>
  <si>
    <t>Meja Kerja</t>
  </si>
  <si>
    <t>Sofa</t>
  </si>
  <si>
    <t>Komputer</t>
  </si>
  <si>
    <t>Meja Komputer</t>
  </si>
  <si>
    <t>02.06.02.04.04</t>
  </si>
  <si>
    <t>02.06.01.04.04</t>
  </si>
  <si>
    <t>02.07.02.01.14</t>
  </si>
  <si>
    <t>02.06.04.01.08</t>
  </si>
  <si>
    <t>02.06.02.01.49</t>
  </si>
  <si>
    <t>02.06.03.02.01</t>
  </si>
  <si>
    <t>02.06.02.01.37</t>
  </si>
  <si>
    <t>Brother</t>
  </si>
  <si>
    <t>Lokal</t>
  </si>
  <si>
    <t>Olympic</t>
  </si>
  <si>
    <t>Acer</t>
  </si>
  <si>
    <t>2 PK</t>
  </si>
  <si>
    <t>Besar</t>
  </si>
  <si>
    <t>Kecil</t>
  </si>
  <si>
    <t>Besi</t>
  </si>
  <si>
    <t>Kayu</t>
  </si>
  <si>
    <t>Campuran</t>
  </si>
  <si>
    <t>707HABZ00365</t>
  </si>
  <si>
    <t>709HATH00945</t>
  </si>
  <si>
    <t>Almari arsip</t>
  </si>
  <si>
    <t>Filling kabinet</t>
  </si>
  <si>
    <t>Meja kerja kepala badan</t>
  </si>
  <si>
    <t>Meja studio</t>
  </si>
  <si>
    <t>Kursi kerja kepala badan</t>
  </si>
  <si>
    <t>Kursi Tamu</t>
  </si>
  <si>
    <t>Lemari perpustakaan</t>
  </si>
  <si>
    <t>Personal Komputer Lengkap</t>
  </si>
  <si>
    <t>Printer</t>
  </si>
  <si>
    <t>02.06.04.01.05</t>
  </si>
  <si>
    <t>02.09.01.63.83</t>
  </si>
  <si>
    <t>02.06.04.03.05</t>
  </si>
  <si>
    <t>02.06.04.06.05</t>
  </si>
  <si>
    <t>02.06.04.07.05</t>
  </si>
  <si>
    <t>02.06.03.04.08</t>
  </si>
  <si>
    <t xml:space="preserve">Lokal </t>
  </si>
  <si>
    <t>Epson LQ 2180</t>
  </si>
  <si>
    <t>Sedang</t>
  </si>
  <si>
    <t>Kayu+Kaca</t>
  </si>
  <si>
    <t>PSP410Z01571705BC02703</t>
  </si>
  <si>
    <t>C8PY195120</t>
  </si>
  <si>
    <t>Sekat ruangan</t>
  </si>
  <si>
    <t>Meja resepsionis</t>
  </si>
  <si>
    <t>Kursi tunggu</t>
  </si>
  <si>
    <t>Kain gorden</t>
  </si>
  <si>
    <t>Laptop</t>
  </si>
  <si>
    <t>02.06.02.01.17</t>
  </si>
  <si>
    <t>02.06.02.01.28</t>
  </si>
  <si>
    <t>02.06.03.02.03</t>
  </si>
  <si>
    <t>Pelangi</t>
  </si>
  <si>
    <t>Toshiba</t>
  </si>
  <si>
    <t xml:space="preserve">Stainless </t>
  </si>
  <si>
    <t>Tenun</t>
  </si>
  <si>
    <t>WIRELLES TAPE</t>
  </si>
  <si>
    <t>MIXER</t>
  </si>
  <si>
    <t>PEMANCAR FM</t>
  </si>
  <si>
    <t>TELEPHONE</t>
  </si>
  <si>
    <t>02.07.02.06.04.0001</t>
  </si>
  <si>
    <t>02.07.01.01.31.0001</t>
  </si>
  <si>
    <t>02.07.03.01.01.0001</t>
  </si>
  <si>
    <t>02.07.02.01.11.0000</t>
  </si>
  <si>
    <t>TOA/</t>
  </si>
  <si>
    <t>PEAVEY/16 CHANNEL</t>
  </si>
  <si>
    <t>RVR ELECBONICS/TX 1000, HP T5VI</t>
  </si>
  <si>
    <t>MC LELAND/16 CHANNEL</t>
  </si>
  <si>
    <t>DANAPHONE/</t>
  </si>
  <si>
    <t>Tabe 3 C x 1500 A7</t>
  </si>
  <si>
    <t>Tower 12 Meter</t>
  </si>
  <si>
    <t>Ampli + Corong</t>
  </si>
  <si>
    <t>Tape Perekam</t>
  </si>
  <si>
    <t>Plesh MP3</t>
  </si>
  <si>
    <t>Hardisk 80,68 GB</t>
  </si>
  <si>
    <t>Genset</t>
  </si>
  <si>
    <t>02.07.03.20.01</t>
  </si>
  <si>
    <t>02.07.02.01.04</t>
  </si>
  <si>
    <t>02.09.07.03.01</t>
  </si>
  <si>
    <t>02.06.03.03.12</t>
  </si>
  <si>
    <t>Plastik</t>
  </si>
  <si>
    <t>Kamera digital</t>
  </si>
  <si>
    <t>Handycam</t>
  </si>
  <si>
    <t>Alat-alat Stasiun Pemancar :</t>
  </si>
  <si>
    <t>02.06.02.06.21</t>
  </si>
  <si>
    <t>Olympus</t>
  </si>
  <si>
    <t>Sony</t>
  </si>
  <si>
    <t>SEPEDA MOTOR</t>
  </si>
  <si>
    <t>MINIBUS</t>
  </si>
  <si>
    <t>02.03.01.05.01.0001</t>
  </si>
  <si>
    <t>02.03.01.01.04.0001</t>
  </si>
  <si>
    <t>SUZUKI/TORNADO</t>
  </si>
  <si>
    <t>TOYOTA /MINIBUS</t>
  </si>
  <si>
    <t>SUZUKI/SMASH</t>
  </si>
  <si>
    <t>MH8RC100NVJ256000</t>
  </si>
  <si>
    <t>MHF11KF8010064796</t>
  </si>
  <si>
    <t>MH8FD110C4J626635</t>
  </si>
  <si>
    <t>MH8FD110C4J612494</t>
  </si>
  <si>
    <t>E108ID256445</t>
  </si>
  <si>
    <t>7K_0405539</t>
  </si>
  <si>
    <t>E402ID623939</t>
  </si>
  <si>
    <t>E402ID628624</t>
  </si>
  <si>
    <t>BM 2038 K</t>
  </si>
  <si>
    <t>Judul/ Pencipta</t>
  </si>
  <si>
    <t>Bangunan  (P, SP, D)</t>
  </si>
  <si>
    <t>Barang/ unit</t>
  </si>
  <si>
    <t>Kondisi Bangunan/ Barang  (B,KB,RB,H)</t>
  </si>
  <si>
    <t>KEPALA BADAN KESATUAN BANGSA, POLITIK DAN PERLINDUNGAN MASYARAKAT</t>
  </si>
  <si>
    <t>FIRDAUS BAHAR, S.Pd</t>
  </si>
  <si>
    <t>Pembina Utama Muda NIP. 19570727 198103 1 016</t>
  </si>
  <si>
    <t>Teluk Kuantan,            Desember  2012</t>
  </si>
  <si>
    <t>ENDRAWATI, SE</t>
  </si>
  <si>
    <t>NIP. 19801217 200904 2 002</t>
  </si>
  <si>
    <t>100</t>
  </si>
  <si>
    <t>1800</t>
  </si>
  <si>
    <t>BM 1104 K</t>
  </si>
  <si>
    <t>Ganti Nopol</t>
  </si>
  <si>
    <t>125</t>
  </si>
  <si>
    <t>BM 2740 K</t>
  </si>
  <si>
    <t>Pindah Dishub</t>
  </si>
  <si>
    <t>RB</t>
  </si>
  <si>
    <t>KB</t>
  </si>
  <si>
    <t>KARTU INVENTARIS BARANG (KIB)</t>
  </si>
  <si>
    <t xml:space="preserve">NO. KODE LOKASI </t>
  </si>
  <si>
    <t xml:space="preserve">KARTU INVENTARIS BARANG (KIB) </t>
  </si>
  <si>
    <t>C. GEDUNG DAN BANGUNAN</t>
  </si>
  <si>
    <t>D. JALAN, IRIGASI DAN JARINGAN</t>
  </si>
  <si>
    <t>MENGETAHUI,</t>
  </si>
  <si>
    <t>NIHIL</t>
  </si>
  <si>
    <t>2006</t>
  </si>
  <si>
    <t>2000</t>
  </si>
  <si>
    <t>-</t>
  </si>
  <si>
    <t>OLYMPIC</t>
  </si>
  <si>
    <t>B. PERALATAN DAN MESIN</t>
  </si>
  <si>
    <t>97</t>
  </si>
  <si>
    <t>SUZUKI/RC 110 TORNADO</t>
  </si>
  <si>
    <t>MESIN TIK</t>
  </si>
  <si>
    <t>KURSI TAMU</t>
  </si>
  <si>
    <t>LEMARI RAK</t>
  </si>
  <si>
    <t>KURSI</t>
  </si>
  <si>
    <t>UPS</t>
  </si>
  <si>
    <t>MEJA KERJA</t>
  </si>
  <si>
    <t>ICA</t>
  </si>
  <si>
    <t>OLIMPIC</t>
  </si>
  <si>
    <t>0001</t>
  </si>
  <si>
    <t>Sony Vaio</t>
  </si>
  <si>
    <t>TOYOTA KIJANG/KIJANG LGX</t>
  </si>
  <si>
    <t>26-9652849</t>
  </si>
  <si>
    <t>HONDA/WIN</t>
  </si>
  <si>
    <t>MHF 11KF8210021586</t>
  </si>
  <si>
    <t>MHIHABB111K-019254</t>
  </si>
  <si>
    <t>HABBE-1019163</t>
  </si>
  <si>
    <t>BM 2001 K</t>
  </si>
  <si>
    <t>MH8RC100NYG-256067</t>
  </si>
  <si>
    <t>E108-10-255731</t>
  </si>
  <si>
    <t>BM 2023 K</t>
  </si>
  <si>
    <t>MHIHABB141K-019345</t>
  </si>
  <si>
    <t>HABBE-1019210</t>
  </si>
  <si>
    <t>BM 2102 K</t>
  </si>
  <si>
    <t>MHJHABB121K-019246</t>
  </si>
  <si>
    <t>HABB-1019243</t>
  </si>
  <si>
    <t>BM 2099 K</t>
  </si>
  <si>
    <t>MHIHABB113K-019252</t>
  </si>
  <si>
    <t>HABBE1019241</t>
  </si>
  <si>
    <t>BM 2100 K</t>
  </si>
  <si>
    <t>2001</t>
  </si>
  <si>
    <t>MESIN PORPORASI</t>
  </si>
  <si>
    <t>MESIN PROPORASI</t>
  </si>
  <si>
    <t>02.04.01.01.24.0001</t>
  </si>
  <si>
    <t>RAK ARSIP</t>
  </si>
  <si>
    <t>MESIN FAXIMILI</t>
  </si>
  <si>
    <t>MEJA RAPAT</t>
  </si>
  <si>
    <t xml:space="preserve">AC </t>
  </si>
  <si>
    <t>MEJA KASUBDIN</t>
  </si>
  <si>
    <t>MEJA SUBDIN</t>
  </si>
  <si>
    <t>MEJA RESEPSIONIS</t>
  </si>
  <si>
    <t>02.06.01.01.02</t>
  </si>
  <si>
    <t>02.06.02.01.27</t>
  </si>
  <si>
    <t>02.06.03.02.02</t>
  </si>
  <si>
    <t>02.06.03.05.03</t>
  </si>
  <si>
    <t>0002</t>
  </si>
  <si>
    <t>0003</t>
  </si>
  <si>
    <t>0004</t>
  </si>
  <si>
    <t>0005</t>
  </si>
  <si>
    <t>0006</t>
  </si>
  <si>
    <t>0007</t>
  </si>
  <si>
    <t>0008</t>
  </si>
  <si>
    <t>0009</t>
  </si>
  <si>
    <t>0010</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</si>
  <si>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</si>
  <si>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</si>
  <si>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</si>
  <si>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</si>
  <si>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</si>
  <si>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</si>
  <si>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</si>
  <si>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</si>
  <si>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</si>
  <si>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</si>
  <si>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</si>
  <si>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</si>
  <si>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</si>
  <si>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</si>
  <si>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</si>
  <si>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</si>
  <si>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</si>
  <si>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</si>
  <si>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</si>
  <si>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</si>
  <si>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</si>
  <si>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</si>
  <si>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</si>
  <si>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</si>
  <si>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</si>
  <si>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</si>
  <si>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001</t>
  </si>
  <si>
    <t>001 - 004</t>
  </si>
  <si>
    <t>009</t>
  </si>
  <si>
    <t>001 - 003</t>
  </si>
  <si>
    <t>001 - 002</t>
  </si>
  <si>
    <t>YUNIKA</t>
  </si>
  <si>
    <t>SUCITRA</t>
  </si>
  <si>
    <t>STAINLESS + BUSA</t>
  </si>
  <si>
    <t>OLIVETI</t>
  </si>
  <si>
    <t>BROTHER</t>
  </si>
  <si>
    <t>STAINLESS</t>
  </si>
  <si>
    <t>NASIONAL</t>
  </si>
  <si>
    <t>NEXUS</t>
  </si>
  <si>
    <t>EXPO</t>
  </si>
  <si>
    <t>ZYREK</t>
  </si>
  <si>
    <t>ZYREX</t>
  </si>
  <si>
    <t>ORGANIK</t>
  </si>
  <si>
    <t>ALBA</t>
  </si>
  <si>
    <t>GODREY</t>
  </si>
  <si>
    <t>VIP</t>
  </si>
  <si>
    <t>KAYU JATI + KACA</t>
  </si>
  <si>
    <t>POLARIS</t>
  </si>
  <si>
    <t>OLIMPIA</t>
  </si>
  <si>
    <t>BUILD UP</t>
  </si>
  <si>
    <t>SERBUK PRESS + STAINLESS</t>
  </si>
  <si>
    <t>OMEDATA</t>
  </si>
  <si>
    <t>GTC</t>
  </si>
  <si>
    <t>KAYU + BUSA</t>
  </si>
  <si>
    <t>KAYU JATI</t>
  </si>
  <si>
    <t>OMEDIA</t>
  </si>
  <si>
    <t>Olimpia</t>
  </si>
  <si>
    <t xml:space="preserve"> Kecil</t>
  </si>
  <si>
    <t>Squerline</t>
  </si>
  <si>
    <t>Yunika</t>
  </si>
  <si>
    <t>Seng</t>
  </si>
  <si>
    <t>1 Biro</t>
  </si>
  <si>
    <t>Besi,busa</t>
  </si>
  <si>
    <t>Polaris</t>
  </si>
  <si>
    <t>busa</t>
  </si>
  <si>
    <t>Acer M1610</t>
  </si>
  <si>
    <t>Besi, aluminium</t>
  </si>
  <si>
    <t>HP K 7100</t>
  </si>
  <si>
    <t>HP LASER JET</t>
  </si>
  <si>
    <t>Rangka Besi</t>
  </si>
  <si>
    <t>chairman</t>
  </si>
  <si>
    <t>LEATHER/OSCAR</t>
  </si>
  <si>
    <t>4 seat</t>
  </si>
  <si>
    <t>stainless steel</t>
  </si>
  <si>
    <t>Kayu/ Triplek</t>
  </si>
  <si>
    <t>Panasonic</t>
  </si>
  <si>
    <t>Besi + Ebonit</t>
  </si>
  <si>
    <t>: 12.04.06.13.01</t>
  </si>
  <si>
    <t>0001 - 0002</t>
  </si>
  <si>
    <t>0001 - 0004</t>
  </si>
  <si>
    <t>Preme Dinamic</t>
  </si>
  <si>
    <t>Secure Maxi 24SC</t>
  </si>
  <si>
    <t>Akashi</t>
  </si>
  <si>
    <t>Chubb Safe</t>
  </si>
  <si>
    <t>Pernuma</t>
  </si>
  <si>
    <t>Canon EOS 1100D</t>
  </si>
  <si>
    <t>Ebonit</t>
  </si>
  <si>
    <t>PGS</t>
  </si>
  <si>
    <t>Garmin aTrecx 30</t>
  </si>
  <si>
    <t>0001-0002</t>
  </si>
  <si>
    <t>0001-0004</t>
  </si>
  <si>
    <t xml:space="preserve"> Sharp </t>
  </si>
  <si>
    <t xml:space="preserve"> Lenovo </t>
  </si>
  <si>
    <t xml:space="preserve"> Brother </t>
  </si>
  <si>
    <t>Kode</t>
  </si>
  <si>
    <t>kelompok</t>
  </si>
  <si>
    <t>Uraian</t>
  </si>
  <si>
    <t>Level</t>
  </si>
  <si>
    <t>MASA MANFAAT</t>
  </si>
  <si>
    <t>1.00.00.00.00</t>
  </si>
  <si>
    <t>GOLONGAN TANAH</t>
  </si>
  <si>
    <t>1.01.00.00.00</t>
  </si>
  <si>
    <t>TANAH</t>
  </si>
  <si>
    <t>1.01.01.00.00</t>
  </si>
  <si>
    <t>PERKAMPUNGAN</t>
  </si>
  <si>
    <t>1.01.02.00.00</t>
  </si>
  <si>
    <t>TANAH PERTANIAN</t>
  </si>
  <si>
    <t>1.01.03.00.00</t>
  </si>
  <si>
    <t>TANAH PERKEBUNAN</t>
  </si>
  <si>
    <t>1.01.04.00.00</t>
  </si>
  <si>
    <t>KEBUN CAMPURAN</t>
  </si>
  <si>
    <t>1.01.05.00.00</t>
  </si>
  <si>
    <t>HUTAN</t>
  </si>
  <si>
    <t>1.01.06.00.00</t>
  </si>
  <si>
    <t>KOLAM IKAN</t>
  </si>
  <si>
    <t>1.01.07.00.00</t>
  </si>
  <si>
    <t>DANAU/RAWA</t>
  </si>
  <si>
    <t>1.01.08.00.00</t>
  </si>
  <si>
    <t>TANAH TANDUS/RUSAK</t>
  </si>
  <si>
    <t>1.01.09.00.00</t>
  </si>
  <si>
    <t>ALANG-ALANG DAN PADANG RUMPUT</t>
  </si>
  <si>
    <t>1.01.10.00.00</t>
  </si>
  <si>
    <t>TANAH PENGGUNA LAIN</t>
  </si>
  <si>
    <t>1.01.11.00.00</t>
  </si>
  <si>
    <t>TANAH UNTUK BANGUNAN GEDUNG</t>
  </si>
  <si>
    <t>1.01.12.00.00</t>
  </si>
  <si>
    <t>TANAH PERTAMBANGAN</t>
  </si>
  <si>
    <t>1.01.13.00.00</t>
  </si>
  <si>
    <t>TANAH UNTUK BANGUNAN BUKAN GEDUNG</t>
  </si>
  <si>
    <t>2.00.00.00.00</t>
  </si>
  <si>
    <t>GOLONGAN PERALATAN DAN MESIN</t>
  </si>
  <si>
    <t>2.02.00.00.00</t>
  </si>
  <si>
    <t>ALAT -ALAT BESAR</t>
  </si>
  <si>
    <t>2.02.01.00.00</t>
  </si>
  <si>
    <t>Alat-alat Besar Darat</t>
  </si>
  <si>
    <t>2.02.02.00.00</t>
  </si>
  <si>
    <t>Alat-alat Besar Apung</t>
  </si>
  <si>
    <t>2.02.03.00.00</t>
  </si>
  <si>
    <t>Alat-alat Bantu</t>
  </si>
  <si>
    <t>2.03.00.00.00</t>
  </si>
  <si>
    <t>ALAT- ALAT ANGKUTAN</t>
  </si>
  <si>
    <t>2.03.01.00.00</t>
  </si>
  <si>
    <t>Alat Angkutan Darat Bermotor</t>
  </si>
  <si>
    <t>2.03.02.00.00</t>
  </si>
  <si>
    <t>Alat Angkutan Berat tak Bermotor</t>
  </si>
  <si>
    <t>2.03.03.00.00</t>
  </si>
  <si>
    <t>Alat Angkut Apung Bermotor</t>
  </si>
  <si>
    <t>2.03.04.00.00</t>
  </si>
  <si>
    <t>Alat Angkut Apung Tak Bermotor</t>
  </si>
  <si>
    <t>2.04.00.00.00</t>
  </si>
  <si>
    <t>ALAT BENGKEL DAN ALAT UKUR</t>
  </si>
  <si>
    <t>2.04.01.00.00</t>
  </si>
  <si>
    <t>Alat Bengkel Bermesin</t>
  </si>
  <si>
    <t>2.04.02.01.00</t>
  </si>
  <si>
    <t>Alat Bengkel Tak Bermesin</t>
  </si>
  <si>
    <t>2.04.03.00.00</t>
  </si>
  <si>
    <t>2.05.00.00.00</t>
  </si>
  <si>
    <t>ALAT PERTANIAN</t>
  </si>
  <si>
    <t>2.05.01.00.00</t>
  </si>
  <si>
    <t>ALAT PENGOLAHAN</t>
  </si>
  <si>
    <t>2.05.02.00.00</t>
  </si>
  <si>
    <t>ALAT PEMELIHARAAN TANAMAN/ALAT PENYIMPANAN</t>
  </si>
  <si>
    <t>2.06.00.00.00</t>
  </si>
  <si>
    <t>ALAT KANTOR DAN RUMAH TANGGA</t>
  </si>
  <si>
    <t>2.06.01.00.00</t>
  </si>
  <si>
    <t>ALAT KANTOR</t>
  </si>
  <si>
    <t>2.06.02.00.00</t>
  </si>
  <si>
    <t>ALAT RUMAH TANGGA</t>
  </si>
  <si>
    <t>2.06.03.00.00</t>
  </si>
  <si>
    <t>KOMPUTER</t>
  </si>
  <si>
    <t>2.06.04.00.00</t>
  </si>
  <si>
    <t>MEJA DAN KURSI KERJA/RAPAT PEJABAT</t>
  </si>
  <si>
    <t>2.07.00.00.00</t>
  </si>
  <si>
    <t>ALAT STUDIO DAN ALAT KOMUNIKASI</t>
  </si>
  <si>
    <t>2.07.01.00.00</t>
  </si>
  <si>
    <t>ALAT STUDIO</t>
  </si>
  <si>
    <t>2.07.02.00.00</t>
  </si>
  <si>
    <t>ALAT KOMUNIKASI</t>
  </si>
  <si>
    <t>2.07.03.00.00</t>
  </si>
  <si>
    <t>PERALATAN PEMANCAR</t>
  </si>
  <si>
    <t>2.08.00.00.00</t>
  </si>
  <si>
    <t>ALAT-ALAT KEDOKTERAN</t>
  </si>
  <si>
    <t>2.08.01.00.00</t>
  </si>
  <si>
    <t>ALAT KEDOKTERAN</t>
  </si>
  <si>
    <t>2.08.02.00.00</t>
  </si>
  <si>
    <t>ALAT KESEHATAN</t>
  </si>
  <si>
    <t>2.09.00.00.00</t>
  </si>
  <si>
    <t>ALAT LABORATORIM</t>
  </si>
  <si>
    <t>2.09.01.00.00</t>
  </si>
  <si>
    <t>UNIT UNIT LABORATORIUM</t>
  </si>
  <si>
    <t>2.09.02.00.00</t>
  </si>
  <si>
    <t>ALAT PERAGA / PRAKTEK SEKOLAH</t>
  </si>
  <si>
    <t>2.09.03.00.00</t>
  </si>
  <si>
    <t>UNIT ALAT LABORATORIUM KIMIA NUKLIR</t>
  </si>
  <si>
    <t>2.09.04.00.00</t>
  </si>
  <si>
    <t>ALAT LABORAORIUM FISIKA NUKLIR /ELEKTRONIKA</t>
  </si>
  <si>
    <t>2.09.05.00.00</t>
  </si>
  <si>
    <t>ALAT PROTEKSI RADIASI / PROTEKSI LINGKUNGAN</t>
  </si>
  <si>
    <t>2.09.06.00.00</t>
  </si>
  <si>
    <t>RADIATION APPLICATION AND NON DESTRUCTIVE TESTING LABORATORY (BATAM)</t>
  </si>
  <si>
    <t>2.09.07.00.00</t>
  </si>
  <si>
    <t>ALAT LABORATORIUM LINGKUNGAN HIDUP</t>
  </si>
  <si>
    <t>2.09.08.00.00</t>
  </si>
  <si>
    <t>PERALATAN LABORATORIUM HIDRODINAMIKA</t>
  </si>
  <si>
    <t>2.10.00.00.00</t>
  </si>
  <si>
    <t>ALAT-ALAT PERSENJATAAN/KEAMANAN</t>
  </si>
  <si>
    <t>2.10.01.00.00</t>
  </si>
  <si>
    <t>SENJATA API</t>
  </si>
  <si>
    <t>2.10.02.00.00</t>
  </si>
  <si>
    <t>PERSENJATAAN NON SENJATA API</t>
  </si>
  <si>
    <t>2.10.03.00.00</t>
  </si>
  <si>
    <t>AMUNIISI</t>
  </si>
  <si>
    <t>2.10.04.00.00</t>
  </si>
  <si>
    <t>SENJATA SINAR</t>
  </si>
  <si>
    <t>3.00.00.00.00</t>
  </si>
  <si>
    <t>GOLONGAN GEDUNG DAN BANGUNAN</t>
  </si>
  <si>
    <t>3.11.00.00.00</t>
  </si>
  <si>
    <t>BANGUNAN GEDUNG</t>
  </si>
  <si>
    <t>3.11.01.00.00</t>
  </si>
  <si>
    <t>BANGUNAN GEDUNG TEMPAT KERJA</t>
  </si>
  <si>
    <t>3.11.02.00.00</t>
  </si>
  <si>
    <t>BANGUNAN GEDUNG TEMPAT TINGGAL</t>
  </si>
  <si>
    <t>3.11.03.00.00</t>
  </si>
  <si>
    <t>BANGUNAN MENARA</t>
  </si>
  <si>
    <t>3.12.00.00.00</t>
  </si>
  <si>
    <t>MONUMEN</t>
  </si>
  <si>
    <t>3.12.01.00.00</t>
  </si>
  <si>
    <t>Bangunan Bersejarah</t>
  </si>
  <si>
    <t>3.12.02.00.00</t>
  </si>
  <si>
    <t>TUGU PERINGATAN</t>
  </si>
  <si>
    <t>3.12.03.00.00</t>
  </si>
  <si>
    <t>CANDI</t>
  </si>
  <si>
    <t>3.12.04.00.00</t>
  </si>
  <si>
    <t>MONUMEN/BANUNAN BERSEJARAH</t>
  </si>
  <si>
    <t>3.12.06.00.00</t>
  </si>
  <si>
    <t>TUGU TITIK KONTROL/PASTI</t>
  </si>
  <si>
    <t>3.12.07.00.00</t>
  </si>
  <si>
    <t>RAMBU-RAMBU</t>
  </si>
  <si>
    <t>3.12.08.00.00</t>
  </si>
  <si>
    <t>RAMBU-RAMBU LALU LINTAS UDARA</t>
  </si>
  <si>
    <t>4.00.00.00.00</t>
  </si>
  <si>
    <t>GOLONGAN JALAN, IRIGASI DAN JARINGAN</t>
  </si>
  <si>
    <t>4.13.00.00.00</t>
  </si>
  <si>
    <t>JALAN DAN JEMBATAN</t>
  </si>
  <si>
    <t>4.13.01.00.00</t>
  </si>
  <si>
    <t>JALAN</t>
  </si>
  <si>
    <t>4.14.00.00.00</t>
  </si>
  <si>
    <t>BANGUNAN AIR/IRIGASI</t>
  </si>
  <si>
    <t>4.14.01.00.00</t>
  </si>
  <si>
    <t>Bangunan Air Irigasi</t>
  </si>
  <si>
    <t>4.14.04.00.00</t>
  </si>
  <si>
    <t>BANGUNAN PENGAMAN SUNGAI DAN PENANGGULANGAN BENCANA ALAM</t>
  </si>
  <si>
    <t>4.14.05.00.00</t>
  </si>
  <si>
    <t>BANGUNAN PENGEMBANGAN SUMBER AIR DAN AIR TNH</t>
  </si>
  <si>
    <t>4.14.08.00.00</t>
  </si>
  <si>
    <t>BANGUNAN AIR</t>
  </si>
  <si>
    <t>4.15.00.00.00</t>
  </si>
  <si>
    <t>INSTALASI</t>
  </si>
  <si>
    <t>4.15.01.00.00</t>
  </si>
  <si>
    <t>INSTALASI AIR MINUM/BERSIH</t>
  </si>
  <si>
    <t>4.15.03.00.00</t>
  </si>
  <si>
    <t>INSTALASI PENGOLAHAN SAMPAH NON ORGANIK</t>
  </si>
  <si>
    <t>4.15.04.00.00</t>
  </si>
  <si>
    <t>INSTALASI PENGOLAHAN BAHAN BANGUNAN</t>
  </si>
  <si>
    <t>4.15.05.00.00</t>
  </si>
  <si>
    <t>INSTALASI PEMBANGKIT LISTRIK</t>
  </si>
  <si>
    <t>4.15.06.00.00</t>
  </si>
  <si>
    <t>INSTALASI GARDU LISTRIK</t>
  </si>
  <si>
    <t>4.15.07.00.00</t>
  </si>
  <si>
    <t>INSTALASI PERTAHANAN</t>
  </si>
  <si>
    <t>4.15.08.00.00</t>
  </si>
  <si>
    <t>INSTALASI GAS</t>
  </si>
  <si>
    <t>4.15.09.00.00</t>
  </si>
  <si>
    <t>INSTALASI PENGAMAN</t>
  </si>
  <si>
    <t>4.16.00.00.00</t>
  </si>
  <si>
    <t>JARINGAN</t>
  </si>
  <si>
    <t>4.16.02.00.00</t>
  </si>
  <si>
    <t>JARINGAN LISTRIK</t>
  </si>
  <si>
    <t>4.16.03.00.00</t>
  </si>
  <si>
    <t>JARINGAN TELEPON</t>
  </si>
  <si>
    <t>4.16.04.00.00</t>
  </si>
  <si>
    <t>JARINGAN GAS</t>
  </si>
  <si>
    <t>5.00.00.00.00</t>
  </si>
  <si>
    <t>GOLONGAN ASSET TETAP LAINNYA</t>
  </si>
  <si>
    <t>5.17.00.00.00</t>
  </si>
  <si>
    <t>BUKU DAN PERPUSTAKAAN</t>
  </si>
  <si>
    <t>5.17.01.00.00</t>
  </si>
  <si>
    <t>BUKU</t>
  </si>
  <si>
    <t>5.17.03.00.00</t>
  </si>
  <si>
    <t>BARANG-BARANG PERPUSTAKAAN</t>
  </si>
  <si>
    <t>5.18.00.00.00</t>
  </si>
  <si>
    <t>BARANG BERCORAK KEBUDAYAAN</t>
  </si>
  <si>
    <t>5.18.01.00.00</t>
  </si>
  <si>
    <t>5.18.02.00.00</t>
  </si>
  <si>
    <t>ALAT OLAH RAGA LAINNYA</t>
  </si>
  <si>
    <t>5.19.00.00.00</t>
  </si>
  <si>
    <t>HEWAN DAN TERNAK SERTA TANAMAN</t>
  </si>
  <si>
    <t>5.19.01.00.00</t>
  </si>
  <si>
    <t>HEWAN</t>
  </si>
  <si>
    <t>6.00.00.00.00</t>
  </si>
  <si>
    <t>GOLONGAN KONSTRUKSI DLM PENGERJAAN</t>
  </si>
  <si>
    <t>Masa Manfaat</t>
  </si>
  <si>
    <t>(Tahun)</t>
  </si>
  <si>
    <t>I</t>
  </si>
  <si>
    <t>Peralatan dan Mesin</t>
  </si>
  <si>
    <t>Alat-Alat Besar Darat</t>
  </si>
  <si>
    <t>Alat-Alat Besar Apung</t>
  </si>
  <si>
    <t>Alat Angkutan Berat Tak Bermotor</t>
  </si>
  <si>
    <t>Alat Angkut Bermotor Udara</t>
  </si>
  <si>
    <t>Alat Ukur</t>
  </si>
  <si>
    <t>Alat Pengolahan Pertanian</t>
  </si>
  <si>
    <t>Alat Pemeliharaan Tanaman/Alat Penyimpan Pertanian</t>
  </si>
  <si>
    <t>Alat Kantor</t>
  </si>
  <si>
    <t>Alat Rumah Tangga</t>
  </si>
  <si>
    <t>Peralatan Komputer</t>
  </si>
  <si>
    <t>Meja Dan Kursi Kerja/Rapat Pejabat</t>
  </si>
  <si>
    <t xml:space="preserve"> 5 </t>
  </si>
  <si>
    <t>Alat Studio</t>
  </si>
  <si>
    <t>Alat Komunikasi</t>
  </si>
  <si>
    <t>Peralatan Pemancar</t>
  </si>
  <si>
    <t>Alat Kedokteran</t>
  </si>
  <si>
    <t>Alat Kesehatan</t>
  </si>
  <si>
    <t>Unit-Unit Laboratorium</t>
  </si>
  <si>
    <t>Alat Peraga/Praktek Sekolah</t>
  </si>
  <si>
    <t>Unit Alat Laboratorium Kimia Nuklir</t>
  </si>
  <si>
    <t>Alat Laboratorium Fisika Nuklir / Elektronika</t>
  </si>
  <si>
    <t>Alat Proteksi Radiasi / Proteksi Lingkungan</t>
  </si>
  <si>
    <t>Radiation Aplication and Non Destructive Testing Laboratory (BATAM)</t>
  </si>
  <si>
    <t>Alat Laboratorium Lingkungan Hidup</t>
  </si>
  <si>
    <t>Peralatan Laboratorium Hidrodinamika</t>
  </si>
  <si>
    <t>Senjata Api</t>
  </si>
  <si>
    <t>Persenjataan Non Senjata Api</t>
  </si>
  <si>
    <t>Alat Keamanan dan Perlindungan</t>
  </si>
  <si>
    <t>II</t>
  </si>
  <si>
    <t>Gedung dan Bangunan</t>
  </si>
  <si>
    <t>Bangunan Gedung Tempat Kerja</t>
  </si>
  <si>
    <t>Bangunan Gedung Tempat Tinggal</t>
  </si>
  <si>
    <t>Bangunan Menara</t>
  </si>
  <si>
    <t>Tugu Peringatan</t>
  </si>
  <si>
    <t>Candi</t>
  </si>
  <si>
    <t>Monumen/Bangunan Bersejarah</t>
  </si>
  <si>
    <t>Tugu Peringatan Lain</t>
  </si>
  <si>
    <t>Tugu Titik Kontrol/Pasti</t>
  </si>
  <si>
    <t>Rambu-Rambu</t>
  </si>
  <si>
    <t>Rambu-Rambu Lalu Lintas Udara</t>
  </si>
  <si>
    <t>III</t>
  </si>
  <si>
    <t>Jalan, Irigasi, dan Jaringan</t>
  </si>
  <si>
    <t>Jalan</t>
  </si>
  <si>
    <t>Jembatan</t>
  </si>
  <si>
    <t>Bangunan Air Pasang Surut</t>
  </si>
  <si>
    <t>Bangunan Air Rawa</t>
  </si>
  <si>
    <t>Bangunan Pengaman Sungai dan Penanggulangan Bencana Alam</t>
  </si>
  <si>
    <t>Bangunan Pengembangan Sumber Air dan Air Tanah</t>
  </si>
  <si>
    <t>Bangunan Air Bersih/Baku</t>
  </si>
  <si>
    <t>Bangunan Air Kotor</t>
  </si>
  <si>
    <t>Instalasi Air Minum/Air Bersih</t>
  </si>
  <si>
    <t>Instalasi Air Kotor</t>
  </si>
  <si>
    <t>Instalasi Pengolahan Sampah</t>
  </si>
  <si>
    <t>Instalasi Pengolahan Bahan Bangunan</t>
  </si>
  <si>
    <t>Instalasi Pembangkit Listrik</t>
  </si>
  <si>
    <t>Instalasi Gardu Listrik</t>
  </si>
  <si>
    <t>Instalasi Pertahanan</t>
  </si>
  <si>
    <t>Instalasi Gas</t>
  </si>
  <si>
    <t>Instalasi Pengaman</t>
  </si>
  <si>
    <t>Jaringan Air Minum</t>
  </si>
  <si>
    <t>Jaringan Listrik</t>
  </si>
  <si>
    <t>Jaringan Telepon</t>
  </si>
  <si>
    <t>Jaringan Gas</t>
  </si>
  <si>
    <t>Tahun</t>
  </si>
  <si>
    <t>Nama Barang/</t>
  </si>
  <si>
    <t>Masa</t>
  </si>
  <si>
    <t>Penyusutan</t>
  </si>
  <si>
    <t>Besarnya Penyusutan</t>
  </si>
  <si>
    <t>Nilai</t>
  </si>
  <si>
    <t>Kelompok</t>
  </si>
  <si>
    <t>Jenis Barang</t>
  </si>
  <si>
    <t>Manfaat</t>
  </si>
  <si>
    <t>Tahunan</t>
  </si>
  <si>
    <t>Tahun s/d 2013</t>
  </si>
  <si>
    <t>Buku</t>
  </si>
  <si>
    <t>03.11.01.00.00</t>
  </si>
  <si>
    <t>Penyusutan s/d 2016</t>
  </si>
  <si>
    <t>Penyusutan s/d 2017</t>
  </si>
  <si>
    <t xml:space="preserve"> Tahun 2013</t>
  </si>
  <si>
    <t xml:space="preserve"> Tahun 2014</t>
  </si>
  <si>
    <t xml:space="preserve"> Tahun 2015</t>
  </si>
  <si>
    <t xml:space="preserve"> Tahun 2016</t>
  </si>
  <si>
    <t xml:space="preserve"> Tahun 2017</t>
  </si>
  <si>
    <t>KOMPUTER/PC</t>
  </si>
  <si>
    <t>LAPTOP</t>
  </si>
  <si>
    <t>CCTV</t>
  </si>
  <si>
    <t>Tahun  2013</t>
  </si>
  <si>
    <t>Tahun 2013</t>
  </si>
  <si>
    <t>Tahun 2014</t>
  </si>
  <si>
    <t>Tahun 2015</t>
  </si>
  <si>
    <t>Tahun 2016</t>
  </si>
  <si>
    <t>Tahun 2017</t>
  </si>
  <si>
    <t>PENYUSUTAN S/D 2017</t>
  </si>
  <si>
    <t>PENYUSUTAN S/D 2016</t>
  </si>
  <si>
    <t xml:space="preserve"> Tahun 2018</t>
  </si>
  <si>
    <t>Penyusutan s/d 2018</t>
  </si>
  <si>
    <t>Tahun 2018</t>
  </si>
  <si>
    <t>PENYUSUTAN S/D 2018</t>
  </si>
  <si>
    <t>JAFRINALDI,AP,M.IP</t>
  </si>
  <si>
    <t>NIP. 19740429 199311 1 001</t>
  </si>
  <si>
    <t>A. TANAH</t>
  </si>
  <si>
    <t>1.</t>
  </si>
  <si>
    <t>002</t>
  </si>
  <si>
    <t>003</t>
  </si>
  <si>
    <t>004</t>
  </si>
  <si>
    <t>005</t>
  </si>
  <si>
    <t>006</t>
  </si>
  <si>
    <t>007</t>
  </si>
  <si>
    <t>02.06.03.05.02</t>
  </si>
  <si>
    <t>02.06.02.01.48</t>
  </si>
  <si>
    <t>02.06.02.01.30</t>
  </si>
  <si>
    <t>02.06.02.04.03</t>
  </si>
  <si>
    <t>02.06.03.03.14</t>
  </si>
  <si>
    <t>02.06.01.05.07</t>
  </si>
  <si>
    <t>02.06.03.01.01</t>
  </si>
  <si>
    <t>02.06.03.03.06</t>
  </si>
  <si>
    <t>02.06.03.05.07</t>
  </si>
  <si>
    <t>02.06.02.01.31</t>
  </si>
  <si>
    <t>02.06.04.03.04</t>
  </si>
  <si>
    <t>02.06.02.01.34</t>
  </si>
  <si>
    <t>02.06.02.01.33</t>
  </si>
  <si>
    <t>02.06.02.01.01</t>
  </si>
  <si>
    <t>02.06.02.01.02</t>
  </si>
  <si>
    <t>02.06.03.06.01</t>
  </si>
  <si>
    <t>MEJA 1 BIRO</t>
  </si>
  <si>
    <t>MEJA 1/2 BIRO</t>
  </si>
  <si>
    <t>02.06.02.01.10</t>
  </si>
  <si>
    <t>02.06.04.01.06</t>
  </si>
  <si>
    <t>02.06.01.02.11</t>
  </si>
  <si>
    <t>MESIN HITUNG</t>
  </si>
  <si>
    <t>02.06.01.04.03</t>
  </si>
  <si>
    <t>02.06.01.04.02</t>
  </si>
  <si>
    <t>RAK SERVER</t>
  </si>
  <si>
    <t>SOFA TAMU</t>
  </si>
  <si>
    <t>02.06.02.06.18</t>
  </si>
  <si>
    <t>02.06.04.03.06</t>
  </si>
  <si>
    <t>KURSI RAPAT</t>
  </si>
  <si>
    <t>KOMPUTER NOTE BOOK</t>
  </si>
  <si>
    <t xml:space="preserve"> BILLBOARD</t>
  </si>
  <si>
    <t>KURSI DIREKTUR</t>
  </si>
  <si>
    <t>KURSI TUNGGU</t>
  </si>
  <si>
    <t>SEKAT RUANGAN</t>
  </si>
  <si>
    <t>COMPUTER MAIN FRAME/ SERVER &amp; ANTI VIRUS</t>
  </si>
  <si>
    <t>PENGADAAN KOMPUTER DEKSTOP/PC</t>
  </si>
  <si>
    <t>LCD UNTUK SERVER</t>
  </si>
  <si>
    <t>ANTI VIRUS</t>
  </si>
  <si>
    <t>EKSTERNAL STORAGE</t>
  </si>
  <si>
    <t>PERALATAN JARINGAN KOMPUTER SET</t>
  </si>
  <si>
    <t>MESIN PENGHANCUR KERTAS</t>
  </si>
  <si>
    <t>BRANKAS</t>
  </si>
  <si>
    <t>GORDEN</t>
  </si>
  <si>
    <t>MESIN PORPORASI KERTAS</t>
  </si>
  <si>
    <t>ALAT PENDINGIN</t>
  </si>
  <si>
    <t>PRINTONIX PBB-P2</t>
  </si>
  <si>
    <t>KOMPUTER/NOTEBOOK</t>
  </si>
  <si>
    <t xml:space="preserve"> JARINGAN BACKBONE FO KE DINAS PENDAPATAN</t>
  </si>
  <si>
    <t>KOMPUTER /PC</t>
  </si>
  <si>
    <t>KOMPUTER NOTEBOOK (LAPTOP)</t>
  </si>
  <si>
    <t>UPS/STABILIZER</t>
  </si>
  <si>
    <t>INTERIOR RUANGAN</t>
  </si>
  <si>
    <t>02.03.01.02.04</t>
  </si>
  <si>
    <t>02.03.01.05.01</t>
  </si>
  <si>
    <t>KAMERA</t>
  </si>
  <si>
    <t>02.07.01.01.01</t>
  </si>
  <si>
    <t>ALAT UKUR GPS PETA LASER</t>
  </si>
  <si>
    <t xml:space="preserve">TANAH </t>
  </si>
  <si>
    <t xml:space="preserve">PERALATAN DAN MESIN </t>
  </si>
  <si>
    <t xml:space="preserve">ALAT-ALAT BERAT </t>
  </si>
  <si>
    <t xml:space="preserve">ALAT-ALAT ANGKUTAN </t>
  </si>
  <si>
    <t xml:space="preserve">ALAT-ALAT BENGKEL </t>
  </si>
  <si>
    <t xml:space="preserve">ALAT-ALAT KANTOR DAN RUMAH TANGGA </t>
  </si>
  <si>
    <t xml:space="preserve">ALAT-ALAT PERTANIAN DAN PETERNAKAN </t>
  </si>
  <si>
    <t xml:space="preserve">ALAT-ALAT STUDIO DAN KOMUNIKASI </t>
  </si>
  <si>
    <t xml:space="preserve">ALAT-ALAT KEDOKTERAN </t>
  </si>
  <si>
    <t>ALAT-ALAT LABORATORIUM</t>
  </si>
  <si>
    <t xml:space="preserve">ALAT-ALAT KEAMANAN </t>
  </si>
  <si>
    <t xml:space="preserve">ALAT-ALAT UKUR </t>
  </si>
  <si>
    <t>PEMBELIAN</t>
  </si>
  <si>
    <t>NO. URUT</t>
  </si>
  <si>
    <t>KODE BARANG</t>
  </si>
  <si>
    <t>JENIS BARANG/NAMA BARANG</t>
  </si>
  <si>
    <t>TAHUN PEMBELIAN</t>
  </si>
  <si>
    <t>ASAL USUL CARA PEMBELIAN</t>
  </si>
  <si>
    <t>KETERANGAN</t>
  </si>
  <si>
    <t>BAHAN</t>
  </si>
  <si>
    <t>UKURAN/CC</t>
  </si>
  <si>
    <t>MERK/TYPE</t>
  </si>
  <si>
    <t>NOMOR REGISTER</t>
  </si>
  <si>
    <t>LUAS (M2)</t>
  </si>
  <si>
    <t>TAHUN PENGADAAN</t>
  </si>
  <si>
    <t>LETAK/ ALAMAT</t>
  </si>
  <si>
    <t>HAK</t>
  </si>
  <si>
    <t>SERTIFIKAT</t>
  </si>
  <si>
    <t>TANGGAL</t>
  </si>
  <si>
    <t>NOMOR</t>
  </si>
  <si>
    <t>PENGGUNAAN</t>
  </si>
  <si>
    <t>ASAL USUL</t>
  </si>
  <si>
    <t>KONDISI BANGUNAN/BARANG</t>
  </si>
  <si>
    <t>KONTRUKSI BANGUNAN</t>
  </si>
  <si>
    <t>LUAS LANTAI (M2)</t>
  </si>
  <si>
    <t>LETAK/LOKASI</t>
  </si>
  <si>
    <t>DOKUMEN GEDUNG</t>
  </si>
  <si>
    <t>STATUS TANAH</t>
  </si>
  <si>
    <t>NOMOR KODE TANAH</t>
  </si>
  <si>
    <t>KODE</t>
  </si>
  <si>
    <t xml:space="preserve">GEDUNG DAN BANGUNAN </t>
  </si>
  <si>
    <t>GEDUNG DINAS PENDAPATAN DAERAH</t>
  </si>
  <si>
    <t xml:space="preserve">PAGAR POS PAJAK DAN RETRIBUSI TERPADU </t>
  </si>
  <si>
    <t>PEMATANGAN LAHAN PARKIR POS PAJAK &amp; RETRIBUSI TERPADU</t>
  </si>
  <si>
    <t xml:space="preserve">TERALI DAN PAGAR GEDUNG </t>
  </si>
  <si>
    <t>KONSTRUKSI/PEMBELIAN GEDUNG KANTOR</t>
  </si>
  <si>
    <t/>
  </si>
  <si>
    <t xml:space="preserve">BANGUNAN MONUMEN </t>
  </si>
  <si>
    <t>BERTINGKAT</t>
  </si>
  <si>
    <t>BETON</t>
  </si>
  <si>
    <t>KOMPLEK PERKANTORAN PEMDA KUANSING</t>
  </si>
  <si>
    <t>KEC. KUANTAN MUDIK</t>
  </si>
  <si>
    <t>KEC. SINGINGI HILIR</t>
  </si>
  <si>
    <t>KEC. CERENTI</t>
  </si>
  <si>
    <t>PEMDA KUANSING</t>
  </si>
  <si>
    <t>NO URUT</t>
  </si>
  <si>
    <t>PANJANG (M2)</t>
  </si>
  <si>
    <t>LEBAR (M)</t>
  </si>
  <si>
    <t xml:space="preserve">JALAN, IRIGASI DAN JARINGAN </t>
  </si>
  <si>
    <t xml:space="preserve">JALAN DAN JEMBATAN </t>
  </si>
  <si>
    <t>BANGUNAN AIR (IRIGASI)</t>
  </si>
  <si>
    <t xml:space="preserve">JARINGAN </t>
  </si>
  <si>
    <t>02.06.01.05.40</t>
  </si>
  <si>
    <t>KANTOR BAPENDA KUANSING</t>
  </si>
  <si>
    <t>SHARP</t>
  </si>
  <si>
    <t>1,5 PK</t>
  </si>
  <si>
    <t>TERALI JENDELA KANTOR</t>
  </si>
  <si>
    <t>0001-0006</t>
  </si>
  <si>
    <t>200 M</t>
  </si>
  <si>
    <t>REHABILITASI SEDANG/BERAT GEDUNG KANTOR</t>
  </si>
  <si>
    <t>DANTY JUMIATI, SE</t>
  </si>
  <si>
    <t>NIP. 19850208 201001 2 029</t>
  </si>
  <si>
    <t>02.06.02.06.08</t>
  </si>
  <si>
    <t>02.06.04.01.04</t>
  </si>
  <si>
    <t>0001-0003</t>
  </si>
  <si>
    <t>0001-0014</t>
  </si>
  <si>
    <t>YAMAHA</t>
  </si>
  <si>
    <t>02.06.02.06.50</t>
  </si>
  <si>
    <t>MP 57238</t>
  </si>
  <si>
    <t>Kursi Direktur Tipe 30 hl</t>
  </si>
  <si>
    <t>KURSI KERJA KABID</t>
  </si>
  <si>
    <t>KURSI KERJA KASI/KASUBBAG</t>
  </si>
  <si>
    <t>Kursi Direktur Tipe b37 hl</t>
  </si>
  <si>
    <t>Aldo</t>
  </si>
  <si>
    <t>SOUND SYSTEM</t>
  </si>
  <si>
    <t>MEJA KERJA KEPALA BADAN</t>
  </si>
  <si>
    <t>MEJA KERJA SEKRETARIS</t>
  </si>
  <si>
    <t>KURSI KERJA KABAN</t>
  </si>
  <si>
    <t>KURSI KERJA SEKRETARIS</t>
  </si>
  <si>
    <t>SOFA</t>
  </si>
  <si>
    <t>008</t>
  </si>
  <si>
    <t xml:space="preserve">TOYOTA INNOVA-G M/T NEW </t>
  </si>
  <si>
    <t>MHFXW42G9D2255811</t>
  </si>
  <si>
    <t>1TR-7534462</t>
  </si>
  <si>
    <t>BM 1061 K</t>
  </si>
  <si>
    <t>MUTASI DARI BPKAD</t>
  </si>
  <si>
    <t xml:space="preserve"> Tahun 2019</t>
  </si>
  <si>
    <t>Penyusutan s/d 2019</t>
  </si>
  <si>
    <t>Tahun 2019</t>
  </si>
  <si>
    <t>PENYUSUTAN S/D 2019</t>
  </si>
  <si>
    <t>PEMERINTAH KABUPATEN KUANTAN SINGINGI</t>
  </si>
  <si>
    <t>BADAN PENDAPATAN DAERAH</t>
  </si>
  <si>
    <t>TAHUN 2019</t>
  </si>
  <si>
    <t>KODE ASET</t>
  </si>
  <si>
    <t>URAIAN</t>
  </si>
  <si>
    <t>SALDO AWAL</t>
  </si>
  <si>
    <t>PENAMBAHAN TAHUN BERJALAN</t>
  </si>
  <si>
    <t>TOTAL PENAMBAHAN</t>
  </si>
  <si>
    <t>PENGURANGAN</t>
  </si>
  <si>
    <t>TOTAL PENGURANGAN</t>
  </si>
  <si>
    <t>TOTAL ASET PER 30 SEPT 2019</t>
  </si>
  <si>
    <t>BELANJA MODAL</t>
  </si>
  <si>
    <t>BELANJA PEGAWAI</t>
  </si>
  <si>
    <t>BELANJA BARANG &amp; JASA</t>
  </si>
  <si>
    <t>MUTASI</t>
  </si>
  <si>
    <t>BB JD ASET</t>
  </si>
  <si>
    <t>DI BAWAH KAPITALISASI</t>
  </si>
  <si>
    <t>BM JD PERSEDIAAN</t>
  </si>
  <si>
    <t>1.8</t>
  </si>
  <si>
    <t>Aset lainnya</t>
  </si>
  <si>
    <t>1.8.5</t>
  </si>
  <si>
    <t>Aset lain-lain</t>
  </si>
  <si>
    <t>KOORDINATOR BIDANG PENGELOLAAN ASET</t>
  </si>
  <si>
    <t>BPKAD KUANTAN SINGINGI</t>
  </si>
  <si>
    <t>SEPNI MAILINDA, SE</t>
  </si>
  <si>
    <t>NIP. 19850917 201212 2 002</t>
  </si>
  <si>
    <t>KERTAS KERJA PEMBANTU</t>
  </si>
  <si>
    <t>DAFTAR BELANJA MODAL TAHUN ANGGARAN 2019</t>
  </si>
  <si>
    <t>,</t>
  </si>
  <si>
    <t xml:space="preserve">A  N  G  G  A  R  A  N </t>
  </si>
  <si>
    <t>R  E  A  L  I  S  A  S  I</t>
  </si>
  <si>
    <t>No.</t>
  </si>
  <si>
    <t>Urusan Pemerintahan</t>
  </si>
  <si>
    <t>Organisasi</t>
  </si>
  <si>
    <t>NAMA</t>
  </si>
  <si>
    <t>Rincian</t>
  </si>
  <si>
    <t>Rincian Perhitungan</t>
  </si>
  <si>
    <t>KONTRAK</t>
  </si>
  <si>
    <t>Nama Barang</t>
  </si>
  <si>
    <t>Merk</t>
  </si>
  <si>
    <t>PPN ( 10% )</t>
  </si>
  <si>
    <t xml:space="preserve">B A S T </t>
  </si>
  <si>
    <t>KATEGORI ASET</t>
  </si>
  <si>
    <t>Honorarium</t>
  </si>
  <si>
    <t>BELANJA PENGIKUT</t>
  </si>
  <si>
    <t xml:space="preserve">KETERANGAN </t>
  </si>
  <si>
    <t>Sisa Pagu</t>
  </si>
  <si>
    <t>Prog</t>
  </si>
  <si>
    <t>Keg</t>
  </si>
  <si>
    <t xml:space="preserve"> Rek</t>
  </si>
  <si>
    <t>Program</t>
  </si>
  <si>
    <t>Kegiatan</t>
  </si>
  <si>
    <t>Nama Rekening</t>
  </si>
  <si>
    <t>Volume</t>
  </si>
  <si>
    <t>Pihak Ketiga</t>
  </si>
  <si>
    <t>PHO</t>
  </si>
  <si>
    <t>FHO</t>
  </si>
  <si>
    <t>LS</t>
  </si>
  <si>
    <t>Belanja Pegawai</t>
  </si>
  <si>
    <t>Belanja Barang &amp; Jasa</t>
  </si>
  <si>
    <t>(Rp.)</t>
  </si>
  <si>
    <t>(Nama PT/CV)</t>
  </si>
  <si>
    <t>Nomor SP2D</t>
  </si>
  <si>
    <t>Panitia Pelaksana</t>
  </si>
  <si>
    <t>Penerima Barang</t>
  </si>
  <si>
    <t xml:space="preserve">Jumlah </t>
  </si>
  <si>
    <t>36= (26+34+35)</t>
  </si>
  <si>
    <t>1</t>
  </si>
  <si>
    <t>Keuangan</t>
  </si>
  <si>
    <t>Badan Pendapatan Daerah</t>
  </si>
  <si>
    <t>02</t>
  </si>
  <si>
    <t>78</t>
  </si>
  <si>
    <t>5.2.3.26.17.</t>
  </si>
  <si>
    <t>Program Peningkatan Saran dan Prasarana Aparatur</t>
  </si>
  <si>
    <t>Pengadaan Terali</t>
  </si>
  <si>
    <t>Belanja Modal Pengadaan Pagar dan Terali</t>
  </si>
  <si>
    <t>BANGUNAN DAN GEDUNG</t>
  </si>
  <si>
    <t>meter</t>
  </si>
  <si>
    <t>970 / SPK / PPK / BAPENDA / 14</t>
  </si>
  <si>
    <t>CV. RAWANG KEMPEH</t>
  </si>
  <si>
    <t>1195 / SP2D / LS / 3. 01.01 / III/2019</t>
  </si>
  <si>
    <t>17 Juni 2019</t>
  </si>
  <si>
    <t>Honorarium Tim Pengadaan Barang dan Jasa</t>
  </si>
  <si>
    <t>Pejabat Pengadaan</t>
  </si>
  <si>
    <t>keg</t>
  </si>
  <si>
    <t>Pejabat Penerima</t>
  </si>
  <si>
    <t>Biaya Administrasi Tender</t>
  </si>
  <si>
    <t>2</t>
  </si>
  <si>
    <t>77</t>
  </si>
  <si>
    <t>5.2.3.11.16.</t>
  </si>
  <si>
    <t>Pengadaan Gorden</t>
  </si>
  <si>
    <t>Belanja Modal Pengadaan Perlengkapan Kantor</t>
  </si>
  <si>
    <t>ALAT-ALAT KANTOR DAN RUMAH TANGGA</t>
  </si>
  <si>
    <t>Kain Gorden</t>
  </si>
  <si>
    <t>Meter</t>
  </si>
  <si>
    <t>970/SPK/PPK/BAPENDA/77</t>
  </si>
  <si>
    <t>22 JULI 2019</t>
  </si>
  <si>
    <t xml:space="preserve">1959/SP2D/LS/3.01.03.01/III/2019                  </t>
  </si>
  <si>
    <t>Pejabat Pengadaan, Pejabat Penerima,Biaya Administrasi Tender</t>
  </si>
  <si>
    <t>1985/SP2D/LS/3.01.03.01/III/2019</t>
  </si>
  <si>
    <t>3</t>
  </si>
  <si>
    <t>37</t>
  </si>
  <si>
    <t>5.2.3.26.01.</t>
  </si>
  <si>
    <t>Rehabilitasi Sedang / Berat Gedung Kantor</t>
  </si>
  <si>
    <t>Belanja Modal Pengadaan Konstruksi/ Pembelian Gedung Kantor</t>
  </si>
  <si>
    <t>Rehabilitasi sedang/berat Gedung Kantor</t>
  </si>
  <si>
    <t>970/ SPK / PPK / BAPENDA / 20</t>
  </si>
  <si>
    <t>2452 / SP2D / LS / 3.01.03.01/ III/2019</t>
  </si>
  <si>
    <t>06 September 2019</t>
  </si>
  <si>
    <t>Pek. Bongkar dan Perapian Bekas Bongkaran</t>
  </si>
  <si>
    <t>Pek. Pas. Rangka Langit-Langit Metal Furring</t>
  </si>
  <si>
    <t>Pek. Pemasangan Plafond PVC (Sunda Plafond)</t>
  </si>
  <si>
    <t>Pek. Pemasangan Exhousefan pada Plafond Ruang Rapat</t>
  </si>
  <si>
    <t>Pek. Pemasanangan Titik Lampu</t>
  </si>
  <si>
    <t>Pek. Pas. Lampu LED Sistem Tanam ke Plafond (Bukan Downligth)</t>
  </si>
  <si>
    <t>Pek. Pembuatan Meja Rapat Bahan Rangka Plywood Lapis HPL</t>
  </si>
  <si>
    <t>Pek. Pembuatan Backdroup pada Dinding Ruang Rapat (2 Sisi)</t>
  </si>
  <si>
    <t>Pek. Pemasangan Wallpaper baru pada Dinding</t>
  </si>
  <si>
    <t>Pek. Pembuatan dan Pasang Daun Pintu + Kosen Bahan Plywood Lapis HPL ditambah Accesories</t>
  </si>
  <si>
    <t>Pek. Pembersihan Akhir</t>
  </si>
  <si>
    <t>09</t>
  </si>
  <si>
    <t>Pengadaan Peralatan Gedung Kantor</t>
  </si>
  <si>
    <t>Belanja Modal Pengadaan Peralatan Rumah Tangga</t>
  </si>
  <si>
    <t>Belanja Modal Pengadaan Peralatan Kantor</t>
  </si>
  <si>
    <t>5.2.3.10.04.</t>
  </si>
  <si>
    <t>Belanja Modal Pengadaan Mesin Fotocopy</t>
  </si>
  <si>
    <t>Unit</t>
  </si>
  <si>
    <t>Paket</t>
  </si>
  <si>
    <t>Pejabat Penerima/Pemeriksa</t>
  </si>
  <si>
    <t>Administrasi Tender</t>
  </si>
  <si>
    <t>5.2.3.10.12.</t>
  </si>
  <si>
    <t>Belanja Modal Pengadaan Peralatan  Rumah Tangga</t>
  </si>
  <si>
    <t>970 / SPK / PPK / BAPENDA / 73</t>
  </si>
  <si>
    <t>2713 / SP2D / LS / 3.01.03.01/ III/2019</t>
  </si>
  <si>
    <t>22 September 2019</t>
  </si>
  <si>
    <t>Sound System</t>
  </si>
  <si>
    <t>Meja Kerja Kepala Badan dan Sekretaris</t>
  </si>
  <si>
    <t>Kursi Kerja Kepala Bidang dan Kepala Subbid/Subbag</t>
  </si>
  <si>
    <t>Kursi Kerja Kepala Badan dan Sekretaris</t>
  </si>
  <si>
    <t>Set</t>
  </si>
  <si>
    <t xml:space="preserve">3089/SP2D/LS/3.01.03.01/III/2019  </t>
  </si>
  <si>
    <t>5.2.3.10.13.</t>
  </si>
  <si>
    <t>Belanja Modal Pengadaan Alat Pendingin</t>
  </si>
  <si>
    <t>unit</t>
  </si>
  <si>
    <t>970/SPK/PPK/BAPENDA/39</t>
  </si>
  <si>
    <t>CV. DEN UTAMA</t>
  </si>
  <si>
    <t>UNIT</t>
  </si>
  <si>
    <t xml:space="preserve">3632/SP2D/LS/3.01.03.01/III/2019  </t>
  </si>
  <si>
    <t xml:space="preserve">4320/SP2D/LS/3.01.03.01/IV/2019  </t>
  </si>
  <si>
    <t>5.2.3.10.23.</t>
  </si>
  <si>
    <t>Belanja Modal Pengadaan Drone Beserta Kelengkapannya</t>
  </si>
  <si>
    <t>Drone</t>
  </si>
  <si>
    <t>15</t>
  </si>
  <si>
    <t>40</t>
  </si>
  <si>
    <t>5.2.3.12.12.</t>
  </si>
  <si>
    <t>Program Peningkatan dan Pengembangan Pengelolaan Keuangan Daerah</t>
  </si>
  <si>
    <t>Pengadaan Aplikasi Teknologi Informasi Pendapatan Daerah</t>
  </si>
  <si>
    <t>Belanja Modal Perangkat Lunak Pengembangan Aplikasi</t>
  </si>
  <si>
    <t>ATB</t>
  </si>
  <si>
    <t>5.2.1.01.02.</t>
  </si>
  <si>
    <t xml:space="preserve">Pejabat Pengadaan </t>
  </si>
  <si>
    <t>5.2.2.01.02.</t>
  </si>
  <si>
    <t>Belanja Dokumentasi Tender</t>
  </si>
  <si>
    <t>Belanja Modal Perangkat Lunak Pengembangan Aplikasi Pengadaan Komputer</t>
  </si>
  <si>
    <t>Penyempurnaan Program SISMIOP PBB P2</t>
  </si>
  <si>
    <t>970 / SPK / PPK / BAPENDA / 75</t>
  </si>
  <si>
    <t>CV. SIAK RIVER CONSULTANT</t>
  </si>
  <si>
    <t>2826 / SP2D / LS / 3.01.03.01/ IV/2019</t>
  </si>
  <si>
    <t>Pengadaan Sistem Aplikasi 9 Pajak</t>
  </si>
  <si>
    <t>Teluk Kuantan,                                         2019</t>
  </si>
  <si>
    <t>KEPALA BADAN PENDAPATAN DAERAH</t>
  </si>
  <si>
    <t>HPP</t>
  </si>
  <si>
    <t>Alat-alat Kantor dan Rumah Tangga</t>
  </si>
  <si>
    <t>Bangunan dan Gedung</t>
  </si>
  <si>
    <t>DANTY JUMIATI,SE</t>
  </si>
  <si>
    <t>Total</t>
  </si>
  <si>
    <t>PERALATAN DAN MESIN</t>
  </si>
  <si>
    <t>JUMLAH</t>
  </si>
  <si>
    <t>Waktu Perolehan</t>
  </si>
  <si>
    <t>Nilai (Rp)</t>
  </si>
  <si>
    <t>Sisa Manfaat Saat Kapitalisasi</t>
  </si>
  <si>
    <t>Tahun Habis Barang Sebelum kapitalisasi</t>
  </si>
  <si>
    <t>%</t>
  </si>
  <si>
    <t xml:space="preserve">Potensi Penambahan UE </t>
  </si>
  <si>
    <t xml:space="preserve"> penambahan UE  Maksimal</t>
  </si>
  <si>
    <t>Sisa Masa Manfaat Akhir</t>
  </si>
  <si>
    <t>Tanggal Habis Barang Setelah Kapitalisasi</t>
  </si>
  <si>
    <t>Nilali perolehan</t>
  </si>
  <si>
    <t>susut</t>
  </si>
  <si>
    <t xml:space="preserve">Akumulasi Penyusutan </t>
  </si>
  <si>
    <t xml:space="preserve">NILAI BUKU s.d </t>
  </si>
  <si>
    <t>KET</t>
  </si>
  <si>
    <t>Sebelum Kapitalisasi</t>
  </si>
  <si>
    <t>Setelah Kapitalisasi</t>
  </si>
  <si>
    <t>S.D 31 Desember</t>
  </si>
  <si>
    <t>Akumulasi Tahun</t>
  </si>
  <si>
    <t>Hari</t>
  </si>
  <si>
    <t>Periode</t>
  </si>
  <si>
    <t>Kontrol Kebenaran Perhitungan Penyusutan:</t>
  </si>
  <si>
    <t>Total Nilai Perolehan + Rehab/Pemeliharan</t>
  </si>
  <si>
    <t>Akumulasi penyusutan</t>
  </si>
  <si>
    <t>Nilai Buku s.d. Tahun 2018</t>
  </si>
  <si>
    <t>Selisih</t>
  </si>
  <si>
    <t xml:space="preserve"> </t>
  </si>
  <si>
    <t>KODE : 1</t>
  </si>
  <si>
    <t>REHABILITASI SEDANG/BERAT GEDUNG KANTOR DAN PEMASANGAN TERALI</t>
  </si>
  <si>
    <t>MUTASI DARI SETDA</t>
  </si>
  <si>
    <t>INNOVA -G M/T BENSIN NEW</t>
  </si>
  <si>
    <t>MHFXW42G1D2256175</t>
  </si>
  <si>
    <t>BM 1105 K</t>
  </si>
  <si>
    <t>1TR-7536056</t>
  </si>
  <si>
    <t>MHF11KF8010067550</t>
  </si>
  <si>
    <t>MHFXW42G7A2157792</t>
  </si>
  <si>
    <t>BM 1108 K / BM 178 BP</t>
  </si>
  <si>
    <t>SALDO AWAL PENYUSUTAN TH 2019</t>
  </si>
  <si>
    <t>PENYUSUTAN TAHUN BERJALAN</t>
  </si>
  <si>
    <t>TOTAL PENAMBAHAN PENYSUSUTAN</t>
  </si>
  <si>
    <t>TOTAL PENYUSUTAN ASET S/D 30 DES 2019</t>
  </si>
  <si>
    <t>PENYUSUTAN TAHUN 2019</t>
  </si>
  <si>
    <t>PENYUSUTAN KOREKSI 2018</t>
  </si>
  <si>
    <t>MUTASI DR BAPENDA KE SATPOL</t>
  </si>
  <si>
    <t>PENYUSUTAN MUTASI masuk</t>
  </si>
  <si>
    <t>PENYUSUTAN MUTASI keluar</t>
  </si>
  <si>
    <t>2.03.01</t>
  </si>
  <si>
    <t>Penyusutan 2019</t>
  </si>
  <si>
    <t>2.04.01</t>
  </si>
  <si>
    <t>2.06.03</t>
  </si>
  <si>
    <t>2.06.01</t>
  </si>
  <si>
    <t>2.06.02</t>
  </si>
  <si>
    <t>2.06.04</t>
  </si>
  <si>
    <t>2.07.01</t>
  </si>
  <si>
    <t>2.07.03</t>
  </si>
  <si>
    <t>Saldo Awal</t>
  </si>
  <si>
    <t>Mutasi masuk</t>
  </si>
  <si>
    <t>mutasi keluar</t>
  </si>
  <si>
    <t>penyusutan 2019</t>
  </si>
  <si>
    <t>jumlah</t>
  </si>
  <si>
    <t>02.06.03.01.05</t>
  </si>
  <si>
    <t>02.04.03.01.71</t>
  </si>
  <si>
    <t xml:space="preserve">BM 1064 K </t>
  </si>
  <si>
    <t>BM 1224 K</t>
  </si>
  <si>
    <t>00050704</t>
  </si>
  <si>
    <t>E. ASET TETAP LAINNYA</t>
  </si>
  <si>
    <t xml:space="preserve">: </t>
  </si>
  <si>
    <t>JENIS BARANG/ NAMA BARANG</t>
  </si>
  <si>
    <t>BUKU PERPUSTAKAAN</t>
  </si>
  <si>
    <t>BARANG BERCORAK KESESIAN/KEBUDAYAAN</t>
  </si>
  <si>
    <t>HEWAN/TERNAK DAN TUMBUHAN</t>
  </si>
  <si>
    <t>TAHUN CETAK/ PEMBELIAN</t>
  </si>
  <si>
    <t>ASAL USUL CARA PEROLEHAN</t>
  </si>
  <si>
    <t>HARGA (Rp)</t>
  </si>
  <si>
    <t>JUDUL / PENCIPTA</t>
  </si>
  <si>
    <t>SPESIFIKASI</t>
  </si>
  <si>
    <t>ASAL DAERAH</t>
  </si>
  <si>
    <t>PENCIPTA</t>
  </si>
  <si>
    <t>JENIS</t>
  </si>
  <si>
    <t>UKURAN</t>
  </si>
  <si>
    <t>ASET TETAP LAINNYA</t>
  </si>
  <si>
    <t>BARANG BERCORAK KESENIAN/KEBUDAYAAN</t>
  </si>
  <si>
    <t xml:space="preserve">HEWAN/ TERNAK DAN TUMBUHAN </t>
  </si>
  <si>
    <t>TELUK KUANTAN, 31 DESEMBER 2019</t>
  </si>
  <si>
    <t>KABUPATEN KUANTAN SINGINGI,</t>
  </si>
  <si>
    <t>F. KONSTRUKSI DALAM PENGERJAAN</t>
  </si>
  <si>
    <t>BANGUNAN (P,SP,D)</t>
  </si>
  <si>
    <t>KONSTRUKSI BANGUNAN</t>
  </si>
  <si>
    <t>LETAK LOKASI/ ALAMAT</t>
  </si>
  <si>
    <t>TGL, BULAN, THN MULAI</t>
  </si>
  <si>
    <t>ASAL USUL PEMBIAYAAN</t>
  </si>
  <si>
    <t>NILAI KONTRAK (Rp)</t>
  </si>
  <si>
    <t>BERTINGKAT / TIDAK</t>
  </si>
  <si>
    <t>BETON/ TIDAK</t>
  </si>
  <si>
    <t>KONSTRUKSI DALAM PENGERJAAN</t>
  </si>
  <si>
    <t>BERTINGKAT/ TIDAK</t>
  </si>
  <si>
    <t>LETAK/ LOKASI ALAMAT</t>
  </si>
  <si>
    <t>KONDISI BANGUNAN/ BARANG</t>
  </si>
  <si>
    <t>NO. KODE LOKASI : 12.04.06.13.01</t>
  </si>
  <si>
    <t>PABRIK</t>
  </si>
  <si>
    <t>RANGKA</t>
  </si>
  <si>
    <t>MESIN</t>
  </si>
  <si>
    <t>POLISI</t>
  </si>
  <si>
    <t>NO. KODE LOKASI :12.04.06.17/04.03.14.00</t>
  </si>
  <si>
    <t>HARGA PEROLEHAN (Rp)</t>
  </si>
  <si>
    <t>PENGURUS BARANG,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</si>
</sst>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3" formatCode="_(* #,##0.00_);_(* \(#,##0.00\);_(* &quot;-&quot;??_);_(@_)"/>
    <numFmt numFmtId="164" formatCode="_-* #,##0_-;\-* #,##0_-;_-* &quot;-&quot;_-;_-@_-"/>
    <numFmt numFmtId="165" formatCode="_-* #,##0.00_-;\-* #,##0.00_-;_-* &quot;-&quot;??_-;_-@_-"/>
    <numFmt numFmtId="166" formatCode="_(&quot;Rp&quot;* #,##0_);_(&quot;Rp&quot;* \(#,##0\);_(&quot;Rp&quot;* &quot;-&quot;_);_(@_)"/>
    <numFmt numFmtId="167" formatCode="_(* #,##0.00_);_(* \(#,##0.00\);_(* &quot;-&quot;_);_(@_)"/>
    <numFmt numFmtId="168" formatCode="_(* #,##0_);_(* \(#,##0\);_(* &quot;-&quot;??_);_(@_)"/>
    <numFmt numFmtId="169" formatCode="dd\ mmm\ yyyy"/>
    <numFmt numFmtId="170" formatCode="&quot;$&quot;#,##0.00"/>
    <numFmt numFmtId="171" formatCode="dd\-mmm\-yyyy"/>
    <numFmt numFmtId="172" formatCode="#,##0_ ;\-#,##0\ "/>
    <numFmt numFmtId="173" formatCode="#,##0;[Red]#,##0"/>
    <numFmt numFmtId="174" formatCode="_(* #,##0.0000000_);_(* \(#,##0.0000000\);_(* &quot;-&quot;??_);_(@_)"/>
    <numFmt numFmtId="175" formatCode="_(* #,##0.000_);_(* \(#,##0.000\);_(* &quot;-&quot;_);_(@_)"/>
    <numFmt numFmtId="176" formatCode="_-* #,##0_-;\-* #,##0_-;_-* &quot;-&quot;??_-;_-@_-"/>
  </numFmts>
  <fonts count="82" x14ac:knownFonts="1">
    <font>
      <sz val="11"/>
      <color theme="1"/>
      <name val="Calibri"/>
      <family val="2"/>
      <charset val="1"/>
      <scheme val="minor"/>
    </font>
    <font>
      <sz val="11"/>
      <color theme="1"/>
      <name val="Calibri"/>
      <family val="2"/>
      <scheme val="minor"/>
    </font>
    <font>
      <sz val="11"/>
      <color theme="1"/>
      <name val="Calibri"/>
      <family val="2"/>
      <scheme val="minor"/>
    </font>
    <font>
      <sz val="11"/>
      <color indexed="8"/>
      <name val="Calibri"/>
      <family val="2"/>
      <charset val="1"/>
    </font>
    <font>
      <b/>
      <sz val="9"/>
      <name val="Arial"/>
      <family val="2"/>
    </font>
    <font>
      <sz val="9"/>
      <name val="Arial"/>
      <family val="2"/>
    </font>
    <font>
      <sz val="11"/>
      <color indexed="8"/>
      <name val="Calibri"/>
      <family val="2"/>
    </font>
    <font>
      <sz val="11"/>
      <color theme="1"/>
      <name val="Calibri"/>
      <family val="2"/>
      <charset val="1"/>
      <scheme val="minor"/>
    </font>
    <font>
      <sz val="11"/>
      <color theme="1"/>
      <name val="Calibri"/>
      <family val="2"/>
      <scheme val="minor"/>
    </font>
    <font>
      <sz val="11"/>
      <color rgb="FFFF0000"/>
      <name val="Calibri"/>
      <family val="2"/>
      <charset val="1"/>
      <scheme val="minor"/>
    </font>
    <font>
      <sz val="10"/>
      <color theme="1"/>
      <name val="Calibri"/>
      <family val="2"/>
      <scheme val="minor"/>
    </font>
    <font>
      <b/>
      <sz val="11"/>
      <color theme="1"/>
      <name val="Calibri"/>
      <family val="2"/>
      <scheme val="minor"/>
    </font>
    <font>
      <sz val="9"/>
      <color theme="1"/>
      <name val="Calibri"/>
      <family val="2"/>
      <scheme val="minor"/>
    </font>
    <font>
      <b/>
      <sz val="16"/>
      <color theme="1"/>
      <name val="Calibri"/>
      <family val="2"/>
      <scheme val="minor"/>
    </font>
    <font>
      <b/>
      <sz val="11"/>
      <color rgb="FFFF0000"/>
      <name val="Calibri"/>
      <family val="2"/>
      <scheme val="minor"/>
    </font>
    <font>
      <b/>
      <sz val="11"/>
      <name val="Calibri"/>
      <family val="2"/>
      <scheme val="minor"/>
    </font>
    <font>
      <b/>
      <u/>
      <sz val="11"/>
      <color theme="1"/>
      <name val="Calibri"/>
      <family val="2"/>
      <scheme val="minor"/>
    </font>
    <font>
      <sz val="9"/>
      <color theme="1"/>
      <name val="Arial"/>
      <family val="2"/>
    </font>
    <font>
      <b/>
      <sz val="9"/>
      <color theme="1"/>
      <name val="Arial"/>
      <family val="2"/>
    </font>
    <font>
      <b/>
      <sz val="9"/>
      <color theme="3"/>
      <name val="Arial"/>
      <family val="2"/>
    </font>
    <font>
      <b/>
      <sz val="10"/>
      <color theme="1"/>
      <name val="Calibri"/>
      <family val="2"/>
      <scheme val="minor"/>
    </font>
    <font>
      <b/>
      <sz val="10"/>
      <color theme="3"/>
      <name val="Calibri"/>
      <family val="2"/>
      <scheme val="minor"/>
    </font>
    <font>
      <b/>
      <sz val="10"/>
      <name val="Calibri"/>
      <family val="2"/>
      <scheme val="minor"/>
    </font>
    <font>
      <b/>
      <sz val="20"/>
      <color theme="1"/>
      <name val="Calibri"/>
      <family val="2"/>
      <scheme val="minor"/>
    </font>
    <font>
      <sz val="10"/>
      <color theme="1"/>
      <name val="Calibri"/>
      <family val="2"/>
      <charset val="1"/>
      <scheme val="minor"/>
    </font>
    <font>
      <sz val="11"/>
      <color theme="9" tint="-0.249977111117893"/>
      <name val="Calibri"/>
      <family val="2"/>
      <scheme val="minor"/>
    </font>
    <font>
      <sz val="11"/>
      <color theme="8" tint="-0.249977111117893"/>
      <name val="Calibri"/>
      <family val="2"/>
      <scheme val="minor"/>
    </font>
    <font>
      <sz val="11"/>
      <color theme="7" tint="-0.249977111117893"/>
      <name val="Calibri"/>
      <family val="2"/>
      <scheme val="minor"/>
    </font>
    <font>
      <sz val="11"/>
      <color theme="6" tint="-0.249977111117893"/>
      <name val="Calibri"/>
      <family val="2"/>
      <scheme val="minor"/>
    </font>
    <font>
      <u/>
      <sz val="11"/>
      <color theme="8" tint="-0.249977111117893"/>
      <name val="Calibri"/>
      <family val="2"/>
      <scheme val="minor"/>
    </font>
    <font>
      <u/>
      <sz val="11"/>
      <color theme="7" tint="-0.249977111117893"/>
      <name val="Calibri"/>
      <family val="2"/>
      <scheme val="minor"/>
    </font>
    <font>
      <sz val="12"/>
      <color theme="1"/>
      <name val="Bookman Old Style"/>
      <family val="1"/>
    </font>
    <font>
      <sz val="12"/>
      <color rgb="FF000000"/>
      <name val="Bookman Old Style"/>
      <family val="1"/>
    </font>
    <font>
      <sz val="10"/>
      <name val="Arial"/>
      <family val="2"/>
    </font>
    <font>
      <sz val="11"/>
      <color rgb="FF006100"/>
      <name val="Calibri"/>
      <family val="2"/>
      <scheme val="minor"/>
    </font>
    <font>
      <u/>
      <sz val="11"/>
      <color rgb="FF0563C1"/>
      <name val="Calibri"/>
      <family val="2"/>
    </font>
    <font>
      <b/>
      <sz val="12"/>
      <color indexed="8"/>
      <name val="Calibri"/>
      <family val="2"/>
      <charset val="1"/>
    </font>
    <font>
      <sz val="12"/>
      <color indexed="8"/>
      <name val="Calibri"/>
      <family val="2"/>
      <charset val="1"/>
    </font>
    <font>
      <b/>
      <sz val="12"/>
      <color theme="1"/>
      <name val="Calibri"/>
      <family val="2"/>
      <charset val="1"/>
    </font>
    <font>
      <b/>
      <sz val="12"/>
      <color theme="1"/>
      <name val="Calibri"/>
      <family val="2"/>
    </font>
    <font>
      <sz val="12"/>
      <color theme="1"/>
      <name val="Calibri"/>
      <family val="2"/>
      <charset val="1"/>
    </font>
    <font>
      <b/>
      <sz val="12"/>
      <name val="Calibri"/>
      <family val="2"/>
      <charset val="1"/>
    </font>
    <font>
      <sz val="12"/>
      <name val="Calibri"/>
      <family val="2"/>
      <charset val="1"/>
    </font>
    <font>
      <sz val="12"/>
      <name val="Calibri"/>
      <family val="2"/>
    </font>
    <font>
      <b/>
      <sz val="12"/>
      <name val="Calibri"/>
      <family val="2"/>
    </font>
    <font>
      <sz val="12"/>
      <color theme="1"/>
      <name val="Calibri"/>
      <family val="2"/>
    </font>
    <font>
      <b/>
      <sz val="12"/>
      <color rgb="FFFF0000"/>
      <name val="Calibri"/>
      <family val="2"/>
      <charset val="1"/>
    </font>
    <font>
      <i/>
      <sz val="12"/>
      <color theme="1"/>
      <name val="Calibri"/>
      <family val="2"/>
      <charset val="1"/>
    </font>
    <font>
      <b/>
      <sz val="12"/>
      <color indexed="8"/>
      <name val="Calibri"/>
      <family val="2"/>
    </font>
    <font>
      <b/>
      <sz val="12"/>
      <color theme="1"/>
      <name val="Arial Narrow"/>
      <family val="2"/>
    </font>
    <font>
      <sz val="12"/>
      <color theme="1"/>
      <name val="Arial Narrow"/>
      <family val="2"/>
    </font>
    <font>
      <sz val="12"/>
      <color rgb="FF000000"/>
      <name val="Arial Narrow"/>
      <family val="2"/>
    </font>
    <font>
      <sz val="12"/>
      <name val="Arial Narrow"/>
      <family val="2"/>
    </font>
    <font>
      <b/>
      <u/>
      <sz val="11"/>
      <name val="Calibri"/>
      <family val="2"/>
      <scheme val="minor"/>
    </font>
    <font>
      <sz val="12"/>
      <color theme="0"/>
      <name val="Arial Narrow"/>
      <family val="2"/>
    </font>
    <font>
      <b/>
      <sz val="12"/>
      <color rgb="FF000000"/>
      <name val="Arial Narrow"/>
      <family val="2"/>
    </font>
    <font>
      <b/>
      <sz val="20"/>
      <color theme="1"/>
      <name val="Cambria"/>
      <family val="1"/>
      <scheme val="major"/>
    </font>
    <font>
      <sz val="11"/>
      <color theme="1"/>
      <name val="Cambria"/>
      <family val="1"/>
      <scheme val="major"/>
    </font>
    <font>
      <b/>
      <sz val="10"/>
      <color theme="1"/>
      <name val="Cambria"/>
      <family val="1"/>
      <scheme val="major"/>
    </font>
    <font>
      <b/>
      <sz val="11"/>
      <color theme="1"/>
      <name val="Cambria"/>
      <family val="1"/>
      <scheme val="major"/>
    </font>
    <font>
      <sz val="10"/>
      <color theme="1"/>
      <name val="Cambria"/>
      <family val="1"/>
      <scheme val="major"/>
    </font>
    <font>
      <b/>
      <sz val="10"/>
      <color rgb="FFFF0000"/>
      <name val="Cambria"/>
      <family val="1"/>
      <scheme val="major"/>
    </font>
    <font>
      <b/>
      <sz val="10"/>
      <color theme="3"/>
      <name val="Cambria"/>
      <family val="1"/>
      <scheme val="major"/>
    </font>
    <font>
      <b/>
      <sz val="10"/>
      <name val="Cambria"/>
      <family val="1"/>
      <scheme val="major"/>
    </font>
    <font>
      <sz val="10"/>
      <color rgb="FFFF0000"/>
      <name val="Cambria"/>
      <family val="1"/>
      <scheme val="major"/>
    </font>
    <font>
      <b/>
      <u/>
      <sz val="11"/>
      <color theme="1"/>
      <name val="Cambria"/>
      <family val="1"/>
      <scheme val="major"/>
    </font>
    <font>
      <u/>
      <sz val="11"/>
      <color theme="1"/>
      <name val="Cambria"/>
      <family val="1"/>
      <scheme val="major"/>
    </font>
    <font>
      <b/>
      <sz val="11"/>
      <name val="Cambria"/>
      <family val="1"/>
      <scheme val="major"/>
    </font>
    <font>
      <b/>
      <sz val="14"/>
      <color theme="1"/>
      <name val="Cambria"/>
      <family val="1"/>
      <scheme val="major"/>
    </font>
    <font>
      <sz val="11"/>
      <color indexed="8"/>
      <name val="Cambria"/>
      <family val="1"/>
      <scheme val="major"/>
    </font>
    <font>
      <b/>
      <sz val="11"/>
      <color indexed="8"/>
      <name val="Cambria"/>
      <family val="1"/>
      <scheme val="major"/>
    </font>
    <font>
      <b/>
      <sz val="11"/>
      <color rgb="FFFF0000"/>
      <name val="Cambria"/>
      <family val="1"/>
      <scheme val="major"/>
    </font>
    <font>
      <sz val="11"/>
      <color rgb="FFFF0000"/>
      <name val="Cambria"/>
      <family val="1"/>
      <scheme val="major"/>
    </font>
    <font>
      <sz val="11"/>
      <name val="Cambria"/>
      <family val="1"/>
      <scheme val="major"/>
    </font>
    <font>
      <b/>
      <sz val="20"/>
      <color theme="1"/>
      <name val="Cambria"/>
      <family val="1"/>
    </font>
    <font>
      <sz val="11"/>
      <color theme="1"/>
      <name val="Cambria"/>
      <family val="1"/>
    </font>
    <font>
      <b/>
      <sz val="11"/>
      <color theme="1"/>
      <name val="Cambria"/>
      <family val="1"/>
    </font>
    <font>
      <sz val="11"/>
      <color rgb="FFFF0000"/>
      <name val="Cambria"/>
      <family val="1"/>
    </font>
    <font>
      <b/>
      <u/>
      <sz val="11"/>
      <color theme="1"/>
      <name val="Cambria"/>
      <family val="1"/>
    </font>
    <font>
      <sz val="11"/>
      <name val="Cambria"/>
      <family val="1"/>
    </font>
    <font>
      <b/>
      <sz val="11"/>
      <color rgb="FFFF0000"/>
      <name val="Cambria"/>
      <family val="1"/>
    </font>
    <font>
      <b/>
      <sz val="11"/>
      <name val="Cambria"/>
      <family val="1"/>
    </font>
  </fonts>
  <fills count="14">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rgb="FFC6EFCE"/>
      </patternFill>
    </fill>
    <fill>
      <patternFill patternType="solid">
        <fgColor rgb="FFFFC000"/>
        <bgColor indexed="64"/>
      </patternFill>
    </fill>
    <fill>
      <patternFill patternType="solid">
        <fgColor theme="8" tint="0.39997558519241921"/>
        <bgColor indexed="64"/>
      </patternFill>
    </fill>
    <fill>
      <patternFill patternType="solid">
        <fgColor rgb="FF92D050"/>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medium">
        <color indexed="64"/>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indexed="64"/>
      </right>
      <top/>
      <bottom style="medium">
        <color rgb="FF000000"/>
      </bottom>
      <diagonal/>
    </border>
    <border>
      <left/>
      <right style="medium">
        <color indexed="64"/>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top style="medium">
        <color indexed="64"/>
      </top>
      <bottom/>
      <diagonal/>
    </border>
    <border>
      <left/>
      <right/>
      <top style="medium">
        <color indexed="64"/>
      </top>
      <bottom style="hair">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style="thin">
        <color auto="1"/>
      </bottom>
      <diagonal/>
    </border>
    <border>
      <left style="medium">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style="thin">
        <color indexed="64"/>
      </top>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dotted">
        <color indexed="64"/>
      </top>
      <bottom style="dotted">
        <color indexed="64"/>
      </bottom>
      <diagonal/>
    </border>
    <border>
      <left/>
      <right/>
      <top style="dotted">
        <color indexed="64"/>
      </top>
      <bottom style="dotted">
        <color indexed="64"/>
      </bottom>
      <diagonal/>
    </border>
    <border>
      <left/>
      <right style="thin">
        <color auto="1"/>
      </right>
      <top style="thin">
        <color auto="1"/>
      </top>
      <bottom/>
      <diagonal/>
    </border>
    <border>
      <left/>
      <right style="thin">
        <color auto="1"/>
      </right>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double">
        <color auto="1"/>
      </left>
      <right style="thin">
        <color auto="1"/>
      </right>
      <top/>
      <bottom style="thin">
        <color auto="1"/>
      </bottom>
      <diagonal/>
    </border>
    <border>
      <left style="thin">
        <color auto="1"/>
      </left>
      <right style="double">
        <color auto="1"/>
      </right>
      <top/>
      <bottom style="thin">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indexed="64"/>
      </right>
      <top/>
      <bottom style="thin">
        <color auto="1"/>
      </bottom>
      <diagonal/>
    </border>
    <border>
      <left style="medium">
        <color indexed="64"/>
      </left>
      <right style="thin">
        <color indexed="64"/>
      </right>
      <top style="medium">
        <color auto="1"/>
      </top>
      <bottom style="double">
        <color indexed="64"/>
      </bottom>
      <diagonal/>
    </border>
    <border>
      <left style="thin">
        <color indexed="64"/>
      </left>
      <right style="thin">
        <color indexed="64"/>
      </right>
      <top style="medium">
        <color auto="1"/>
      </top>
      <bottom style="double">
        <color indexed="64"/>
      </bottom>
      <diagonal/>
    </border>
    <border>
      <left style="thin">
        <color indexed="64"/>
      </left>
      <right style="medium">
        <color indexed="64"/>
      </right>
      <top style="medium">
        <color auto="1"/>
      </top>
      <bottom style="double">
        <color indexed="64"/>
      </bottom>
      <diagonal/>
    </border>
    <border>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auto="1"/>
      </right>
      <top/>
      <bottom style="medium">
        <color auto="1"/>
      </bottom>
      <diagonal/>
    </border>
  </borders>
  <cellStyleXfs count="77">
    <xf numFmtId="0" fontId="0" fillId="0" borderId="0"/>
    <xf numFmtId="43" fontId="7" fillId="0" borderId="0" applyFont="0" applyFill="0" applyBorder="0" applyAlignment="0" applyProtection="0"/>
    <xf numFmtId="41" fontId="7" fillId="0" borderId="0" applyFont="0" applyFill="0" applyBorder="0" applyAlignment="0" applyProtection="0"/>
    <xf numFmtId="41" fontId="8" fillId="0" borderId="0" applyFont="0" applyFill="0" applyBorder="0" applyAlignment="0" applyProtection="0"/>
    <xf numFmtId="0" fontId="8" fillId="0" borderId="0"/>
    <xf numFmtId="0" fontId="8" fillId="0" borderId="0"/>
    <xf numFmtId="0" fontId="6" fillId="0" borderId="0"/>
    <xf numFmtId="0" fontId="3" fillId="0" borderId="0"/>
    <xf numFmtId="0" fontId="7" fillId="0" borderId="0"/>
    <xf numFmtId="41" fontId="7" fillId="0" borderId="0" applyFont="0" applyFill="0" applyBorder="0" applyAlignment="0" applyProtection="0"/>
    <xf numFmtId="0" fontId="2" fillId="0" borderId="0"/>
    <xf numFmtId="0" fontId="2" fillId="0" borderId="0"/>
    <xf numFmtId="0" fontId="7" fillId="0" borderId="0"/>
    <xf numFmtId="43" fontId="2" fillId="0" borderId="0" applyFont="0" applyFill="0" applyBorder="0" applyAlignment="0" applyProtection="0"/>
    <xf numFmtId="41" fontId="2" fillId="0" borderId="0" applyFont="0" applyFill="0" applyBorder="0" applyAlignment="0" applyProtection="0"/>
    <xf numFmtId="41" fontId="6" fillId="0" borderId="0" applyFont="0" applyFill="0" applyBorder="0" applyAlignment="0" applyProtection="0"/>
    <xf numFmtId="165" fontId="7" fillId="0" borderId="0" applyFont="0" applyFill="0" applyBorder="0" applyAlignment="0" applyProtection="0"/>
    <xf numFmtId="41" fontId="1" fillId="0" borderId="0" applyFont="0" applyFill="0" applyBorder="0" applyAlignment="0" applyProtection="0"/>
    <xf numFmtId="43" fontId="3" fillId="0" borderId="0" applyFont="0" applyFill="0" applyBorder="0" applyAlignment="0" applyProtection="0"/>
    <xf numFmtId="43" fontId="33" fillId="0" borderId="0" applyFont="0" applyFill="0" applyBorder="0" applyAlignment="0" applyProtection="0"/>
    <xf numFmtId="43" fontId="7" fillId="0" borderId="0" applyFont="0" applyFill="0" applyBorder="0" applyAlignment="0" applyProtection="0"/>
    <xf numFmtId="0" fontId="34" fillId="10" borderId="0" applyNumberFormat="0" applyBorder="0" applyAlignment="0" applyProtection="0"/>
    <xf numFmtId="0" fontId="35" fillId="0" borderId="0" applyNumberFormat="0" applyFill="0" applyBorder="0" applyAlignment="0" applyProtection="0">
      <alignment vertical="top"/>
      <protection locked="0"/>
    </xf>
    <xf numFmtId="0" fontId="1" fillId="0" borderId="0"/>
    <xf numFmtId="0" fontId="1" fillId="0" borderId="0"/>
    <xf numFmtId="0" fontId="7" fillId="0" borderId="0"/>
    <xf numFmtId="0" fontId="7" fillId="0" borderId="0"/>
    <xf numFmtId="0" fontId="7" fillId="0" borderId="0"/>
    <xf numFmtId="0" fontId="7" fillId="0" borderId="0"/>
    <xf numFmtId="0" fontId="3" fillId="0" borderId="0"/>
    <xf numFmtId="41" fontId="3" fillId="0" borderId="0" applyFont="0" applyFill="0" applyBorder="0" applyAlignment="0" applyProtection="0"/>
    <xf numFmtId="43" fontId="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1" fillId="0" borderId="0"/>
    <xf numFmtId="41" fontId="7" fillId="0" borderId="0" applyFont="0" applyFill="0" applyBorder="0" applyAlignment="0" applyProtection="0"/>
    <xf numFmtId="0" fontId="33" fillId="0" borderId="0"/>
    <xf numFmtId="0" fontId="7" fillId="0" borderId="0"/>
    <xf numFmtId="9" fontId="7" fillId="0" borderId="0" applyFont="0" applyFill="0" applyBorder="0" applyAlignment="0" applyProtection="0"/>
    <xf numFmtId="41" fontId="1" fillId="0" borderId="0" applyFont="0" applyFill="0" applyBorder="0" applyAlignment="0" applyProtection="0"/>
    <xf numFmtId="0" fontId="7" fillId="0" borderId="0"/>
    <xf numFmtId="41" fontId="7"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3" fillId="0" borderId="0" applyFont="0" applyFill="0" applyBorder="0" applyAlignment="0" applyProtection="0"/>
    <xf numFmtId="41" fontId="7"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7" fillId="0" borderId="0"/>
    <xf numFmtId="41" fontId="7" fillId="0" borderId="0" applyFont="0" applyFill="0" applyBorder="0" applyAlignment="0" applyProtection="0"/>
  </cellStyleXfs>
  <cellXfs count="1185">
    <xf numFmtId="0" fontId="0" fillId="0" borderId="0" xfId="0"/>
    <xf numFmtId="0" fontId="10" fillId="0" borderId="1" xfId="7" applyFont="1" applyBorder="1" applyAlignment="1">
      <alignment horizontal="center" vertical="center"/>
    </xf>
    <xf numFmtId="0" fontId="0" fillId="0" borderId="1" xfId="0" applyBorder="1"/>
    <xf numFmtId="0" fontId="8" fillId="0" borderId="1" xfId="0" applyFont="1" applyBorder="1" applyAlignment="1">
      <alignment horizontal="left" vertical="center"/>
    </xf>
    <xf numFmtId="0" fontId="11" fillId="0" borderId="1" xfId="0" applyFont="1" applyBorder="1" applyAlignment="1">
      <alignment horizontal="left" wrapText="1"/>
    </xf>
    <xf numFmtId="0" fontId="8" fillId="0" borderId="1" xfId="0" applyFont="1" applyBorder="1" applyAlignment="1">
      <alignment horizontal="left" wrapText="1"/>
    </xf>
    <xf numFmtId="0" fontId="11" fillId="0" borderId="1" xfId="0" applyFont="1" applyBorder="1" applyAlignment="1">
      <alignment vertical="center" wrapText="1"/>
    </xf>
    <xf numFmtId="0" fontId="12" fillId="2" borderId="1" xfId="4" applyFont="1" applyFill="1" applyBorder="1" applyAlignment="1">
      <alignment horizontal="center" vertical="center"/>
    </xf>
    <xf numFmtId="0" fontId="0" fillId="0" borderId="1" xfId="0" applyBorder="1" applyAlignment="1">
      <alignment horizontal="center"/>
    </xf>
    <xf numFmtId="0" fontId="8" fillId="0" borderId="1" xfId="0" applyFont="1" applyBorder="1" applyAlignment="1">
      <alignment horizontal="center" vertical="center"/>
    </xf>
    <xf numFmtId="0" fontId="0" fillId="0" borderId="0" xfId="0" applyAlignment="1">
      <alignment wrapText="1"/>
    </xf>
    <xf numFmtId="0" fontId="8" fillId="2" borderId="1" xfId="0" applyFont="1" applyFill="1" applyBorder="1" applyAlignment="1">
      <alignment horizontal="left" vertical="center"/>
    </xf>
    <xf numFmtId="0" fontId="8" fillId="2" borderId="1" xfId="0" applyFont="1" applyFill="1" applyBorder="1" applyAlignment="1">
      <alignment horizontal="left" wrapText="1"/>
    </xf>
    <xf numFmtId="0" fontId="0" fillId="2" borderId="1" xfId="0" applyFill="1" applyBorder="1"/>
    <xf numFmtId="0" fontId="0" fillId="2" borderId="0" xfId="0" applyFill="1"/>
    <xf numFmtId="0" fontId="10" fillId="3" borderId="1" xfId="7" applyFont="1" applyFill="1" applyBorder="1" applyAlignment="1">
      <alignment horizontal="center" vertical="center"/>
    </xf>
    <xf numFmtId="0" fontId="10" fillId="2" borderId="1" xfId="7" applyFont="1" applyFill="1" applyBorder="1" applyAlignment="1">
      <alignment horizontal="center" vertical="center"/>
    </xf>
    <xf numFmtId="0" fontId="10" fillId="3" borderId="1" xfId="4" applyFont="1" applyFill="1" applyBorder="1" applyAlignment="1">
      <alignment horizontal="center" vertical="center"/>
    </xf>
    <xf numFmtId="0" fontId="10" fillId="3" borderId="1" xfId="4" applyFont="1" applyFill="1" applyBorder="1" applyAlignment="1">
      <alignment vertical="center"/>
    </xf>
    <xf numFmtId="0" fontId="12" fillId="3" borderId="1" xfId="4" applyFont="1" applyFill="1" applyBorder="1" applyAlignment="1">
      <alignment horizontal="center" vertical="center"/>
    </xf>
    <xf numFmtId="0" fontId="13" fillId="0" borderId="0" xfId="0" applyFont="1" applyAlignment="1">
      <alignment vertical="center"/>
    </xf>
    <xf numFmtId="0" fontId="0" fillId="0" borderId="1" xfId="0" applyBorder="1" applyAlignment="1">
      <alignment horizontal="center" wrapText="1"/>
    </xf>
    <xf numFmtId="0" fontId="8" fillId="0" borderId="0" xfId="4"/>
    <xf numFmtId="0" fontId="0" fillId="0" borderId="1" xfId="0" applyFill="1" applyBorder="1"/>
    <xf numFmtId="0" fontId="0" fillId="4" borderId="1" xfId="0" applyFill="1" applyBorder="1"/>
    <xf numFmtId="0" fontId="10" fillId="0" borderId="1" xfId="4" applyFont="1" applyBorder="1" applyAlignment="1">
      <alignment horizontal="center" vertical="center"/>
    </xf>
    <xf numFmtId="43" fontId="14" fillId="0" borderId="1" xfId="0" applyNumberFormat="1" applyFont="1" applyBorder="1"/>
    <xf numFmtId="0" fontId="9" fillId="0" borderId="1" xfId="0" applyFont="1" applyFill="1" applyBorder="1" applyAlignment="1"/>
    <xf numFmtId="0" fontId="0" fillId="0" borderId="1" xfId="0" applyFill="1" applyBorder="1" applyAlignment="1"/>
    <xf numFmtId="0" fontId="15" fillId="0" borderId="1" xfId="0" applyFont="1" applyFill="1" applyBorder="1" applyAlignment="1">
      <alignment horizontal="center"/>
    </xf>
    <xf numFmtId="0" fontId="8" fillId="0" borderId="0" xfId="4" applyAlignment="1"/>
    <xf numFmtId="0" fontId="8" fillId="0" borderId="0" xfId="4" applyFill="1" applyAlignment="1">
      <alignment horizontal="center"/>
    </xf>
    <xf numFmtId="0" fontId="0" fillId="0" borderId="0" xfId="0" applyFill="1"/>
    <xf numFmtId="0" fontId="8" fillId="0" borderId="0" xfId="4" applyFill="1"/>
    <xf numFmtId="0" fontId="16" fillId="0" borderId="0" xfId="4" applyFont="1" applyAlignment="1"/>
    <xf numFmtId="0" fontId="8" fillId="0" borderId="0" xfId="4" applyAlignment="1">
      <alignment horizontal="center"/>
    </xf>
    <xf numFmtId="0" fontId="0" fillId="0" borderId="1" xfId="0" applyFill="1" applyBorder="1" applyAlignment="1">
      <alignment horizontal="center"/>
    </xf>
    <xf numFmtId="0" fontId="17" fillId="0" borderId="1" xfId="0" applyFont="1" applyBorder="1" applyAlignment="1">
      <alignment horizontal="left" vertical="center"/>
    </xf>
    <xf numFmtId="0" fontId="18" fillId="0" borderId="1" xfId="0" applyFont="1" applyBorder="1" applyAlignment="1">
      <alignment horizontal="left" wrapText="1"/>
    </xf>
    <xf numFmtId="0" fontId="17" fillId="0" borderId="1" xfId="0" applyFont="1" applyFill="1" applyBorder="1" applyAlignment="1"/>
    <xf numFmtId="0" fontId="17" fillId="0" borderId="1" xfId="0" applyFont="1" applyBorder="1"/>
    <xf numFmtId="0" fontId="17" fillId="0" borderId="1" xfId="4" applyFont="1" applyBorder="1" applyAlignment="1">
      <alignment vertical="center" wrapText="1"/>
    </xf>
    <xf numFmtId="0" fontId="17" fillId="0" borderId="1" xfId="4" applyFont="1" applyFill="1" applyBorder="1" applyAlignment="1">
      <alignment vertical="center" wrapText="1"/>
    </xf>
    <xf numFmtId="43" fontId="4" fillId="0" borderId="1" xfId="0" applyNumberFormat="1" applyFont="1" applyFill="1" applyBorder="1" applyAlignment="1">
      <alignment horizontal="center"/>
    </xf>
    <xf numFmtId="0" fontId="17" fillId="0" borderId="1" xfId="0" applyFont="1" applyBorder="1" applyAlignment="1">
      <alignment horizontal="left" wrapText="1"/>
    </xf>
    <xf numFmtId="0" fontId="18" fillId="0" borderId="1" xfId="0" applyFont="1" applyFill="1" applyBorder="1" applyAlignment="1">
      <alignment horizontal="center"/>
    </xf>
    <xf numFmtId="0" fontId="17" fillId="0" borderId="1" xfId="0" applyFont="1" applyFill="1" applyBorder="1" applyAlignment="1">
      <alignment horizontal="left"/>
    </xf>
    <xf numFmtId="167" fontId="18" fillId="0" borderId="1" xfId="0" applyNumberFormat="1" applyFont="1" applyFill="1" applyBorder="1" applyAlignment="1"/>
    <xf numFmtId="0" fontId="17" fillId="2" borderId="1" xfId="4" applyFont="1" applyFill="1" applyBorder="1" applyAlignment="1">
      <alignment horizontal="left"/>
    </xf>
    <xf numFmtId="0" fontId="17" fillId="2" borderId="1" xfId="4" applyFont="1" applyFill="1" applyBorder="1"/>
    <xf numFmtId="0" fontId="17" fillId="5" borderId="1" xfId="0" applyFont="1" applyFill="1" applyBorder="1" applyAlignment="1"/>
    <xf numFmtId="49" fontId="17" fillId="2" borderId="1" xfId="4" applyNumberFormat="1" applyFont="1" applyFill="1" applyBorder="1" applyAlignment="1"/>
    <xf numFmtId="49" fontId="17" fillId="2" borderId="1" xfId="4" applyNumberFormat="1" applyFont="1" applyFill="1" applyBorder="1" applyAlignment="1">
      <alignment horizontal="center"/>
    </xf>
    <xf numFmtId="0" fontId="17" fillId="5" borderId="1" xfId="0" applyFont="1" applyFill="1" applyBorder="1" applyAlignment="1">
      <alignment horizontal="center"/>
    </xf>
    <xf numFmtId="49" fontId="17" fillId="2" borderId="1" xfId="4" applyNumberFormat="1" applyFont="1" applyFill="1" applyBorder="1" applyAlignment="1">
      <alignment horizontal="left"/>
    </xf>
    <xf numFmtId="0" fontId="17" fillId="0" borderId="1" xfId="4" applyFont="1" applyBorder="1" applyAlignment="1">
      <alignment horizontal="center" vertical="center" wrapText="1"/>
    </xf>
    <xf numFmtId="0" fontId="17" fillId="2" borderId="1" xfId="4" applyFont="1" applyFill="1" applyBorder="1" applyAlignment="1">
      <alignment horizontal="center"/>
    </xf>
    <xf numFmtId="1" fontId="17" fillId="2" borderId="1" xfId="4" applyNumberFormat="1" applyFont="1" applyFill="1" applyBorder="1" applyAlignment="1">
      <alignment horizontal="center"/>
    </xf>
    <xf numFmtId="0" fontId="17" fillId="5" borderId="1" xfId="0" applyFont="1" applyFill="1" applyBorder="1"/>
    <xf numFmtId="167" fontId="17" fillId="2" borderId="1" xfId="3" applyNumberFormat="1" applyFont="1" applyFill="1" applyBorder="1"/>
    <xf numFmtId="167" fontId="17" fillId="0" borderId="1" xfId="0" applyNumberFormat="1" applyFont="1" applyFill="1" applyBorder="1" applyAlignment="1"/>
    <xf numFmtId="0" fontId="17" fillId="0" borderId="1" xfId="0" applyFont="1" applyFill="1" applyBorder="1" applyAlignment="1">
      <alignment horizontal="center"/>
    </xf>
    <xf numFmtId="0" fontId="17" fillId="0" borderId="1" xfId="4" applyFont="1" applyBorder="1" applyAlignment="1">
      <alignment horizontal="center" vertical="center"/>
    </xf>
    <xf numFmtId="0" fontId="17" fillId="2" borderId="1" xfId="4" applyFont="1" applyFill="1" applyBorder="1" applyAlignment="1">
      <alignment horizontal="left" vertical="top" wrapText="1"/>
    </xf>
    <xf numFmtId="49" fontId="17" fillId="5" borderId="1" xfId="4" applyNumberFormat="1" applyFont="1" applyFill="1" applyBorder="1" applyAlignment="1">
      <alignment horizontal="center"/>
    </xf>
    <xf numFmtId="0" fontId="17" fillId="2" borderId="1" xfId="4" applyNumberFormat="1" applyFont="1" applyFill="1" applyBorder="1" applyAlignment="1">
      <alignment horizontal="center"/>
    </xf>
    <xf numFmtId="167" fontId="17" fillId="0" borderId="1" xfId="3" applyNumberFormat="1" applyFont="1" applyFill="1" applyBorder="1"/>
    <xf numFmtId="49" fontId="17" fillId="5" borderId="1" xfId="4" applyNumberFormat="1" applyFont="1" applyFill="1" applyBorder="1" applyAlignment="1">
      <alignment horizontal="center" vertical="center" wrapText="1"/>
    </xf>
    <xf numFmtId="49" fontId="17" fillId="5" borderId="1" xfId="4" applyNumberFormat="1" applyFont="1" applyFill="1" applyBorder="1" applyAlignment="1">
      <alignment horizontal="left"/>
    </xf>
    <xf numFmtId="49" fontId="17" fillId="2" borderId="1" xfId="4" applyNumberFormat="1" applyFont="1" applyFill="1" applyBorder="1" applyAlignment="1">
      <alignment horizontal="center" vertical="center" wrapText="1"/>
    </xf>
    <xf numFmtId="167" fontId="5" fillId="2" borderId="1" xfId="3" applyNumberFormat="1" applyFont="1" applyFill="1" applyBorder="1"/>
    <xf numFmtId="0" fontId="17" fillId="5" borderId="1" xfId="4" applyFont="1" applyFill="1" applyBorder="1" applyAlignment="1">
      <alignment horizontal="left"/>
    </xf>
    <xf numFmtId="0" fontId="17" fillId="0" borderId="1" xfId="4" applyFont="1" applyFill="1" applyBorder="1" applyAlignment="1">
      <alignment horizontal="left" vertical="top" wrapText="1"/>
    </xf>
    <xf numFmtId="49" fontId="17" fillId="0" borderId="1" xfId="4" applyNumberFormat="1" applyFont="1" applyFill="1" applyBorder="1" applyAlignment="1">
      <alignment horizontal="left"/>
    </xf>
    <xf numFmtId="1" fontId="17" fillId="0" borderId="1" xfId="4" applyNumberFormat="1" applyFont="1" applyFill="1" applyBorder="1" applyAlignment="1">
      <alignment horizontal="center"/>
    </xf>
    <xf numFmtId="49" fontId="17" fillId="2" borderId="1" xfId="4" applyNumberFormat="1" applyFont="1" applyFill="1" applyBorder="1" applyAlignment="1">
      <alignment horizontal="left" vertical="center" wrapText="1"/>
    </xf>
    <xf numFmtId="0" fontId="17" fillId="2" borderId="1" xfId="4" applyFont="1" applyFill="1" applyBorder="1" applyAlignment="1">
      <alignment vertical="center"/>
    </xf>
    <xf numFmtId="49" fontId="17" fillId="2" borderId="1" xfId="4" applyNumberFormat="1" applyFont="1" applyFill="1" applyBorder="1" applyAlignment="1">
      <alignment horizontal="left" vertical="center"/>
    </xf>
    <xf numFmtId="49" fontId="17" fillId="5" borderId="1" xfId="4" applyNumberFormat="1" applyFont="1" applyFill="1" applyBorder="1" applyAlignment="1">
      <alignment horizontal="center" vertical="center"/>
    </xf>
    <xf numFmtId="1" fontId="17" fillId="2" borderId="1" xfId="4" applyNumberFormat="1" applyFont="1" applyFill="1" applyBorder="1" applyAlignment="1">
      <alignment horizontal="center" vertical="center"/>
    </xf>
    <xf numFmtId="167" fontId="17" fillId="2" borderId="1" xfId="3" applyNumberFormat="1" applyFont="1" applyFill="1" applyBorder="1" applyAlignment="1">
      <alignment vertical="center"/>
    </xf>
    <xf numFmtId="0" fontId="17" fillId="0" borderId="1" xfId="0" applyFont="1" applyFill="1" applyBorder="1" applyAlignment="1">
      <alignment horizontal="left" vertical="center"/>
    </xf>
    <xf numFmtId="0" fontId="17" fillId="0" borderId="1" xfId="0" applyFont="1" applyFill="1" applyBorder="1" applyAlignment="1">
      <alignment horizontal="left" wrapText="1"/>
    </xf>
    <xf numFmtId="0" fontId="17" fillId="0" borderId="1" xfId="4" applyFont="1" applyFill="1" applyBorder="1" applyAlignment="1">
      <alignment vertical="center"/>
    </xf>
    <xf numFmtId="0" fontId="17" fillId="0" borderId="1" xfId="0" applyFont="1" applyFill="1" applyBorder="1"/>
    <xf numFmtId="49" fontId="17" fillId="0" borderId="1" xfId="4" applyNumberFormat="1" applyFont="1" applyFill="1" applyBorder="1" applyAlignment="1">
      <alignment horizontal="left" vertical="center"/>
    </xf>
    <xf numFmtId="49" fontId="17" fillId="0" borderId="1" xfId="4" applyNumberFormat="1" applyFont="1" applyFill="1" applyBorder="1" applyAlignment="1">
      <alignment horizontal="center" vertical="center"/>
    </xf>
    <xf numFmtId="0" fontId="17" fillId="0" borderId="1" xfId="4" applyFont="1" applyFill="1" applyBorder="1" applyAlignment="1">
      <alignment horizontal="center"/>
    </xf>
    <xf numFmtId="1" fontId="17" fillId="0" borderId="1" xfId="4" applyNumberFormat="1" applyFont="1" applyFill="1" applyBorder="1" applyAlignment="1">
      <alignment horizontal="center" vertical="center"/>
    </xf>
    <xf numFmtId="167" fontId="17" fillId="0" borderId="1" xfId="3" applyNumberFormat="1" applyFont="1" applyFill="1" applyBorder="1" applyAlignment="1">
      <alignment vertical="center"/>
    </xf>
    <xf numFmtId="49" fontId="17" fillId="2" borderId="1" xfId="4" applyNumberFormat="1" applyFont="1" applyFill="1" applyBorder="1" applyAlignment="1">
      <alignment horizontal="center" vertical="center"/>
    </xf>
    <xf numFmtId="49" fontId="17" fillId="2" borderId="1" xfId="4" applyNumberFormat="1" applyFont="1" applyFill="1" applyBorder="1" applyAlignment="1">
      <alignment horizontal="left" vertical="top" wrapText="1"/>
    </xf>
    <xf numFmtId="0" fontId="17" fillId="0" borderId="1" xfId="0" applyFont="1" applyBorder="1" applyAlignment="1">
      <alignment horizontal="left" vertical="top" wrapText="1"/>
    </xf>
    <xf numFmtId="0" fontId="17" fillId="5" borderId="1" xfId="0" applyFont="1" applyFill="1" applyBorder="1" applyAlignment="1">
      <alignment horizontal="left" vertical="top" wrapText="1"/>
    </xf>
    <xf numFmtId="0" fontId="17" fillId="0" borderId="1" xfId="0" applyFont="1" applyFill="1" applyBorder="1" applyAlignment="1">
      <alignment horizontal="left" vertical="top" wrapText="1"/>
    </xf>
    <xf numFmtId="0" fontId="17" fillId="2" borderId="1" xfId="4" applyFont="1" applyFill="1" applyBorder="1" applyAlignment="1">
      <alignment horizontal="center" vertical="top" wrapText="1"/>
    </xf>
    <xf numFmtId="1" fontId="17" fillId="2" borderId="1" xfId="4" applyNumberFormat="1" applyFont="1" applyFill="1" applyBorder="1" applyAlignment="1">
      <alignment horizontal="center" vertical="top" wrapText="1"/>
    </xf>
    <xf numFmtId="167" fontId="17" fillId="2" borderId="1" xfId="3" applyNumberFormat="1" applyFont="1" applyFill="1" applyBorder="1" applyAlignment="1">
      <alignment horizontal="left" vertical="top" wrapText="1"/>
    </xf>
    <xf numFmtId="0" fontId="17" fillId="5" borderId="1" xfId="0" applyFont="1" applyFill="1" applyBorder="1" applyAlignment="1">
      <alignment horizontal="center" vertical="top" wrapText="1"/>
    </xf>
    <xf numFmtId="49" fontId="17" fillId="5" borderId="1" xfId="4" applyNumberFormat="1" applyFont="1" applyFill="1" applyBorder="1" applyAlignment="1">
      <alignment horizontal="left" vertical="top" wrapText="1"/>
    </xf>
    <xf numFmtId="0" fontId="17" fillId="5" borderId="1" xfId="4" applyFont="1" applyFill="1" applyBorder="1" applyAlignment="1">
      <alignment horizontal="left" vertical="top" wrapText="1"/>
    </xf>
    <xf numFmtId="167" fontId="17" fillId="5" borderId="1" xfId="0" applyNumberFormat="1" applyFont="1" applyFill="1" applyBorder="1" applyAlignment="1">
      <alignment horizontal="left" vertical="top" wrapText="1"/>
    </xf>
    <xf numFmtId="0" fontId="18" fillId="0" borderId="1" xfId="0" applyFont="1" applyFill="1" applyBorder="1" applyAlignment="1">
      <alignment vertical="center" wrapText="1"/>
    </xf>
    <xf numFmtId="167" fontId="19" fillId="0" borderId="1" xfId="0" applyNumberFormat="1" applyFont="1" applyFill="1" applyBorder="1" applyAlignment="1"/>
    <xf numFmtId="0" fontId="17" fillId="0" borderId="0" xfId="0" applyFont="1"/>
    <xf numFmtId="0" fontId="17" fillId="0" borderId="1" xfId="0" applyFont="1" applyFill="1" applyBorder="1" applyAlignment="1">
      <alignment vertical="center" wrapText="1"/>
    </xf>
    <xf numFmtId="167" fontId="18" fillId="0" borderId="1" xfId="3" applyNumberFormat="1" applyFont="1" applyFill="1" applyBorder="1" applyAlignment="1">
      <alignment vertical="center"/>
    </xf>
    <xf numFmtId="0" fontId="17" fillId="0" borderId="1" xfId="0" applyFont="1" applyFill="1" applyBorder="1" applyAlignment="1">
      <alignment horizontal="left" vertical="top"/>
    </xf>
    <xf numFmtId="0" fontId="17" fillId="0" borderId="1" xfId="4" applyFont="1" applyFill="1" applyBorder="1" applyAlignment="1">
      <alignment horizontal="left" vertical="top"/>
    </xf>
    <xf numFmtId="0" fontId="17" fillId="5" borderId="1" xfId="0" applyFont="1" applyFill="1" applyBorder="1" applyAlignment="1">
      <alignment horizontal="left" vertical="top"/>
    </xf>
    <xf numFmtId="49" fontId="17" fillId="0" borderId="1" xfId="4" applyNumberFormat="1" applyFont="1" applyFill="1" applyBorder="1" applyAlignment="1">
      <alignment horizontal="left" vertical="top"/>
    </xf>
    <xf numFmtId="167" fontId="17" fillId="0" borderId="1" xfId="3" applyNumberFormat="1" applyFont="1" applyFill="1" applyBorder="1" applyAlignment="1">
      <alignment horizontal="left" vertical="top"/>
    </xf>
    <xf numFmtId="0" fontId="17" fillId="0" borderId="0" xfId="0" applyFont="1" applyAlignment="1">
      <alignment horizontal="left" vertical="top"/>
    </xf>
    <xf numFmtId="0" fontId="8" fillId="0" borderId="1" xfId="0" applyFont="1" applyBorder="1" applyAlignment="1">
      <alignment horizontal="left" vertical="center"/>
    </xf>
    <xf numFmtId="0" fontId="8" fillId="0" borderId="1" xfId="0" applyFont="1" applyBorder="1" applyAlignment="1">
      <alignment vertical="center" wrapText="1"/>
    </xf>
    <xf numFmtId="0" fontId="8" fillId="0" borderId="1" xfId="0" applyFont="1" applyBorder="1" applyAlignment="1">
      <alignment horizontal="left" wrapText="1"/>
    </xf>
    <xf numFmtId="0" fontId="11" fillId="0" borderId="1" xfId="0" applyFont="1" applyFill="1" applyBorder="1" applyAlignment="1">
      <alignment horizontal="center"/>
    </xf>
    <xf numFmtId="0" fontId="8" fillId="0" borderId="0" xfId="4" applyFont="1" applyAlignment="1"/>
    <xf numFmtId="0" fontId="8" fillId="0" borderId="0" xfId="4" applyFont="1"/>
    <xf numFmtId="0" fontId="10" fillId="0" borderId="1" xfId="0" applyFont="1" applyBorder="1" applyAlignment="1">
      <alignment horizontal="left" vertical="center"/>
    </xf>
    <xf numFmtId="0" fontId="20" fillId="0" borderId="1" xfId="0" applyFont="1" applyBorder="1" applyAlignment="1">
      <alignment horizontal="left" wrapText="1"/>
    </xf>
    <xf numFmtId="0" fontId="10" fillId="0" borderId="1" xfId="0" applyFont="1" applyBorder="1"/>
    <xf numFmtId="43" fontId="21" fillId="0" borderId="1" xfId="0" applyNumberFormat="1" applyFont="1" applyBorder="1"/>
    <xf numFmtId="0" fontId="10" fillId="5" borderId="1" xfId="0" applyFont="1" applyFill="1" applyBorder="1"/>
    <xf numFmtId="0" fontId="10" fillId="0" borderId="0" xfId="0" applyFont="1"/>
    <xf numFmtId="43" fontId="7" fillId="0" borderId="1" xfId="1" applyFont="1" applyFill="1" applyBorder="1" applyAlignment="1"/>
    <xf numFmtId="0" fontId="8" fillId="0" borderId="0" xfId="4" applyFill="1" applyAlignment="1"/>
    <xf numFmtId="0" fontId="8" fillId="0" borderId="0" xfId="4" applyFont="1" applyFill="1" applyAlignment="1"/>
    <xf numFmtId="0" fontId="16" fillId="0" borderId="0" xfId="4" applyFont="1" applyFill="1" applyAlignment="1"/>
    <xf numFmtId="0" fontId="0" fillId="0" borderId="0" xfId="0" applyFill="1" applyAlignment="1">
      <alignment horizontal="center"/>
    </xf>
    <xf numFmtId="0" fontId="0" fillId="0" borderId="0" xfId="0" applyFill="1" applyAlignment="1">
      <alignment vertical="center"/>
    </xf>
    <xf numFmtId="0" fontId="24" fillId="0" borderId="0" xfId="0" applyFont="1" applyFill="1" applyAlignment="1">
      <alignment horizontal="center" vertical="center"/>
    </xf>
    <xf numFmtId="0" fontId="24" fillId="0" borderId="0" xfId="0" applyFont="1" applyFill="1" applyAlignment="1">
      <alignment vertical="center"/>
    </xf>
    <xf numFmtId="0" fontId="24" fillId="0" borderId="0" xfId="4" applyFont="1" applyFill="1" applyAlignment="1">
      <alignment horizontal="center" vertical="center"/>
    </xf>
    <xf numFmtId="0" fontId="24" fillId="0" borderId="0" xfId="4" applyFont="1" applyFill="1" applyAlignment="1">
      <alignment vertical="center"/>
    </xf>
    <xf numFmtId="0" fontId="24" fillId="0" borderId="0" xfId="0" applyFont="1" applyFill="1" applyAlignment="1">
      <alignment horizontal="center" wrapText="1"/>
    </xf>
    <xf numFmtId="0" fontId="16" fillId="0" borderId="0" xfId="4" applyFont="1" applyFill="1" applyAlignment="1">
      <alignment horizontal="center"/>
    </xf>
    <xf numFmtId="0" fontId="15" fillId="0" borderId="10" xfId="0" applyFont="1" applyBorder="1" applyAlignment="1">
      <alignment horizontal="center" vertical="center" wrapText="1"/>
    </xf>
    <xf numFmtId="0" fontId="15" fillId="0" borderId="10"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25" fillId="0" borderId="4" xfId="0" applyFont="1" applyBorder="1" applyAlignment="1">
      <alignment horizontal="center" vertical="center" wrapText="1"/>
    </xf>
    <xf numFmtId="0" fontId="25" fillId="0" borderId="4" xfId="0" applyFont="1" applyBorder="1" applyAlignment="1">
      <alignment vertical="center" wrapText="1"/>
    </xf>
    <xf numFmtId="0" fontId="25" fillId="0" borderId="4" xfId="0" applyFont="1" applyBorder="1" applyAlignment="1">
      <alignment horizontal="center"/>
    </xf>
    <xf numFmtId="0" fontId="26" fillId="0" borderId="1" xfId="0" applyFont="1" applyBorder="1" applyAlignment="1">
      <alignment horizontal="center" vertical="center" wrapText="1"/>
    </xf>
    <xf numFmtId="0" fontId="26" fillId="0" borderId="1" xfId="0" applyFont="1" applyBorder="1" applyAlignment="1">
      <alignment vertical="center" wrapText="1"/>
    </xf>
    <xf numFmtId="0" fontId="26" fillId="0" borderId="1" xfId="0" applyFont="1" applyBorder="1" applyAlignment="1">
      <alignment horizontal="center"/>
    </xf>
    <xf numFmtId="0" fontId="27" fillId="0" borderId="1" xfId="0" applyFont="1" applyBorder="1" applyAlignment="1">
      <alignment horizontal="center" vertical="center" wrapText="1"/>
    </xf>
    <xf numFmtId="0" fontId="27" fillId="0" borderId="1" xfId="0" applyFont="1" applyBorder="1" applyAlignment="1">
      <alignment vertical="center" wrapText="1"/>
    </xf>
    <xf numFmtId="0" fontId="27" fillId="0" borderId="1" xfId="0" applyFont="1" applyBorder="1" applyAlignment="1">
      <alignment horizontal="center"/>
    </xf>
    <xf numFmtId="0" fontId="25" fillId="0" borderId="1" xfId="0" applyFont="1" applyBorder="1" applyAlignment="1">
      <alignment vertical="center" wrapText="1"/>
    </xf>
    <xf numFmtId="0" fontId="25" fillId="0" borderId="1" xfId="0" applyFont="1" applyBorder="1" applyAlignment="1">
      <alignment horizontal="center"/>
    </xf>
    <xf numFmtId="0" fontId="28" fillId="0" borderId="1" xfId="0" applyFont="1" applyBorder="1" applyAlignment="1">
      <alignment vertical="center" wrapText="1"/>
    </xf>
    <xf numFmtId="0" fontId="29" fillId="0" borderId="1" xfId="0" applyFont="1" applyBorder="1" applyAlignment="1">
      <alignment vertical="center" wrapText="1"/>
    </xf>
    <xf numFmtId="0" fontId="30" fillId="0" borderId="1" xfId="0" applyFont="1" applyBorder="1" applyAlignment="1">
      <alignment vertical="center" wrapText="1"/>
    </xf>
    <xf numFmtId="0" fontId="8" fillId="0" borderId="0" xfId="5"/>
    <xf numFmtId="0" fontId="31" fillId="0" borderId="12" xfId="5" applyFont="1" applyBorder="1" applyAlignment="1">
      <alignment horizontal="center" vertical="center" wrapText="1"/>
    </xf>
    <xf numFmtId="0" fontId="31" fillId="0" borderId="15" xfId="5" applyFont="1" applyBorder="1" applyAlignment="1">
      <alignment horizontal="center" vertical="center" wrapText="1"/>
    </xf>
    <xf numFmtId="0" fontId="31" fillId="0" borderId="14" xfId="5" applyFont="1" applyBorder="1" applyAlignment="1">
      <alignment horizontal="center" vertical="center" wrapText="1"/>
    </xf>
    <xf numFmtId="0" fontId="31" fillId="0" borderId="15" xfId="5" applyFont="1" applyBorder="1" applyAlignment="1">
      <alignment vertical="center" wrapText="1"/>
    </xf>
    <xf numFmtId="0" fontId="31" fillId="0" borderId="17" xfId="5" applyFont="1" applyBorder="1" applyAlignment="1">
      <alignment horizontal="center" vertical="center" wrapText="1"/>
    </xf>
    <xf numFmtId="0" fontId="32" fillId="0" borderId="14" xfId="5" applyFont="1" applyBorder="1" applyAlignment="1">
      <alignment horizontal="center" vertical="center" wrapText="1"/>
    </xf>
    <xf numFmtId="0" fontId="32" fillId="0" borderId="15" xfId="5" applyFont="1" applyBorder="1" applyAlignment="1">
      <alignment vertical="center" wrapText="1"/>
    </xf>
    <xf numFmtId="0" fontId="32" fillId="0" borderId="15" xfId="5" applyFont="1" applyBorder="1" applyAlignment="1">
      <alignment horizontal="center" vertical="center" wrapText="1"/>
    </xf>
    <xf numFmtId="0" fontId="32" fillId="0" borderId="17" xfId="5" applyFont="1" applyBorder="1" applyAlignment="1">
      <alignment horizontal="center" vertical="center" wrapText="1"/>
    </xf>
    <xf numFmtId="0" fontId="32" fillId="0" borderId="14" xfId="5" applyFont="1" applyBorder="1" applyAlignment="1">
      <alignment horizontal="right" vertical="center" wrapText="1"/>
    </xf>
    <xf numFmtId="0" fontId="27" fillId="0" borderId="4" xfId="0" applyFont="1" applyBorder="1" applyAlignment="1">
      <alignment horizontal="center" vertical="center" wrapText="1"/>
    </xf>
    <xf numFmtId="0" fontId="11" fillId="0" borderId="0" xfId="0" applyFont="1"/>
    <xf numFmtId="0" fontId="8" fillId="0" borderId="0" xfId="4" applyFill="1" applyAlignment="1">
      <alignment horizontal="center"/>
    </xf>
    <xf numFmtId="0" fontId="2" fillId="0" borderId="0" xfId="10"/>
    <xf numFmtId="167" fontId="0" fillId="0" borderId="0" xfId="2" applyNumberFormat="1" applyFont="1"/>
    <xf numFmtId="0" fontId="0" fillId="0" borderId="0" xfId="2" applyNumberFormat="1" applyFont="1"/>
    <xf numFmtId="0" fontId="0" fillId="0" borderId="0" xfId="2" applyNumberFormat="1" applyFont="1" applyAlignment="1">
      <alignment horizontal="center"/>
    </xf>
    <xf numFmtId="167" fontId="22" fillId="9" borderId="30" xfId="2" applyNumberFormat="1" applyFont="1" applyFill="1" applyBorder="1" applyAlignment="1">
      <alignment vertical="center"/>
    </xf>
    <xf numFmtId="0" fontId="11" fillId="0" borderId="1" xfId="0" applyFont="1" applyBorder="1"/>
    <xf numFmtId="167" fontId="11" fillId="0" borderId="1" xfId="2" applyNumberFormat="1" applyFont="1" applyFill="1" applyBorder="1" applyAlignment="1">
      <alignment horizontal="center" vertical="center" wrapText="1"/>
    </xf>
    <xf numFmtId="0" fontId="11" fillId="0" borderId="0" xfId="0" applyFont="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vertical="center"/>
    </xf>
    <xf numFmtId="0" fontId="11" fillId="0" borderId="1" xfId="0" applyFont="1" applyBorder="1" applyAlignment="1">
      <alignment horizontal="left" vertical="center"/>
    </xf>
    <xf numFmtId="167" fontId="11" fillId="0" borderId="1" xfId="2" applyNumberFormat="1" applyFont="1" applyBorder="1"/>
    <xf numFmtId="167" fontId="0" fillId="0" borderId="1" xfId="2" applyNumberFormat="1" applyFont="1" applyBorder="1"/>
    <xf numFmtId="167" fontId="0" fillId="0" borderId="1" xfId="2" applyNumberFormat="1" applyFont="1" applyFill="1" applyBorder="1"/>
    <xf numFmtId="167" fontId="11" fillId="0" borderId="0" xfId="2" applyNumberFormat="1" applyFont="1"/>
    <xf numFmtId="0" fontId="37" fillId="0" borderId="0" xfId="29" applyFont="1" applyFill="1" applyBorder="1" applyAlignment="1">
      <alignment vertical="center"/>
    </xf>
    <xf numFmtId="41" fontId="37" fillId="0" borderId="0" xfId="30" applyFont="1" applyFill="1" applyBorder="1" applyAlignment="1">
      <alignment vertical="center"/>
    </xf>
    <xf numFmtId="0" fontId="37" fillId="0" borderId="0" xfId="29" applyFont="1" applyFill="1" applyAlignment="1">
      <alignment vertical="center"/>
    </xf>
    <xf numFmtId="41" fontId="37" fillId="0" borderId="0" xfId="30" applyFont="1" applyFill="1" applyAlignment="1">
      <alignment vertical="center"/>
    </xf>
    <xf numFmtId="0" fontId="37" fillId="0" borderId="0" xfId="29" applyFont="1" applyFill="1" applyBorder="1" applyAlignment="1">
      <alignment horizontal="center" vertical="center"/>
    </xf>
    <xf numFmtId="167" fontId="37" fillId="0" borderId="0" xfId="30" applyNumberFormat="1" applyFont="1" applyFill="1" applyBorder="1" applyAlignment="1">
      <alignment horizontal="right" vertical="center"/>
    </xf>
    <xf numFmtId="43" fontId="37" fillId="0" borderId="0" xfId="31" applyFont="1" applyFill="1" applyBorder="1" applyAlignment="1">
      <alignment vertical="center"/>
    </xf>
    <xf numFmtId="169" fontId="37" fillId="0" borderId="0" xfId="31" applyNumberFormat="1" applyFont="1" applyFill="1" applyBorder="1" applyAlignment="1">
      <alignment horizontal="center" vertical="center"/>
    </xf>
    <xf numFmtId="43" fontId="37" fillId="0" borderId="0" xfId="31" applyFont="1" applyFill="1" applyBorder="1" applyAlignment="1">
      <alignment horizontal="center" vertical="center"/>
    </xf>
    <xf numFmtId="0" fontId="37" fillId="0" borderId="0" xfId="31" applyNumberFormat="1" applyFont="1" applyFill="1" applyBorder="1" applyAlignment="1">
      <alignment horizontal="center" vertical="center"/>
    </xf>
    <xf numFmtId="169" fontId="37" fillId="0" borderId="0" xfId="31" applyNumberFormat="1" applyFont="1" applyFill="1" applyBorder="1" applyAlignment="1">
      <alignment vertical="center"/>
    </xf>
    <xf numFmtId="0" fontId="36" fillId="0" borderId="0" xfId="29" applyFont="1" applyFill="1" applyBorder="1" applyAlignment="1">
      <alignment horizontal="center" vertical="center"/>
    </xf>
    <xf numFmtId="0" fontId="36" fillId="0" borderId="0" xfId="29" applyFont="1" applyFill="1" applyBorder="1" applyAlignment="1">
      <alignment horizontal="left" vertical="center" wrapText="1"/>
    </xf>
    <xf numFmtId="0" fontId="36" fillId="0" borderId="0" xfId="29" applyFont="1" applyFill="1" applyBorder="1" applyAlignment="1">
      <alignment horizontal="center" vertical="center" wrapText="1"/>
    </xf>
    <xf numFmtId="41" fontId="36" fillId="0" borderId="0" xfId="30" applyFont="1" applyFill="1" applyBorder="1" applyAlignment="1">
      <alignment horizontal="center" vertical="center"/>
    </xf>
    <xf numFmtId="0" fontId="36" fillId="0" borderId="18" xfId="29" applyFont="1" applyFill="1" applyBorder="1" applyAlignment="1">
      <alignment horizontal="center" vertical="center"/>
    </xf>
    <xf numFmtId="0" fontId="36" fillId="0" borderId="18" xfId="29" applyFont="1" applyFill="1" applyBorder="1" applyAlignment="1">
      <alignment horizontal="center" vertical="center" wrapText="1"/>
    </xf>
    <xf numFmtId="0" fontId="36" fillId="0" borderId="20" xfId="29" applyFont="1" applyFill="1" applyBorder="1" applyAlignment="1">
      <alignment horizontal="center" vertical="center"/>
    </xf>
    <xf numFmtId="170" fontId="36" fillId="0" borderId="20" xfId="29" applyNumberFormat="1" applyFont="1" applyFill="1" applyBorder="1" applyAlignment="1">
      <alignment horizontal="center" vertical="center" wrapText="1"/>
    </xf>
    <xf numFmtId="170" fontId="36" fillId="0" borderId="21" xfId="29" applyNumberFormat="1" applyFont="1" applyFill="1" applyBorder="1" applyAlignment="1">
      <alignment horizontal="center" vertical="center"/>
    </xf>
    <xf numFmtId="169" fontId="36" fillId="0" borderId="21" xfId="29" applyNumberFormat="1" applyFont="1" applyFill="1" applyBorder="1" applyAlignment="1">
      <alignment horizontal="center" vertical="center"/>
    </xf>
    <xf numFmtId="170" fontId="36" fillId="0" borderId="21" xfId="29" applyNumberFormat="1" applyFont="1" applyFill="1" applyBorder="1" applyAlignment="1">
      <alignment horizontal="center" vertical="center" wrapText="1"/>
    </xf>
    <xf numFmtId="0" fontId="36" fillId="0" borderId="21" xfId="29" applyFont="1" applyFill="1" applyBorder="1" applyAlignment="1">
      <alignment horizontal="center" vertical="center" wrapText="1"/>
    </xf>
    <xf numFmtId="43" fontId="36" fillId="0" borderId="21" xfId="31" applyFont="1" applyFill="1" applyBorder="1" applyAlignment="1">
      <alignment horizontal="center" vertical="center" wrapText="1"/>
    </xf>
    <xf numFmtId="1" fontId="36" fillId="0" borderId="21" xfId="29" applyNumberFormat="1" applyFont="1" applyFill="1" applyBorder="1" applyAlignment="1">
      <alignment horizontal="center" vertical="center" wrapText="1"/>
    </xf>
    <xf numFmtId="1" fontId="36" fillId="0" borderId="0" xfId="29" applyNumberFormat="1" applyFont="1" applyFill="1" applyBorder="1" applyAlignment="1">
      <alignment horizontal="center" vertical="center"/>
    </xf>
    <xf numFmtId="1" fontId="36" fillId="0" borderId="19" xfId="29" quotePrefix="1" applyNumberFormat="1" applyFont="1" applyFill="1" applyBorder="1" applyAlignment="1">
      <alignment horizontal="center" vertical="center" wrapText="1"/>
    </xf>
    <xf numFmtId="1" fontId="36" fillId="0" borderId="19" xfId="29" applyNumberFormat="1" applyFont="1" applyFill="1" applyBorder="1" applyAlignment="1">
      <alignment horizontal="center" vertical="center" wrapText="1"/>
    </xf>
    <xf numFmtId="1" fontId="36" fillId="0" borderId="19" xfId="29" applyNumberFormat="1" applyFont="1" applyFill="1" applyBorder="1" applyAlignment="1">
      <alignment horizontal="left" vertical="center" wrapText="1"/>
    </xf>
    <xf numFmtId="1" fontId="36" fillId="0" borderId="46" xfId="29" quotePrefix="1" applyNumberFormat="1" applyFont="1" applyFill="1" applyBorder="1" applyAlignment="1">
      <alignment horizontal="center" vertical="center" wrapText="1"/>
    </xf>
    <xf numFmtId="0" fontId="38" fillId="0" borderId="46" xfId="29" applyFont="1" applyFill="1" applyBorder="1" applyAlignment="1">
      <alignment vertical="center" wrapText="1"/>
    </xf>
    <xf numFmtId="0" fontId="38" fillId="0" borderId="46" xfId="29" applyFont="1" applyFill="1" applyBorder="1" applyAlignment="1">
      <alignment horizontal="left" vertical="center" wrapText="1"/>
    </xf>
    <xf numFmtId="0" fontId="38" fillId="0" borderId="46" xfId="29" quotePrefix="1" applyFont="1" applyFill="1" applyBorder="1" applyAlignment="1">
      <alignment horizontal="center" vertical="center"/>
    </xf>
    <xf numFmtId="49" fontId="38" fillId="0" borderId="46" xfId="30" applyNumberFormat="1" applyFont="1" applyFill="1" applyBorder="1" applyAlignment="1">
      <alignment horizontal="center" vertical="center"/>
    </xf>
    <xf numFmtId="0" fontId="38" fillId="0" borderId="46" xfId="29" applyFont="1" applyFill="1" applyBorder="1" applyAlignment="1">
      <alignment horizontal="center" vertical="center"/>
    </xf>
    <xf numFmtId="49" fontId="38" fillId="0" borderId="46" xfId="30" applyNumberFormat="1" applyFont="1" applyFill="1" applyBorder="1" applyAlignment="1">
      <alignment vertical="top" wrapText="1"/>
    </xf>
    <xf numFmtId="49" fontId="38" fillId="0" borderId="46" xfId="30" applyNumberFormat="1" applyFont="1" applyFill="1" applyBorder="1" applyAlignment="1">
      <alignment horizontal="center" vertical="top"/>
    </xf>
    <xf numFmtId="0" fontId="38" fillId="0" borderId="46" xfId="29" applyFont="1" applyFill="1" applyBorder="1" applyAlignment="1">
      <alignment vertical="top" wrapText="1"/>
    </xf>
    <xf numFmtId="0" fontId="39" fillId="0" borderId="46" xfId="29" applyFont="1" applyFill="1" applyBorder="1" applyAlignment="1">
      <alignment vertical="center" wrapText="1"/>
    </xf>
    <xf numFmtId="0" fontId="40" fillId="0" borderId="46" xfId="29" applyFont="1" applyFill="1" applyBorder="1" applyAlignment="1">
      <alignment horizontal="left" vertical="top"/>
    </xf>
    <xf numFmtId="2" fontId="40" fillId="0" borderId="46" xfId="29" applyNumberFormat="1" applyFont="1" applyFill="1" applyBorder="1" applyAlignment="1">
      <alignment horizontal="center" vertical="top"/>
    </xf>
    <xf numFmtId="41" fontId="40" fillId="0" borderId="46" xfId="30" applyFont="1" applyFill="1" applyBorder="1" applyAlignment="1">
      <alignment horizontal="center" vertical="top"/>
    </xf>
    <xf numFmtId="167" fontId="41" fillId="0" borderId="46" xfId="30" applyNumberFormat="1" applyFont="1" applyFill="1" applyBorder="1" applyAlignment="1">
      <alignment vertical="top"/>
    </xf>
    <xf numFmtId="167" fontId="38" fillId="0" borderId="46" xfId="30" applyNumberFormat="1" applyFont="1" applyFill="1" applyBorder="1" applyAlignment="1">
      <alignment vertical="top"/>
    </xf>
    <xf numFmtId="169" fontId="40" fillId="0" borderId="46" xfId="30" applyNumberFormat="1" applyFont="1" applyFill="1" applyBorder="1" applyAlignment="1">
      <alignment horizontal="center" vertical="top"/>
    </xf>
    <xf numFmtId="41" fontId="40" fillId="0" borderId="46" xfId="30" applyFont="1" applyFill="1" applyBorder="1" applyAlignment="1">
      <alignment vertical="top" wrapText="1"/>
    </xf>
    <xf numFmtId="41" fontId="40" fillId="0" borderId="46" xfId="30" applyFont="1" applyFill="1" applyBorder="1" applyAlignment="1">
      <alignment vertical="center" wrapText="1"/>
    </xf>
    <xf numFmtId="41" fontId="40" fillId="0" borderId="46" xfId="30" applyFont="1" applyFill="1" applyBorder="1" applyAlignment="1">
      <alignment horizontal="center" vertical="center"/>
    </xf>
    <xf numFmtId="0" fontId="40" fillId="0" borderId="46" xfId="30" applyNumberFormat="1" applyFont="1" applyFill="1" applyBorder="1" applyAlignment="1">
      <alignment horizontal="center" vertical="center"/>
    </xf>
    <xf numFmtId="167" fontId="40" fillId="0" borderId="46" xfId="30" applyNumberFormat="1" applyFont="1" applyFill="1" applyBorder="1" applyAlignment="1">
      <alignment vertical="center"/>
    </xf>
    <xf numFmtId="167" fontId="41" fillId="4" borderId="46" xfId="30" applyNumberFormat="1" applyFont="1" applyFill="1" applyBorder="1" applyAlignment="1">
      <alignment vertical="top"/>
    </xf>
    <xf numFmtId="41" fontId="40" fillId="0" borderId="46" xfId="30" applyFont="1" applyFill="1" applyBorder="1" applyAlignment="1">
      <alignment vertical="center"/>
    </xf>
    <xf numFmtId="169" fontId="40" fillId="0" borderId="46" xfId="30" applyNumberFormat="1" applyFont="1" applyFill="1" applyBorder="1" applyAlignment="1">
      <alignment horizontal="center" vertical="center"/>
    </xf>
    <xf numFmtId="41" fontId="40" fillId="0" borderId="46" xfId="30" quotePrefix="1" applyFont="1" applyFill="1" applyBorder="1" applyAlignment="1">
      <alignment vertical="center"/>
    </xf>
    <xf numFmtId="169" fontId="40" fillId="0" borderId="46" xfId="30" quotePrefix="1" applyNumberFormat="1" applyFont="1" applyFill="1" applyBorder="1" applyAlignment="1">
      <alignment horizontal="center" vertical="center" wrapText="1"/>
    </xf>
    <xf numFmtId="43" fontId="40" fillId="0" borderId="46" xfId="31" applyFont="1" applyFill="1" applyBorder="1" applyAlignment="1">
      <alignment horizontal="left" vertical="center" wrapText="1"/>
    </xf>
    <xf numFmtId="43" fontId="40" fillId="0" borderId="46" xfId="31" applyFont="1" applyFill="1" applyBorder="1" applyAlignment="1">
      <alignment vertical="center"/>
    </xf>
    <xf numFmtId="167" fontId="38" fillId="0" borderId="46" xfId="30" applyNumberFormat="1" applyFont="1" applyFill="1" applyBorder="1" applyAlignment="1">
      <alignment vertical="center"/>
    </xf>
    <xf numFmtId="167" fontId="38" fillId="4" borderId="46" xfId="30" applyNumberFormat="1" applyFont="1" applyFill="1" applyBorder="1" applyAlignment="1">
      <alignment vertical="center"/>
    </xf>
    <xf numFmtId="41" fontId="38" fillId="0" borderId="46" xfId="30" applyFont="1" applyFill="1" applyBorder="1" applyAlignment="1">
      <alignment vertical="center"/>
    </xf>
    <xf numFmtId="0" fontId="40" fillId="0" borderId="47" xfId="29" applyFont="1" applyFill="1" applyBorder="1" applyAlignment="1">
      <alignment vertical="center"/>
    </xf>
    <xf numFmtId="43" fontId="40" fillId="0" borderId="47" xfId="29" applyNumberFormat="1" applyFont="1" applyFill="1" applyBorder="1" applyAlignment="1">
      <alignment vertical="center"/>
    </xf>
    <xf numFmtId="0" fontId="40" fillId="0" borderId="46" xfId="29" applyFont="1" applyFill="1" applyBorder="1" applyAlignment="1">
      <alignment vertical="center" wrapText="1"/>
    </xf>
    <xf numFmtId="167" fontId="42" fillId="0" borderId="46" xfId="30" applyNumberFormat="1" applyFont="1" applyFill="1" applyBorder="1" applyAlignment="1">
      <alignment vertical="top"/>
    </xf>
    <xf numFmtId="167" fontId="40" fillId="0" borderId="46" xfId="30" applyNumberFormat="1" applyFont="1" applyFill="1" applyBorder="1" applyAlignment="1">
      <alignment vertical="top"/>
    </xf>
    <xf numFmtId="167" fontId="43" fillId="0" borderId="46" xfId="30" applyNumberFormat="1" applyFont="1" applyFill="1" applyBorder="1" applyAlignment="1">
      <alignment vertical="top"/>
    </xf>
    <xf numFmtId="43" fontId="40" fillId="0" borderId="46" xfId="31" applyFont="1" applyFill="1" applyBorder="1" applyAlignment="1">
      <alignment vertical="center" wrapText="1"/>
    </xf>
    <xf numFmtId="167" fontId="44" fillId="0" borderId="46" xfId="30" applyNumberFormat="1" applyFont="1" applyFill="1" applyBorder="1" applyAlignment="1">
      <alignment vertical="top"/>
    </xf>
    <xf numFmtId="167" fontId="45" fillId="0" borderId="46" xfId="30" applyNumberFormat="1" applyFont="1" applyFill="1" applyBorder="1" applyAlignment="1">
      <alignment vertical="top"/>
    </xf>
    <xf numFmtId="0" fontId="36" fillId="0" borderId="46" xfId="29" applyFont="1" applyBorder="1" applyAlignment="1">
      <alignment vertical="top" wrapText="1"/>
    </xf>
    <xf numFmtId="167" fontId="46" fillId="0" borderId="46" xfId="30" applyNumberFormat="1" applyFont="1" applyFill="1" applyBorder="1" applyAlignment="1">
      <alignment vertical="top"/>
    </xf>
    <xf numFmtId="0" fontId="40" fillId="0" borderId="46" xfId="29" quotePrefix="1" applyFont="1" applyFill="1" applyBorder="1" applyAlignment="1">
      <alignment horizontal="center" vertical="center"/>
    </xf>
    <xf numFmtId="41" fontId="38" fillId="0" borderId="46" xfId="30" applyFont="1" applyFill="1" applyBorder="1" applyAlignment="1">
      <alignment horizontal="center" vertical="center"/>
    </xf>
    <xf numFmtId="41" fontId="38" fillId="0" borderId="46" xfId="30" applyNumberFormat="1" applyFont="1" applyFill="1" applyBorder="1" applyAlignment="1">
      <alignment horizontal="left" vertical="top" wrapText="1"/>
    </xf>
    <xf numFmtId="0" fontId="39" fillId="0" borderId="46" xfId="29" applyFont="1" applyFill="1" applyBorder="1" applyAlignment="1">
      <alignment vertical="top" wrapText="1"/>
    </xf>
    <xf numFmtId="41" fontId="40" fillId="0" borderId="46" xfId="30" quotePrefix="1" applyFont="1" applyFill="1" applyBorder="1" applyAlignment="1">
      <alignment horizontal="center" vertical="top"/>
    </xf>
    <xf numFmtId="41" fontId="38" fillId="0" borderId="46" xfId="30" applyFont="1" applyFill="1" applyBorder="1" applyAlignment="1">
      <alignment vertical="top"/>
    </xf>
    <xf numFmtId="41" fontId="40" fillId="0" borderId="46" xfId="30" applyFont="1" applyFill="1" applyBorder="1" applyAlignment="1">
      <alignment vertical="top"/>
    </xf>
    <xf numFmtId="167" fontId="39" fillId="4" borderId="46" xfId="30" applyNumberFormat="1" applyFont="1" applyFill="1" applyBorder="1" applyAlignment="1">
      <alignment vertical="top"/>
    </xf>
    <xf numFmtId="0" fontId="38" fillId="0" borderId="47" xfId="29" applyFont="1" applyFill="1" applyBorder="1" applyAlignment="1">
      <alignment horizontal="left" vertical="center" wrapText="1"/>
    </xf>
    <xf numFmtId="0" fontId="37" fillId="0" borderId="46" xfId="29" applyFont="1" applyBorder="1" applyAlignment="1">
      <alignment vertical="top" wrapText="1"/>
    </xf>
    <xf numFmtId="41" fontId="38" fillId="0" borderId="46" xfId="30" applyNumberFormat="1" applyFont="1" applyFill="1" applyBorder="1" applyAlignment="1">
      <alignment horizontal="center" vertical="top" wrapText="1"/>
    </xf>
    <xf numFmtId="0" fontId="40" fillId="0" borderId="46" xfId="29" applyFont="1" applyFill="1" applyBorder="1" applyAlignment="1">
      <alignment vertical="top" wrapText="1"/>
    </xf>
    <xf numFmtId="41" fontId="38" fillId="0" borderId="46" xfId="30" applyNumberFormat="1" applyFont="1" applyFill="1" applyBorder="1" applyAlignment="1">
      <alignment vertical="top" wrapText="1"/>
    </xf>
    <xf numFmtId="167" fontId="38" fillId="0" borderId="46" xfId="30" applyNumberFormat="1" applyFont="1" applyFill="1" applyBorder="1" applyAlignment="1">
      <alignment horizontal="center" vertical="center"/>
    </xf>
    <xf numFmtId="41" fontId="40" fillId="0" borderId="46" xfId="30" applyFont="1" applyFill="1" applyBorder="1" applyAlignment="1">
      <alignment horizontal="center" vertical="center" wrapText="1"/>
    </xf>
    <xf numFmtId="2" fontId="40" fillId="0" borderId="46" xfId="29" applyNumberFormat="1" applyFont="1" applyFill="1" applyBorder="1" applyAlignment="1">
      <alignment horizontal="center" vertical="center"/>
    </xf>
    <xf numFmtId="0" fontId="40" fillId="0" borderId="46" xfId="29" applyFont="1" applyFill="1" applyBorder="1" applyAlignment="1">
      <alignment horizontal="center" vertical="center"/>
    </xf>
    <xf numFmtId="167" fontId="40" fillId="0" borderId="46" xfId="30" applyNumberFormat="1" applyFont="1" applyFill="1" applyBorder="1" applyAlignment="1">
      <alignment horizontal="center" vertical="center"/>
    </xf>
    <xf numFmtId="167" fontId="39" fillId="4" borderId="46" xfId="30" applyNumberFormat="1" applyFont="1" applyFill="1" applyBorder="1" applyAlignment="1">
      <alignment vertical="center"/>
    </xf>
    <xf numFmtId="0" fontId="38" fillId="0" borderId="46" xfId="29" applyFont="1" applyFill="1" applyBorder="1" applyAlignment="1">
      <alignment vertical="center"/>
    </xf>
    <xf numFmtId="0" fontId="38" fillId="0" borderId="46" xfId="29" applyFont="1" applyFill="1" applyBorder="1" applyAlignment="1">
      <alignment horizontal="left" vertical="center"/>
    </xf>
    <xf numFmtId="41" fontId="40" fillId="0" borderId="46" xfId="30" applyFont="1" applyFill="1" applyBorder="1" applyAlignment="1">
      <alignment horizontal="center" vertical="top" wrapText="1"/>
    </xf>
    <xf numFmtId="169" fontId="40" fillId="0" borderId="46" xfId="30" applyNumberFormat="1" applyFont="1" applyFill="1" applyBorder="1" applyAlignment="1">
      <alignment horizontal="center" vertical="center" wrapText="1"/>
    </xf>
    <xf numFmtId="0" fontId="40" fillId="0" borderId="46" xfId="29" applyFont="1" applyFill="1" applyBorder="1" applyAlignment="1">
      <alignment horizontal="center" vertical="top"/>
    </xf>
    <xf numFmtId="41" fontId="38" fillId="0" borderId="46" xfId="29" applyNumberFormat="1" applyFont="1" applyFill="1" applyBorder="1" applyAlignment="1">
      <alignment vertical="top" wrapText="1"/>
    </xf>
    <xf numFmtId="0" fontId="40" fillId="0" borderId="47" xfId="29" applyFont="1" applyFill="1" applyBorder="1" applyAlignment="1">
      <alignment vertical="top"/>
    </xf>
    <xf numFmtId="0" fontId="40" fillId="0" borderId="46" xfId="29" applyFont="1" applyFill="1" applyBorder="1" applyAlignment="1">
      <alignment vertical="top"/>
    </xf>
    <xf numFmtId="43" fontId="40" fillId="0" borderId="47" xfId="31" applyFont="1" applyFill="1" applyBorder="1" applyAlignment="1">
      <alignment vertical="center"/>
    </xf>
    <xf numFmtId="0" fontId="40" fillId="0" borderId="46" xfId="29" applyFont="1" applyFill="1" applyBorder="1" applyAlignment="1">
      <alignment horizontal="left" vertical="top" wrapText="1"/>
    </xf>
    <xf numFmtId="0" fontId="40" fillId="0" borderId="46" xfId="29" applyFont="1" applyFill="1" applyBorder="1" applyAlignment="1">
      <alignment horizontal="left" vertical="center"/>
    </xf>
    <xf numFmtId="167" fontId="38" fillId="0" borderId="46" xfId="30" applyNumberFormat="1" applyFont="1" applyFill="1" applyBorder="1" applyAlignment="1">
      <alignment vertical="center" wrapText="1"/>
    </xf>
    <xf numFmtId="43" fontId="40" fillId="0" borderId="46" xfId="29" applyNumberFormat="1" applyFont="1" applyFill="1" applyBorder="1" applyAlignment="1">
      <alignment vertical="center"/>
    </xf>
    <xf numFmtId="0" fontId="38" fillId="0" borderId="46" xfId="29" applyFont="1" applyFill="1" applyBorder="1" applyAlignment="1">
      <alignment horizontal="left" vertical="top" wrapText="1"/>
    </xf>
    <xf numFmtId="0" fontId="40" fillId="0" borderId="46" xfId="29" applyFont="1" applyFill="1" applyBorder="1" applyAlignment="1">
      <alignment horizontal="left" vertical="center" wrapText="1"/>
    </xf>
    <xf numFmtId="167" fontId="40" fillId="0" borderId="46" xfId="30" applyNumberFormat="1" applyFont="1" applyFill="1" applyBorder="1" applyAlignment="1">
      <alignment horizontal="center" vertical="top"/>
    </xf>
    <xf numFmtId="167" fontId="38" fillId="0" borderId="46" xfId="30" applyNumberFormat="1" applyFont="1" applyFill="1" applyBorder="1" applyAlignment="1">
      <alignment vertical="top" wrapText="1"/>
    </xf>
    <xf numFmtId="0" fontId="39" fillId="0" borderId="46" xfId="29" applyFont="1" applyFill="1" applyBorder="1" applyAlignment="1">
      <alignment vertical="justify" wrapText="1"/>
    </xf>
    <xf numFmtId="167" fontId="38" fillId="4" borderId="46" xfId="30" applyNumberFormat="1" applyFont="1" applyFill="1" applyBorder="1" applyAlignment="1">
      <alignment vertical="top"/>
    </xf>
    <xf numFmtId="0" fontId="47" fillId="0" borderId="46" xfId="29" applyFont="1" applyFill="1" applyBorder="1" applyAlignment="1">
      <alignment horizontal="left" vertical="center" wrapText="1"/>
    </xf>
    <xf numFmtId="0" fontId="47" fillId="0" borderId="46" xfId="29" applyFont="1" applyFill="1" applyBorder="1" applyAlignment="1">
      <alignment horizontal="left" vertical="center"/>
    </xf>
    <xf numFmtId="2" fontId="47" fillId="0" borderId="46" xfId="29" applyNumberFormat="1" applyFont="1" applyFill="1" applyBorder="1" applyAlignment="1">
      <alignment horizontal="center" vertical="top"/>
    </xf>
    <xf numFmtId="41" fontId="47" fillId="0" borderId="46" xfId="30" applyFont="1" applyFill="1" applyBorder="1" applyAlignment="1">
      <alignment horizontal="center" vertical="top"/>
    </xf>
    <xf numFmtId="0" fontId="39" fillId="0" borderId="46" xfId="29" applyFont="1" applyFill="1" applyBorder="1" applyAlignment="1">
      <alignment horizontal="left" vertical="justify" wrapText="1"/>
    </xf>
    <xf numFmtId="167" fontId="39" fillId="0" borderId="46" xfId="30" applyNumberFormat="1" applyFont="1" applyFill="1" applyBorder="1" applyAlignment="1">
      <alignment vertical="top"/>
    </xf>
    <xf numFmtId="167" fontId="39" fillId="0" borderId="46" xfId="30" applyNumberFormat="1" applyFont="1" applyFill="1" applyBorder="1" applyAlignment="1">
      <alignment vertical="center"/>
    </xf>
    <xf numFmtId="43" fontId="39" fillId="0" borderId="47" xfId="29" applyNumberFormat="1" applyFont="1" applyFill="1" applyBorder="1" applyAlignment="1">
      <alignment vertical="center"/>
    </xf>
    <xf numFmtId="167" fontId="45" fillId="0" borderId="46" xfId="30" applyNumberFormat="1" applyFont="1" applyFill="1" applyBorder="1" applyAlignment="1">
      <alignment vertical="center"/>
    </xf>
    <xf numFmtId="0" fontId="47" fillId="0" borderId="46" xfId="29" applyFont="1" applyFill="1" applyBorder="1" applyAlignment="1">
      <alignment horizontal="left" vertical="justify" wrapText="1"/>
    </xf>
    <xf numFmtId="41" fontId="40" fillId="0" borderId="46" xfId="30" applyFont="1" applyFill="1" applyBorder="1" applyAlignment="1">
      <alignment horizontal="left" vertical="center"/>
    </xf>
    <xf numFmtId="167" fontId="45" fillId="0" borderId="46" xfId="2" applyNumberFormat="1" applyFont="1" applyFill="1" applyBorder="1" applyAlignment="1">
      <alignment vertical="center"/>
    </xf>
    <xf numFmtId="49" fontId="38" fillId="0" borderId="46" xfId="30" applyNumberFormat="1" applyFont="1" applyFill="1" applyBorder="1" applyAlignment="1">
      <alignment horizontal="justify" vertical="top" wrapText="1"/>
    </xf>
    <xf numFmtId="0" fontId="37" fillId="0" borderId="46" xfId="29" applyFont="1" applyBorder="1" applyAlignment="1">
      <alignment horizontal="left" vertical="top" wrapText="1"/>
    </xf>
    <xf numFmtId="0" fontId="47" fillId="0" borderId="46" xfId="29" applyFont="1" applyFill="1" applyBorder="1" applyAlignment="1">
      <alignment vertical="justify" wrapText="1"/>
    </xf>
    <xf numFmtId="0" fontId="47" fillId="0" borderId="46" xfId="29" applyFont="1" applyFill="1" applyBorder="1" applyAlignment="1">
      <alignment vertical="top" wrapText="1"/>
    </xf>
    <xf numFmtId="0" fontId="40" fillId="0" borderId="46" xfId="29" applyFont="1" applyFill="1" applyBorder="1" applyAlignment="1">
      <alignment vertical="justify" wrapText="1"/>
    </xf>
    <xf numFmtId="0" fontId="38" fillId="0" borderId="46" xfId="29" applyFont="1" applyFill="1" applyBorder="1" applyAlignment="1">
      <alignment vertical="justify" wrapText="1"/>
    </xf>
    <xf numFmtId="43" fontId="39" fillId="0" borderId="46" xfId="29" applyNumberFormat="1" applyFont="1" applyFill="1" applyBorder="1" applyAlignment="1">
      <alignment vertical="center"/>
    </xf>
    <xf numFmtId="167" fontId="42" fillId="0" borderId="46" xfId="30" applyNumberFormat="1" applyFont="1" applyFill="1" applyBorder="1" applyAlignment="1">
      <alignment horizontal="center" vertical="center" wrapText="1"/>
    </xf>
    <xf numFmtId="41" fontId="40" fillId="0" borderId="46" xfId="30" applyFont="1" applyFill="1" applyBorder="1" applyAlignment="1">
      <alignment horizontal="left" vertical="center" wrapText="1"/>
    </xf>
    <xf numFmtId="49" fontId="38" fillId="0" borderId="46" xfId="30" quotePrefix="1" applyNumberFormat="1" applyFont="1" applyFill="1" applyBorder="1" applyAlignment="1">
      <alignment horizontal="center" vertical="center"/>
    </xf>
    <xf numFmtId="41" fontId="38" fillId="0" borderId="46" xfId="29" applyNumberFormat="1" applyFont="1" applyFill="1" applyBorder="1" applyAlignment="1">
      <alignment vertical="justify" wrapText="1"/>
    </xf>
    <xf numFmtId="41" fontId="38" fillId="0" borderId="46" xfId="30" applyNumberFormat="1" applyFont="1" applyFill="1" applyBorder="1" applyAlignment="1">
      <alignment vertical="justify" wrapText="1"/>
    </xf>
    <xf numFmtId="0" fontId="39" fillId="0" borderId="46" xfId="29" applyFont="1" applyFill="1" applyBorder="1" applyAlignment="1">
      <alignment horizontal="left" vertical="center" wrapText="1"/>
    </xf>
    <xf numFmtId="43" fontId="40" fillId="4" borderId="46" xfId="29" applyNumberFormat="1" applyFont="1" applyFill="1" applyBorder="1" applyAlignment="1">
      <alignment vertical="center"/>
    </xf>
    <xf numFmtId="43" fontId="39" fillId="0" borderId="46" xfId="31" applyFont="1" applyFill="1" applyBorder="1" applyAlignment="1">
      <alignment vertical="center" wrapText="1"/>
    </xf>
    <xf numFmtId="43" fontId="40" fillId="0" borderId="46" xfId="31" applyFont="1" applyFill="1" applyBorder="1" applyAlignment="1">
      <alignment horizontal="center" vertical="center" wrapText="1"/>
    </xf>
    <xf numFmtId="0" fontId="40" fillId="0" borderId="19" xfId="29" applyFont="1" applyFill="1" applyBorder="1" applyAlignment="1">
      <alignment horizontal="center" vertical="center"/>
    </xf>
    <xf numFmtId="0" fontId="38" fillId="0" borderId="19" xfId="29" applyFont="1" applyFill="1" applyBorder="1" applyAlignment="1">
      <alignment vertical="center" wrapText="1"/>
    </xf>
    <xf numFmtId="0" fontId="38" fillId="0" borderId="19" xfId="29" quotePrefix="1" applyFont="1" applyFill="1" applyBorder="1" applyAlignment="1">
      <alignment horizontal="center" vertical="center"/>
    </xf>
    <xf numFmtId="49" fontId="38" fillId="0" borderId="19" xfId="30" quotePrefix="1" applyNumberFormat="1" applyFont="1" applyFill="1" applyBorder="1" applyAlignment="1">
      <alignment horizontal="center" vertical="center"/>
    </xf>
    <xf numFmtId="41" fontId="38" fillId="0" borderId="19" xfId="30" applyFont="1" applyFill="1" applyBorder="1" applyAlignment="1">
      <alignment horizontal="center" vertical="center"/>
    </xf>
    <xf numFmtId="41" fontId="38" fillId="0" borderId="20" xfId="29" applyNumberFormat="1" applyFont="1" applyFill="1" applyBorder="1" applyAlignment="1">
      <alignment vertical="justify" wrapText="1"/>
    </xf>
    <xf numFmtId="41" fontId="38" fillId="0" borderId="20" xfId="30" applyNumberFormat="1" applyFont="1" applyFill="1" applyBorder="1" applyAlignment="1">
      <alignment vertical="justify" wrapText="1"/>
    </xf>
    <xf numFmtId="0" fontId="38" fillId="0" borderId="19" xfId="29" applyFont="1" applyFill="1" applyBorder="1" applyAlignment="1">
      <alignment horizontal="left" vertical="center" wrapText="1"/>
    </xf>
    <xf numFmtId="0" fontId="40" fillId="0" borderId="19" xfId="29" applyFont="1" applyFill="1" applyBorder="1" applyAlignment="1">
      <alignment vertical="center" wrapText="1"/>
    </xf>
    <xf numFmtId="0" fontId="40" fillId="0" borderId="19" xfId="29" applyFont="1" applyFill="1" applyBorder="1" applyAlignment="1">
      <alignment horizontal="left" vertical="center"/>
    </xf>
    <xf numFmtId="2" fontId="40" fillId="0" borderId="19" xfId="29" applyNumberFormat="1" applyFont="1" applyFill="1" applyBorder="1" applyAlignment="1">
      <alignment horizontal="center" vertical="center"/>
    </xf>
    <xf numFmtId="167" fontId="40" fillId="0" borderId="19" xfId="30" applyNumberFormat="1" applyFont="1" applyFill="1" applyBorder="1" applyAlignment="1">
      <alignment horizontal="center" vertical="center"/>
    </xf>
    <xf numFmtId="167" fontId="38" fillId="0" borderId="19" xfId="30" applyNumberFormat="1" applyFont="1" applyFill="1" applyBorder="1" applyAlignment="1">
      <alignment vertical="center"/>
    </xf>
    <xf numFmtId="167" fontId="38" fillId="0" borderId="19" xfId="30" applyNumberFormat="1" applyFont="1" applyFill="1" applyBorder="1" applyAlignment="1">
      <alignment vertical="center" wrapText="1"/>
    </xf>
    <xf numFmtId="169" fontId="40" fillId="0" borderId="19" xfId="30" applyNumberFormat="1" applyFont="1" applyFill="1" applyBorder="1" applyAlignment="1">
      <alignment horizontal="center" vertical="center"/>
    </xf>
    <xf numFmtId="41" fontId="40" fillId="0" borderId="19" xfId="30" applyFont="1" applyFill="1" applyBorder="1" applyAlignment="1">
      <alignment horizontal="center" vertical="center" wrapText="1"/>
    </xf>
    <xf numFmtId="41" fontId="40" fillId="0" borderId="19" xfId="30" applyFont="1" applyFill="1" applyBorder="1" applyAlignment="1">
      <alignment vertical="center" wrapText="1"/>
    </xf>
    <xf numFmtId="41" fontId="40" fillId="0" borderId="19" xfId="30" applyFont="1" applyFill="1" applyBorder="1" applyAlignment="1">
      <alignment horizontal="center" vertical="center"/>
    </xf>
    <xf numFmtId="0" fontId="40" fillId="0" borderId="19" xfId="30" applyNumberFormat="1" applyFont="1" applyFill="1" applyBorder="1" applyAlignment="1">
      <alignment horizontal="center" vertical="center"/>
    </xf>
    <xf numFmtId="167" fontId="40" fillId="0" borderId="19" xfId="30" applyNumberFormat="1" applyFont="1" applyFill="1" applyBorder="1" applyAlignment="1">
      <alignment vertical="center"/>
    </xf>
    <xf numFmtId="41" fontId="40" fillId="0" borderId="19" xfId="30" applyFont="1" applyFill="1" applyBorder="1" applyAlignment="1">
      <alignment vertical="center"/>
    </xf>
    <xf numFmtId="169" fontId="40" fillId="0" borderId="19" xfId="30" applyNumberFormat="1" applyFont="1" applyFill="1" applyBorder="1" applyAlignment="1">
      <alignment horizontal="center" vertical="center" wrapText="1"/>
    </xf>
    <xf numFmtId="43" fontId="40" fillId="0" borderId="19" xfId="31" applyFont="1" applyFill="1" applyBorder="1" applyAlignment="1">
      <alignment vertical="center" wrapText="1"/>
    </xf>
    <xf numFmtId="43" fontId="40" fillId="0" borderId="19" xfId="31" applyFont="1" applyFill="1" applyBorder="1" applyAlignment="1">
      <alignment vertical="center"/>
    </xf>
    <xf numFmtId="41" fontId="38" fillId="0" borderId="19" xfId="30" applyFont="1" applyFill="1" applyBorder="1" applyAlignment="1">
      <alignment vertical="center"/>
    </xf>
    <xf numFmtId="0" fontId="40" fillId="0" borderId="0" xfId="29" applyFont="1" applyFill="1" applyBorder="1" applyAlignment="1">
      <alignment vertical="center"/>
    </xf>
    <xf numFmtId="43" fontId="40" fillId="0" borderId="0" xfId="29" applyNumberFormat="1" applyFont="1" applyFill="1" applyBorder="1" applyAlignment="1">
      <alignment vertical="center"/>
    </xf>
    <xf numFmtId="0" fontId="38" fillId="0" borderId="41" xfId="29" applyFont="1" applyFill="1" applyBorder="1" applyAlignment="1">
      <alignment vertical="center"/>
    </xf>
    <xf numFmtId="0" fontId="38" fillId="0" borderId="42" xfId="29" applyFont="1" applyFill="1" applyBorder="1" applyAlignment="1">
      <alignment vertical="center"/>
    </xf>
    <xf numFmtId="0" fontId="38" fillId="0" borderId="43" xfId="29" applyFont="1" applyFill="1" applyBorder="1" applyAlignment="1">
      <alignment vertical="center"/>
    </xf>
    <xf numFmtId="2" fontId="40" fillId="0" borderId="21" xfId="29" applyNumberFormat="1" applyFont="1" applyFill="1" applyBorder="1" applyAlignment="1">
      <alignment horizontal="center" vertical="center"/>
    </xf>
    <xf numFmtId="0" fontId="40" fillId="0" borderId="21" xfId="29" applyFont="1" applyFill="1" applyBorder="1" applyAlignment="1">
      <alignment horizontal="center" vertical="center"/>
    </xf>
    <xf numFmtId="167" fontId="40" fillId="0" borderId="21" xfId="30" applyNumberFormat="1" applyFont="1" applyFill="1" applyBorder="1" applyAlignment="1">
      <alignment horizontal="center" vertical="center"/>
    </xf>
    <xf numFmtId="167" fontId="38" fillId="0" borderId="21" xfId="30" applyNumberFormat="1" applyFont="1" applyFill="1" applyBorder="1" applyAlignment="1">
      <alignment vertical="center"/>
    </xf>
    <xf numFmtId="167" fontId="38" fillId="0" borderId="21" xfId="30" applyNumberFormat="1" applyFont="1" applyFill="1" applyBorder="1" applyAlignment="1">
      <alignment vertical="center" wrapText="1"/>
    </xf>
    <xf numFmtId="169" fontId="40" fillId="0" borderId="21" xfId="30" applyNumberFormat="1" applyFont="1" applyFill="1" applyBorder="1" applyAlignment="1">
      <alignment horizontal="center" vertical="center"/>
    </xf>
    <xf numFmtId="41" fontId="40" fillId="0" borderId="21" xfId="30" applyFont="1" applyFill="1" applyBorder="1" applyAlignment="1">
      <alignment horizontal="center" vertical="center" wrapText="1"/>
    </xf>
    <xf numFmtId="41" fontId="40" fillId="0" borderId="21" xfId="30" applyFont="1" applyFill="1" applyBorder="1" applyAlignment="1">
      <alignment vertical="center" wrapText="1"/>
    </xf>
    <xf numFmtId="41" fontId="40" fillId="0" borderId="21" xfId="30" applyFont="1" applyFill="1" applyBorder="1" applyAlignment="1">
      <alignment horizontal="center" vertical="center"/>
    </xf>
    <xf numFmtId="0" fontId="40" fillId="0" borderId="21" xfId="30" applyNumberFormat="1" applyFont="1" applyFill="1" applyBorder="1" applyAlignment="1">
      <alignment horizontal="center" vertical="center"/>
    </xf>
    <xf numFmtId="167" fontId="40" fillId="0" borderId="21" xfId="30" applyNumberFormat="1" applyFont="1" applyFill="1" applyBorder="1" applyAlignment="1">
      <alignment vertical="center"/>
    </xf>
    <xf numFmtId="41" fontId="40" fillId="0" borderId="21" xfId="30" applyFont="1" applyFill="1" applyBorder="1" applyAlignment="1">
      <alignment vertical="center"/>
    </xf>
    <xf numFmtId="169" fontId="40" fillId="0" borderId="21" xfId="30" applyNumberFormat="1" applyFont="1" applyFill="1" applyBorder="1" applyAlignment="1">
      <alignment horizontal="center" vertical="center" wrapText="1"/>
    </xf>
    <xf numFmtId="43" fontId="40" fillId="0" borderId="21" xfId="31" applyFont="1" applyFill="1" applyBorder="1" applyAlignment="1">
      <alignment vertical="center" wrapText="1"/>
    </xf>
    <xf numFmtId="43" fontId="40" fillId="0" borderId="21" xfId="31" applyFont="1" applyFill="1" applyBorder="1" applyAlignment="1">
      <alignment vertical="center"/>
    </xf>
    <xf numFmtId="41" fontId="38" fillId="0" borderId="21" xfId="30" applyFont="1" applyFill="1" applyBorder="1" applyAlignment="1">
      <alignment vertical="center"/>
    </xf>
    <xf numFmtId="41" fontId="37" fillId="0" borderId="0" xfId="30" applyFont="1" applyFill="1" applyBorder="1" applyAlignment="1">
      <alignment horizontal="center" vertical="center"/>
    </xf>
    <xf numFmtId="41" fontId="37" fillId="0" borderId="0" xfId="30" applyFont="1" applyFill="1" applyBorder="1" applyAlignment="1">
      <alignment horizontal="left" vertical="center" wrapText="1"/>
    </xf>
    <xf numFmtId="0" fontId="37" fillId="0" borderId="0" xfId="29" applyFont="1" applyFill="1" applyBorder="1" applyAlignment="1">
      <alignment horizontal="left" vertical="center" wrapText="1"/>
    </xf>
    <xf numFmtId="0" fontId="37" fillId="0" borderId="0" xfId="29" applyFont="1" applyFill="1" applyBorder="1" applyAlignment="1">
      <alignment horizontal="left" vertical="center"/>
    </xf>
    <xf numFmtId="43" fontId="48" fillId="0" borderId="0" xfId="31" applyFont="1" applyFill="1" applyBorder="1" applyAlignment="1">
      <alignment vertical="center"/>
    </xf>
    <xf numFmtId="43" fontId="48" fillId="0" borderId="0" xfId="31" applyFont="1" applyFill="1" applyBorder="1" applyAlignment="1">
      <alignment horizontal="left" vertical="center" wrapText="1"/>
    </xf>
    <xf numFmtId="43" fontId="48" fillId="0" borderId="0" xfId="31" applyFont="1" applyFill="1" applyBorder="1" applyAlignment="1">
      <alignment horizontal="left" vertical="center"/>
    </xf>
    <xf numFmtId="43" fontId="37" fillId="0" borderId="0" xfId="31" applyFont="1" applyFill="1" applyBorder="1" applyAlignment="1">
      <alignment horizontal="left" vertical="center"/>
    </xf>
    <xf numFmtId="167" fontId="37" fillId="0" borderId="0" xfId="2" applyNumberFormat="1" applyFont="1" applyFill="1" applyBorder="1" applyAlignment="1">
      <alignment horizontal="center" vertical="center"/>
    </xf>
    <xf numFmtId="167" fontId="48" fillId="0" borderId="0" xfId="2" applyNumberFormat="1" applyFont="1" applyFill="1" applyBorder="1" applyAlignment="1">
      <alignment horizontal="center" vertical="center"/>
    </xf>
    <xf numFmtId="0" fontId="7" fillId="0" borderId="0" xfId="32" applyFill="1"/>
    <xf numFmtId="0" fontId="7" fillId="11" borderId="0" xfId="32" applyFill="1"/>
    <xf numFmtId="4" fontId="7" fillId="0" borderId="0" xfId="32" applyNumberFormat="1" applyFill="1"/>
    <xf numFmtId="0" fontId="50" fillId="0" borderId="0" xfId="33" applyFont="1" applyFill="1" applyAlignment="1">
      <alignment horizontal="center"/>
    </xf>
    <xf numFmtId="0" fontId="50" fillId="0" borderId="0" xfId="33" applyFont="1" applyFill="1"/>
    <xf numFmtId="165" fontId="50" fillId="0" borderId="0" xfId="34" applyNumberFormat="1" applyFont="1" applyFill="1" applyBorder="1" applyAlignment="1">
      <alignment horizontal="center" vertical="center" wrapText="1"/>
    </xf>
    <xf numFmtId="0" fontId="51" fillId="11" borderId="0" xfId="33" applyNumberFormat="1" applyFont="1" applyFill="1" applyBorder="1" applyAlignment="1">
      <alignment horizontal="center" vertical="center" wrapText="1"/>
    </xf>
    <xf numFmtId="0" fontId="51" fillId="0" borderId="0" xfId="33" applyNumberFormat="1" applyFont="1" applyFill="1" applyBorder="1" applyAlignment="1">
      <alignment horizontal="center" vertical="center" wrapText="1"/>
    </xf>
    <xf numFmtId="0" fontId="50" fillId="11" borderId="0" xfId="33" applyFont="1" applyFill="1"/>
    <xf numFmtId="0" fontId="50" fillId="0" borderId="0" xfId="33" applyFont="1" applyFill="1" applyBorder="1"/>
    <xf numFmtId="0" fontId="49" fillId="0" borderId="7" xfId="35" applyFont="1" applyFill="1" applyBorder="1" applyAlignment="1">
      <alignment horizontal="center" vertical="center" wrapText="1"/>
    </xf>
    <xf numFmtId="0" fontId="49" fillId="0" borderId="0" xfId="35" applyFont="1" applyFill="1" applyBorder="1" applyAlignment="1">
      <alignment horizontal="center" vertical="center" wrapText="1"/>
    </xf>
    <xf numFmtId="0" fontId="49" fillId="0" borderId="0" xfId="33" applyFont="1" applyFill="1" applyBorder="1" applyAlignment="1">
      <alignment horizontal="center" vertical="center" wrapText="1"/>
    </xf>
    <xf numFmtId="0" fontId="49" fillId="0" borderId="0" xfId="33" applyFont="1" applyFill="1" applyBorder="1" applyAlignment="1">
      <alignment vertical="center" wrapText="1"/>
    </xf>
    <xf numFmtId="167" fontId="49" fillId="0" borderId="0" xfId="36" applyNumberFormat="1" applyFont="1" applyFill="1" applyBorder="1" applyAlignment="1">
      <alignment vertical="center" wrapText="1"/>
    </xf>
    <xf numFmtId="167" fontId="50" fillId="0" borderId="0" xfId="36" applyNumberFormat="1" applyFont="1" applyFill="1" applyBorder="1" applyAlignment="1">
      <alignment horizontal="center" vertical="center" wrapText="1"/>
    </xf>
    <xf numFmtId="167" fontId="50" fillId="0" borderId="0" xfId="36" applyNumberFormat="1" applyFont="1" applyFill="1" applyAlignment="1">
      <alignment horizontal="center" vertical="center" wrapText="1"/>
    </xf>
    <xf numFmtId="0" fontId="50" fillId="0" borderId="0" xfId="33" applyFont="1" applyFill="1" applyAlignment="1">
      <alignment horizontal="center" vertical="center" wrapText="1"/>
    </xf>
    <xf numFmtId="14" fontId="49" fillId="0" borderId="0" xfId="33" applyNumberFormat="1" applyFont="1" applyFill="1" applyBorder="1" applyAlignment="1">
      <alignment horizontal="center" vertical="center" wrapText="1"/>
    </xf>
    <xf numFmtId="14" fontId="49" fillId="0" borderId="1" xfId="33" applyNumberFormat="1" applyFont="1" applyFill="1" applyBorder="1" applyAlignment="1">
      <alignment horizontal="center" vertical="center" wrapText="1"/>
    </xf>
    <xf numFmtId="1" fontId="49" fillId="0" borderId="1" xfId="33" applyNumberFormat="1" applyFont="1" applyFill="1" applyBorder="1" applyAlignment="1">
      <alignment horizontal="center" vertical="center" wrapText="1"/>
    </xf>
    <xf numFmtId="0" fontId="49" fillId="0" borderId="1" xfId="33" applyFont="1" applyFill="1" applyBorder="1" applyAlignment="1">
      <alignment horizontal="center" vertical="center" wrapText="1"/>
    </xf>
    <xf numFmtId="0" fontId="49" fillId="0" borderId="1" xfId="33" applyFont="1" applyFill="1" applyBorder="1" applyAlignment="1">
      <alignment horizontal="center" vertical="center"/>
    </xf>
    <xf numFmtId="1" fontId="49" fillId="0" borderId="0" xfId="33" applyNumberFormat="1" applyFont="1" applyFill="1" applyBorder="1" applyAlignment="1">
      <alignment horizontal="center" vertical="center" wrapText="1"/>
    </xf>
    <xf numFmtId="0" fontId="50" fillId="0" borderId="1" xfId="33" applyFont="1" applyFill="1" applyBorder="1" applyAlignment="1">
      <alignment vertical="top" wrapText="1"/>
    </xf>
    <xf numFmtId="0" fontId="52" fillId="13" borderId="1" xfId="37" applyFont="1" applyFill="1" applyBorder="1" applyAlignment="1">
      <alignment horizontal="left"/>
    </xf>
    <xf numFmtId="14" fontId="52" fillId="13" borderId="1" xfId="33" applyNumberFormat="1" applyFont="1" applyFill="1" applyBorder="1" applyAlignment="1">
      <alignment horizontal="center" vertical="top" wrapText="1"/>
    </xf>
    <xf numFmtId="1" fontId="52" fillId="13" borderId="1" xfId="33" applyNumberFormat="1" applyFont="1" applyFill="1" applyBorder="1" applyAlignment="1">
      <alignment wrapText="1"/>
    </xf>
    <xf numFmtId="167" fontId="52" fillId="13" borderId="1" xfId="36" applyNumberFormat="1" applyFont="1" applyFill="1" applyBorder="1"/>
    <xf numFmtId="3" fontId="52" fillId="13" borderId="1" xfId="33" applyNumberFormat="1" applyFont="1" applyFill="1" applyBorder="1" applyAlignment="1">
      <alignment horizontal="center" vertical="top" wrapText="1"/>
    </xf>
    <xf numFmtId="3" fontId="52" fillId="13" borderId="1" xfId="34" applyNumberFormat="1" applyFont="1" applyFill="1" applyBorder="1" applyAlignment="1">
      <alignment horizontal="center" vertical="top" wrapText="1"/>
    </xf>
    <xf numFmtId="1" fontId="52" fillId="11" borderId="1" xfId="33" applyNumberFormat="1" applyFont="1" applyFill="1" applyBorder="1" applyAlignment="1">
      <alignment horizontal="center" vertical="top" wrapText="1"/>
    </xf>
    <xf numFmtId="171" fontId="52" fillId="13" borderId="1" xfId="33" applyNumberFormat="1" applyFont="1" applyFill="1" applyBorder="1" applyAlignment="1">
      <alignment horizontal="center" vertical="top" wrapText="1"/>
    </xf>
    <xf numFmtId="165" fontId="52" fillId="13" borderId="1" xfId="33" applyNumberFormat="1" applyFont="1" applyFill="1" applyBorder="1" applyAlignment="1">
      <alignment horizontal="center" vertical="top" wrapText="1"/>
    </xf>
    <xf numFmtId="172" fontId="52" fillId="13" borderId="1" xfId="33" applyNumberFormat="1" applyFont="1" applyFill="1" applyBorder="1" applyAlignment="1">
      <alignment horizontal="center" vertical="top" wrapText="1"/>
    </xf>
    <xf numFmtId="4" fontId="52" fillId="13" borderId="1" xfId="33" applyNumberFormat="1" applyFont="1" applyFill="1" applyBorder="1" applyAlignment="1">
      <alignment horizontal="center" vertical="top" wrapText="1"/>
    </xf>
    <xf numFmtId="4" fontId="52" fillId="13" borderId="1" xfId="33" applyNumberFormat="1" applyFont="1" applyFill="1" applyBorder="1" applyAlignment="1">
      <alignment horizontal="right" vertical="top" wrapText="1"/>
    </xf>
    <xf numFmtId="0" fontId="52" fillId="13" borderId="1" xfId="33" applyFont="1" applyFill="1" applyBorder="1" applyAlignment="1">
      <alignment horizontal="center" vertical="top" wrapText="1"/>
    </xf>
    <xf numFmtId="172" fontId="50" fillId="13" borderId="1" xfId="33" applyNumberFormat="1" applyFont="1" applyFill="1" applyBorder="1" applyAlignment="1">
      <alignment horizontal="center" vertical="top" wrapText="1"/>
    </xf>
    <xf numFmtId="4" fontId="50" fillId="13" borderId="1" xfId="33" applyNumberFormat="1" applyFont="1" applyFill="1" applyBorder="1" applyAlignment="1">
      <alignment horizontal="center" vertical="top" wrapText="1"/>
    </xf>
    <xf numFmtId="1" fontId="52" fillId="13" borderId="1" xfId="33" applyNumberFormat="1" applyFont="1" applyFill="1" applyBorder="1" applyAlignment="1">
      <alignment horizontal="center" vertical="top" wrapText="1"/>
    </xf>
    <xf numFmtId="4" fontId="52" fillId="13" borderId="1" xfId="36" applyNumberFormat="1" applyFont="1" applyFill="1" applyBorder="1" applyAlignment="1">
      <alignment horizontal="center" vertical="top" wrapText="1"/>
    </xf>
    <xf numFmtId="1" fontId="52" fillId="13" borderId="1" xfId="33" applyNumberFormat="1" applyFont="1" applyFill="1" applyBorder="1" applyAlignment="1">
      <alignment horizontal="left" vertical="top" wrapText="1"/>
    </xf>
    <xf numFmtId="43" fontId="52" fillId="0" borderId="0" xfId="33" applyNumberFormat="1" applyFont="1" applyFill="1" applyBorder="1" applyAlignment="1">
      <alignment horizontal="center" vertical="top" wrapText="1"/>
    </xf>
    <xf numFmtId="173" fontId="53" fillId="0" borderId="39" xfId="38" applyNumberFormat="1" applyFont="1" applyFill="1" applyBorder="1"/>
    <xf numFmtId="0" fontId="52" fillId="0" borderId="37" xfId="33" applyFont="1" applyFill="1" applyBorder="1" applyAlignment="1">
      <alignment horizontal="center" vertical="top" wrapText="1"/>
    </xf>
    <xf numFmtId="0" fontId="52" fillId="0" borderId="48" xfId="33" applyFont="1" applyFill="1" applyBorder="1" applyAlignment="1">
      <alignment horizontal="center" vertical="top" wrapText="1"/>
    </xf>
    <xf numFmtId="0" fontId="52" fillId="0" borderId="0" xfId="33" applyFont="1" applyFill="1" applyBorder="1" applyAlignment="1">
      <alignment horizontal="center" vertical="top" wrapText="1"/>
    </xf>
    <xf numFmtId="14" fontId="52" fillId="0" borderId="0" xfId="33" applyNumberFormat="1" applyFont="1" applyFill="1" applyBorder="1" applyAlignment="1">
      <alignment horizontal="center" vertical="top" wrapText="1"/>
    </xf>
    <xf numFmtId="0" fontId="52" fillId="0" borderId="0" xfId="36" applyNumberFormat="1" applyFont="1" applyFill="1" applyBorder="1" applyAlignment="1">
      <alignment horizontal="center" vertical="top" wrapText="1"/>
    </xf>
    <xf numFmtId="167" fontId="52" fillId="0" borderId="0" xfId="36" applyNumberFormat="1" applyFont="1" applyFill="1" applyBorder="1" applyAlignment="1">
      <alignment horizontal="center" vertical="top" wrapText="1"/>
    </xf>
    <xf numFmtId="0" fontId="52" fillId="0" borderId="0" xfId="33" applyNumberFormat="1" applyFont="1" applyFill="1" applyBorder="1" applyAlignment="1">
      <alignment horizontal="center" vertical="top" wrapText="1"/>
    </xf>
    <xf numFmtId="167" fontId="52" fillId="0" borderId="0" xfId="33" applyNumberFormat="1" applyFont="1" applyFill="1" applyBorder="1" applyAlignment="1">
      <alignment horizontal="center" vertical="top" wrapText="1"/>
    </xf>
    <xf numFmtId="174" fontId="52" fillId="0" borderId="0" xfId="33" applyNumberFormat="1" applyFont="1" applyFill="1" applyBorder="1" applyAlignment="1">
      <alignment horizontal="center" vertical="top" wrapText="1"/>
    </xf>
    <xf numFmtId="175" fontId="52" fillId="0" borderId="0" xfId="33" applyNumberFormat="1" applyFont="1" applyFill="1" applyBorder="1" applyAlignment="1">
      <alignment horizontal="center" vertical="top" wrapText="1"/>
    </xf>
    <xf numFmtId="167" fontId="52" fillId="0" borderId="0" xfId="36" applyNumberFormat="1" applyFont="1" applyFill="1" applyAlignment="1">
      <alignment horizontal="center" vertical="top" wrapText="1"/>
    </xf>
    <xf numFmtId="0" fontId="52" fillId="0" borderId="0" xfId="33" applyFont="1" applyFill="1" applyAlignment="1">
      <alignment horizontal="center" vertical="top" wrapText="1"/>
    </xf>
    <xf numFmtId="14" fontId="52" fillId="0" borderId="0" xfId="33" applyNumberFormat="1" applyFont="1" applyFill="1" applyAlignment="1">
      <alignment horizontal="center" vertical="top" wrapText="1"/>
    </xf>
    <xf numFmtId="0" fontId="50" fillId="0" borderId="1" xfId="32" applyFont="1" applyFill="1" applyBorder="1"/>
    <xf numFmtId="1" fontId="50" fillId="0" borderId="1" xfId="33" applyNumberFormat="1" applyFont="1" applyFill="1" applyBorder="1" applyAlignment="1">
      <alignment horizontal="center" vertical="top" wrapText="1"/>
    </xf>
    <xf numFmtId="14" fontId="50" fillId="0" borderId="1" xfId="33" applyNumberFormat="1" applyFont="1" applyFill="1" applyBorder="1" applyAlignment="1">
      <alignment horizontal="center" vertical="top" wrapText="1"/>
    </xf>
    <xf numFmtId="1" fontId="50" fillId="0" borderId="1" xfId="33" applyNumberFormat="1" applyFont="1" applyFill="1" applyBorder="1" applyAlignment="1">
      <alignment wrapText="1"/>
    </xf>
    <xf numFmtId="167" fontId="50" fillId="12" borderId="1" xfId="36" applyNumberFormat="1" applyFont="1" applyFill="1" applyBorder="1" applyAlignment="1">
      <alignment vertical="top" wrapText="1"/>
    </xf>
    <xf numFmtId="3" fontId="50" fillId="0" borderId="1" xfId="34" applyNumberFormat="1" applyFont="1" applyFill="1" applyBorder="1" applyAlignment="1">
      <alignment horizontal="center" vertical="top" wrapText="1"/>
    </xf>
    <xf numFmtId="3" fontId="50" fillId="0" borderId="1" xfId="33" applyNumberFormat="1" applyFont="1" applyFill="1" applyBorder="1" applyAlignment="1">
      <alignment horizontal="center" vertical="top" wrapText="1"/>
    </xf>
    <xf numFmtId="165" fontId="50" fillId="0" borderId="1" xfId="33" applyNumberFormat="1" applyFont="1" applyFill="1" applyBorder="1" applyAlignment="1">
      <alignment horizontal="center" vertical="top" wrapText="1"/>
    </xf>
    <xf numFmtId="172" fontId="50" fillId="0" borderId="1" xfId="33" applyNumberFormat="1" applyFont="1" applyFill="1" applyBorder="1" applyAlignment="1">
      <alignment horizontal="center" vertical="top" wrapText="1"/>
    </xf>
    <xf numFmtId="4" fontId="52" fillId="0" borderId="1" xfId="33" applyNumberFormat="1" applyFont="1" applyFill="1" applyBorder="1" applyAlignment="1">
      <alignment horizontal="center" vertical="top" wrapText="1"/>
    </xf>
    <xf numFmtId="4" fontId="52" fillId="0" borderId="1" xfId="33" applyNumberFormat="1" applyFont="1" applyFill="1" applyBorder="1" applyAlignment="1">
      <alignment horizontal="right" vertical="top" wrapText="1"/>
    </xf>
    <xf numFmtId="0" fontId="50" fillId="0" borderId="1" xfId="33" applyFont="1" applyFill="1" applyBorder="1" applyAlignment="1">
      <alignment horizontal="center" vertical="top" wrapText="1"/>
    </xf>
    <xf numFmtId="4" fontId="50" fillId="0" borderId="1" xfId="33" applyNumberFormat="1" applyFont="1" applyFill="1" applyBorder="1" applyAlignment="1">
      <alignment horizontal="center" vertical="top" wrapText="1"/>
    </xf>
    <xf numFmtId="4" fontId="50" fillId="0" borderId="1" xfId="36" applyNumberFormat="1" applyFont="1" applyFill="1" applyBorder="1" applyAlignment="1">
      <alignment horizontal="center" vertical="top" wrapText="1"/>
    </xf>
    <xf numFmtId="0" fontId="54" fillId="0" borderId="1" xfId="33" applyFont="1" applyFill="1" applyBorder="1" applyAlignment="1">
      <alignment horizontal="left" vertical="top" wrapText="1"/>
    </xf>
    <xf numFmtId="167" fontId="50" fillId="0" borderId="0" xfId="36" applyNumberFormat="1" applyFont="1" applyFill="1" applyBorder="1" applyAlignment="1">
      <alignment horizontal="center" vertical="top" wrapText="1"/>
    </xf>
    <xf numFmtId="173" fontId="7" fillId="0" borderId="40" xfId="38" applyNumberFormat="1" applyFill="1" applyBorder="1"/>
    <xf numFmtId="0" fontId="50" fillId="0" borderId="0" xfId="33" applyFont="1" applyFill="1" applyBorder="1" applyAlignment="1">
      <alignment horizontal="center" vertical="top" wrapText="1"/>
    </xf>
    <xf numFmtId="41" fontId="50" fillId="0" borderId="8" xfId="36" applyFont="1" applyFill="1" applyBorder="1" applyAlignment="1">
      <alignment horizontal="center" vertical="top" wrapText="1"/>
    </xf>
    <xf numFmtId="14" fontId="51" fillId="0" borderId="0" xfId="33" applyNumberFormat="1" applyFont="1" applyFill="1" applyBorder="1" applyAlignment="1">
      <alignment horizontal="center" vertical="top" wrapText="1"/>
    </xf>
    <xf numFmtId="43" fontId="50" fillId="0" borderId="0" xfId="33" applyNumberFormat="1" applyFont="1" applyFill="1" applyBorder="1" applyAlignment="1">
      <alignment horizontal="center" vertical="top" wrapText="1"/>
    </xf>
    <xf numFmtId="14" fontId="50" fillId="0" borderId="0" xfId="33" applyNumberFormat="1" applyFont="1" applyFill="1" applyBorder="1" applyAlignment="1">
      <alignment horizontal="center" vertical="top" wrapText="1"/>
    </xf>
    <xf numFmtId="0" fontId="50" fillId="0" borderId="0" xfId="36" applyNumberFormat="1" applyFont="1" applyFill="1" applyBorder="1" applyAlignment="1">
      <alignment horizontal="center" vertical="top" wrapText="1"/>
    </xf>
    <xf numFmtId="0" fontId="50" fillId="0" borderId="0" xfId="33" applyNumberFormat="1" applyFont="1" applyFill="1" applyBorder="1" applyAlignment="1">
      <alignment horizontal="center" vertical="top" wrapText="1"/>
    </xf>
    <xf numFmtId="167" fontId="50" fillId="0" borderId="0" xfId="33" applyNumberFormat="1" applyFont="1" applyFill="1" applyBorder="1" applyAlignment="1">
      <alignment horizontal="center" vertical="top" wrapText="1"/>
    </xf>
    <xf numFmtId="174" fontId="50" fillId="0" borderId="0" xfId="33" applyNumberFormat="1" applyFont="1" applyFill="1" applyBorder="1" applyAlignment="1">
      <alignment horizontal="center" vertical="top" wrapText="1"/>
    </xf>
    <xf numFmtId="175" fontId="50" fillId="0" borderId="0" xfId="33" applyNumberFormat="1" applyFont="1" applyFill="1" applyBorder="1" applyAlignment="1">
      <alignment horizontal="center" vertical="top" wrapText="1"/>
    </xf>
    <xf numFmtId="167" fontId="50" fillId="0" borderId="0" xfId="36" applyNumberFormat="1" applyFont="1" applyFill="1" applyAlignment="1">
      <alignment horizontal="center" vertical="top" wrapText="1"/>
    </xf>
    <xf numFmtId="0" fontId="50" fillId="0" borderId="0" xfId="33" applyFont="1" applyFill="1" applyAlignment="1">
      <alignment horizontal="center" vertical="top" wrapText="1"/>
    </xf>
    <xf numFmtId="14" fontId="50" fillId="0" borderId="0" xfId="33" applyNumberFormat="1" applyFont="1" applyFill="1" applyAlignment="1">
      <alignment horizontal="center" vertical="top" wrapText="1"/>
    </xf>
    <xf numFmtId="0" fontId="52" fillId="0" borderId="1" xfId="37" applyFont="1" applyFill="1" applyBorder="1" applyAlignment="1">
      <alignment horizontal="left"/>
    </xf>
    <xf numFmtId="9" fontId="51" fillId="0" borderId="1" xfId="39" applyFont="1" applyFill="1" applyBorder="1" applyAlignment="1">
      <alignment horizontal="center" vertical="top" wrapText="1"/>
    </xf>
    <xf numFmtId="165" fontId="50" fillId="0" borderId="0" xfId="34" applyNumberFormat="1" applyFont="1" applyFill="1" applyBorder="1" applyAlignment="1">
      <alignment horizontal="center" vertical="top" wrapText="1"/>
    </xf>
    <xf numFmtId="173" fontId="11" fillId="0" borderId="40" xfId="38" applyNumberFormat="1" applyFont="1" applyFill="1" applyBorder="1"/>
    <xf numFmtId="0" fontId="50" fillId="0" borderId="1" xfId="33" applyFont="1" applyFill="1" applyBorder="1" applyAlignment="1">
      <alignment vertical="top"/>
    </xf>
    <xf numFmtId="41" fontId="50" fillId="12" borderId="1" xfId="36" applyFont="1" applyFill="1" applyBorder="1" applyAlignment="1">
      <alignment vertical="top" wrapText="1"/>
    </xf>
    <xf numFmtId="0" fontId="50" fillId="0" borderId="5" xfId="33" applyFont="1" applyFill="1" applyBorder="1" applyAlignment="1">
      <alignment horizontal="center" vertical="top" wrapText="1"/>
    </xf>
    <xf numFmtId="4" fontId="50" fillId="0" borderId="0" xfId="33" applyNumberFormat="1" applyFont="1" applyFill="1" applyBorder="1" applyAlignment="1">
      <alignment horizontal="center" vertical="top" wrapText="1"/>
    </xf>
    <xf numFmtId="171" fontId="51" fillId="11" borderId="1" xfId="33" applyNumberFormat="1" applyFont="1" applyFill="1" applyBorder="1" applyAlignment="1">
      <alignment horizontal="center" vertical="top" wrapText="1"/>
    </xf>
    <xf numFmtId="171" fontId="51" fillId="0" borderId="1" xfId="33" applyNumberFormat="1" applyFont="1" applyFill="1" applyBorder="1" applyAlignment="1">
      <alignment horizontal="center" vertical="top" wrapText="1"/>
    </xf>
    <xf numFmtId="4" fontId="51" fillId="0" borderId="1" xfId="33" applyNumberFormat="1" applyFont="1" applyFill="1" applyBorder="1" applyAlignment="1">
      <alignment horizontal="center" vertical="top" wrapText="1"/>
    </xf>
    <xf numFmtId="165" fontId="50" fillId="0" borderId="1" xfId="34" applyNumberFormat="1" applyFont="1" applyFill="1" applyBorder="1" applyAlignment="1">
      <alignment horizontal="center" vertical="top" wrapText="1"/>
    </xf>
    <xf numFmtId="4" fontId="50" fillId="0" borderId="1" xfId="36" applyNumberFormat="1" applyFont="1" applyFill="1" applyBorder="1" applyAlignment="1">
      <alignment horizontal="right" vertical="top" wrapText="1"/>
    </xf>
    <xf numFmtId="0" fontId="50" fillId="0" borderId="1" xfId="34" applyNumberFormat="1" applyFont="1" applyFill="1" applyBorder="1" applyAlignment="1">
      <alignment horizontal="center" vertical="top" wrapText="1"/>
    </xf>
    <xf numFmtId="4" fontId="50" fillId="0" borderId="1" xfId="34" applyNumberFormat="1" applyFont="1" applyFill="1" applyBorder="1" applyAlignment="1">
      <alignment horizontal="center" vertical="top" wrapText="1"/>
    </xf>
    <xf numFmtId="171" fontId="50" fillId="0" borderId="1" xfId="33" applyNumberFormat="1" applyFont="1" applyFill="1" applyBorder="1" applyAlignment="1">
      <alignment horizontal="center" vertical="top" wrapText="1"/>
    </xf>
    <xf numFmtId="0" fontId="50" fillId="0" borderId="1" xfId="33" applyFont="1" applyFill="1" applyBorder="1" applyAlignment="1">
      <alignment horizontal="left" vertical="top" wrapText="1"/>
    </xf>
    <xf numFmtId="41" fontId="49" fillId="12" borderId="1" xfId="36" applyFont="1" applyFill="1" applyBorder="1" applyAlignment="1">
      <alignment vertical="top"/>
    </xf>
    <xf numFmtId="3" fontId="49" fillId="0" borderId="1" xfId="33" applyNumberFormat="1" applyFont="1" applyFill="1" applyBorder="1" applyAlignment="1">
      <alignment horizontal="center" vertical="top" wrapText="1"/>
    </xf>
    <xf numFmtId="176" fontId="49" fillId="0" borderId="1" xfId="34" applyNumberFormat="1" applyFont="1" applyFill="1" applyBorder="1" applyAlignment="1">
      <alignment horizontal="center" vertical="top" wrapText="1"/>
    </xf>
    <xf numFmtId="171" fontId="55" fillId="11" borderId="1" xfId="33" applyNumberFormat="1" applyFont="1" applyFill="1" applyBorder="1" applyAlignment="1">
      <alignment horizontal="center" vertical="top" wrapText="1"/>
    </xf>
    <xf numFmtId="171" fontId="55" fillId="0" borderId="1" xfId="33" applyNumberFormat="1" applyFont="1" applyFill="1" applyBorder="1" applyAlignment="1">
      <alignment horizontal="center" vertical="top" wrapText="1"/>
    </xf>
    <xf numFmtId="165" fontId="49" fillId="0" borderId="1" xfId="33" applyNumberFormat="1" applyFont="1" applyFill="1" applyBorder="1" applyAlignment="1">
      <alignment horizontal="center" vertical="top" wrapText="1"/>
    </xf>
    <xf numFmtId="172" fontId="49" fillId="0" borderId="1" xfId="33" applyNumberFormat="1" applyFont="1" applyFill="1" applyBorder="1" applyAlignment="1">
      <alignment horizontal="center" vertical="top" wrapText="1"/>
    </xf>
    <xf numFmtId="4" fontId="55" fillId="0" borderId="1" xfId="33" applyNumberFormat="1" applyFont="1" applyFill="1" applyBorder="1" applyAlignment="1">
      <alignment horizontal="center" vertical="top" wrapText="1"/>
    </xf>
    <xf numFmtId="165" fontId="49" fillId="0" borderId="1" xfId="34" applyNumberFormat="1" applyFont="1" applyFill="1" applyBorder="1" applyAlignment="1">
      <alignment horizontal="center" vertical="top" wrapText="1"/>
    </xf>
    <xf numFmtId="4" fontId="49" fillId="0" borderId="1" xfId="36" applyNumberFormat="1" applyFont="1" applyFill="1" applyBorder="1" applyAlignment="1">
      <alignment horizontal="right" vertical="top" wrapText="1"/>
    </xf>
    <xf numFmtId="0" fontId="49" fillId="0" borderId="1" xfId="34" applyNumberFormat="1" applyFont="1" applyFill="1" applyBorder="1" applyAlignment="1">
      <alignment horizontal="center" vertical="top" wrapText="1"/>
    </xf>
    <xf numFmtId="171" fontId="49" fillId="0" borderId="1" xfId="33" applyNumberFormat="1" applyFont="1" applyFill="1" applyBorder="1" applyAlignment="1">
      <alignment horizontal="center" vertical="top" wrapText="1"/>
    </xf>
    <xf numFmtId="4" fontId="49" fillId="0" borderId="1" xfId="34" applyNumberFormat="1" applyFont="1" applyFill="1" applyBorder="1" applyAlignment="1">
      <alignment horizontal="center" vertical="top" wrapText="1"/>
    </xf>
    <xf numFmtId="0" fontId="49" fillId="0" borderId="1" xfId="33" applyFont="1" applyFill="1" applyBorder="1" applyAlignment="1">
      <alignment horizontal="center" vertical="top" wrapText="1"/>
    </xf>
    <xf numFmtId="0" fontId="49" fillId="0" borderId="0" xfId="33" applyFont="1" applyFill="1" applyBorder="1" applyAlignment="1">
      <alignment horizontal="center" vertical="top" wrapText="1"/>
    </xf>
    <xf numFmtId="14" fontId="55" fillId="0" borderId="0" xfId="33" applyNumberFormat="1" applyFont="1" applyFill="1" applyBorder="1" applyAlignment="1">
      <alignment horizontal="center" vertical="top" wrapText="1"/>
    </xf>
    <xf numFmtId="43" fontId="49" fillId="0" borderId="0" xfId="33" applyNumberFormat="1" applyFont="1" applyFill="1" applyBorder="1" applyAlignment="1">
      <alignment horizontal="center" vertical="top" wrapText="1"/>
    </xf>
    <xf numFmtId="14" fontId="49" fillId="0" borderId="0" xfId="33" applyNumberFormat="1" applyFont="1" applyFill="1" applyBorder="1" applyAlignment="1">
      <alignment horizontal="center" vertical="top" wrapText="1"/>
    </xf>
    <xf numFmtId="0" fontId="49" fillId="0" borderId="0" xfId="36" applyNumberFormat="1" applyFont="1" applyFill="1" applyBorder="1" applyAlignment="1">
      <alignment horizontal="center" vertical="top" wrapText="1"/>
    </xf>
    <xf numFmtId="167" fontId="49" fillId="0" borderId="0" xfId="36" applyNumberFormat="1" applyFont="1" applyFill="1" applyBorder="1" applyAlignment="1">
      <alignment horizontal="center" vertical="top" wrapText="1"/>
    </xf>
    <xf numFmtId="0" fontId="49" fillId="0" borderId="0" xfId="33" applyNumberFormat="1" applyFont="1" applyFill="1" applyBorder="1" applyAlignment="1">
      <alignment horizontal="center" vertical="top" wrapText="1"/>
    </xf>
    <xf numFmtId="167" fontId="49" fillId="0" borderId="0" xfId="33" applyNumberFormat="1" applyFont="1" applyFill="1" applyBorder="1" applyAlignment="1">
      <alignment horizontal="center" vertical="top" wrapText="1"/>
    </xf>
    <xf numFmtId="174" fontId="49" fillId="0" borderId="0" xfId="33" applyNumberFormat="1" applyFont="1" applyFill="1" applyBorder="1" applyAlignment="1">
      <alignment horizontal="center" vertical="top" wrapText="1"/>
    </xf>
    <xf numFmtId="175" fontId="49" fillId="0" borderId="0" xfId="33" applyNumberFormat="1" applyFont="1" applyFill="1" applyBorder="1" applyAlignment="1">
      <alignment horizontal="center" vertical="top" wrapText="1"/>
    </xf>
    <xf numFmtId="167" fontId="49" fillId="0" borderId="0" xfId="36" applyNumberFormat="1" applyFont="1" applyFill="1" applyAlignment="1">
      <alignment horizontal="center" vertical="top" wrapText="1"/>
    </xf>
    <xf numFmtId="0" fontId="49" fillId="0" borderId="0" xfId="33" applyFont="1" applyFill="1" applyAlignment="1">
      <alignment horizontal="center" vertical="top" wrapText="1"/>
    </xf>
    <xf numFmtId="14" fontId="49" fillId="0" borderId="0" xfId="33" applyNumberFormat="1" applyFont="1" applyFill="1" applyAlignment="1">
      <alignment horizontal="center" vertical="top" wrapText="1"/>
    </xf>
    <xf numFmtId="41" fontId="50" fillId="0" borderId="0" xfId="36" applyFont="1" applyFill="1"/>
    <xf numFmtId="43" fontId="50" fillId="0" borderId="0" xfId="33" applyNumberFormat="1" applyFont="1" applyFill="1"/>
    <xf numFmtId="43" fontId="52" fillId="13" borderId="1" xfId="37" applyNumberFormat="1" applyFont="1" applyFill="1" applyBorder="1"/>
    <xf numFmtId="43" fontId="52" fillId="0" borderId="1" xfId="37" applyNumberFormat="1" applyFont="1" applyFill="1" applyBorder="1"/>
    <xf numFmtId="173" fontId="7" fillId="0" borderId="31" xfId="38" applyNumberFormat="1" applyFill="1" applyBorder="1"/>
    <xf numFmtId="41" fontId="50" fillId="0" borderId="49" xfId="36" applyFont="1" applyFill="1" applyBorder="1" applyAlignment="1">
      <alignment horizontal="center" vertical="top" wrapText="1"/>
    </xf>
    <xf numFmtId="4" fontId="50" fillId="9" borderId="1" xfId="36" applyNumberFormat="1" applyFont="1" applyFill="1" applyBorder="1" applyAlignment="1">
      <alignment horizontal="center" vertical="top" wrapText="1"/>
    </xf>
    <xf numFmtId="165" fontId="49" fillId="13" borderId="1" xfId="34" applyNumberFormat="1" applyFont="1" applyFill="1" applyBorder="1" applyAlignment="1">
      <alignment horizontal="center" vertical="top" wrapText="1"/>
    </xf>
    <xf numFmtId="167" fontId="0" fillId="0" borderId="0" xfId="36" applyNumberFormat="1" applyFont="1" applyFill="1"/>
    <xf numFmtId="0" fontId="50" fillId="0" borderId="1" xfId="33" applyNumberFormat="1" applyFont="1" applyFill="1" applyBorder="1" applyAlignment="1">
      <alignment horizontal="center" vertical="top" wrapText="1"/>
    </xf>
    <xf numFmtId="41" fontId="50" fillId="12" borderId="1" xfId="36" applyFont="1" applyFill="1" applyBorder="1" applyAlignment="1">
      <alignment horizontal="center" vertical="center" wrapText="1"/>
    </xf>
    <xf numFmtId="167" fontId="11" fillId="0" borderId="1" xfId="2" applyNumberFormat="1" applyFont="1" applyBorder="1" applyAlignment="1">
      <alignment horizontal="center" vertical="center" wrapText="1"/>
    </xf>
    <xf numFmtId="167" fontId="11" fillId="0" borderId="1" xfId="2" applyNumberFormat="1" applyFont="1" applyBorder="1" applyAlignment="1">
      <alignment horizontal="center"/>
    </xf>
    <xf numFmtId="0" fontId="11" fillId="0" borderId="0" xfId="0" applyFont="1" applyAlignment="1">
      <alignment horizontal="center"/>
    </xf>
    <xf numFmtId="0" fontId="0" fillId="0" borderId="0" xfId="0" applyAlignment="1">
      <alignment horizontal="center"/>
    </xf>
    <xf numFmtId="0" fontId="7" fillId="0" borderId="0" xfId="75"/>
    <xf numFmtId="167" fontId="11" fillId="0" borderId="7" xfId="76" applyNumberFormat="1" applyFont="1" applyBorder="1" applyAlignment="1">
      <alignment horizontal="center"/>
    </xf>
    <xf numFmtId="167" fontId="11" fillId="0" borderId="1" xfId="76" applyNumberFormat="1" applyFont="1" applyBorder="1" applyAlignment="1">
      <alignment horizontal="center" vertical="center" wrapText="1"/>
    </xf>
    <xf numFmtId="167" fontId="11" fillId="0" borderId="1" xfId="76" applyNumberFormat="1" applyFont="1" applyFill="1" applyBorder="1" applyAlignment="1">
      <alignment horizontal="center" vertical="center" wrapText="1"/>
    </xf>
    <xf numFmtId="0" fontId="1" fillId="0" borderId="1" xfId="75" applyFont="1" applyBorder="1" applyAlignment="1">
      <alignment horizontal="center" vertical="center" wrapText="1"/>
    </xf>
    <xf numFmtId="0" fontId="1" fillId="0" borderId="1" xfId="75" applyFont="1" applyBorder="1" applyAlignment="1">
      <alignment horizontal="center" vertical="center"/>
    </xf>
    <xf numFmtId="2" fontId="0" fillId="0" borderId="1" xfId="76" applyNumberFormat="1" applyFont="1" applyBorder="1"/>
    <xf numFmtId="2" fontId="11" fillId="0" borderId="1" xfId="43" applyNumberFormat="1" applyFont="1" applyBorder="1"/>
    <xf numFmtId="2" fontId="1" fillId="0" borderId="1" xfId="43" applyNumberFormat="1" applyFont="1" applyBorder="1"/>
    <xf numFmtId="167" fontId="11" fillId="0" borderId="1" xfId="76" applyNumberFormat="1" applyFont="1" applyBorder="1"/>
    <xf numFmtId="167" fontId="0" fillId="0" borderId="1" xfId="76" applyNumberFormat="1" applyFont="1" applyBorder="1"/>
    <xf numFmtId="2" fontId="11" fillId="0" borderId="1" xfId="76" applyNumberFormat="1" applyFont="1" applyBorder="1"/>
    <xf numFmtId="167" fontId="11" fillId="0" borderId="1" xfId="43" applyNumberFormat="1" applyFont="1" applyBorder="1"/>
    <xf numFmtId="167" fontId="1" fillId="0" borderId="1" xfId="76" applyNumberFormat="1" applyFont="1" applyBorder="1"/>
    <xf numFmtId="167" fontId="0" fillId="4" borderId="1" xfId="2" applyNumberFormat="1" applyFont="1" applyFill="1" applyBorder="1"/>
    <xf numFmtId="167" fontId="0" fillId="4" borderId="1" xfId="43" applyNumberFormat="1" applyFont="1" applyFill="1" applyBorder="1"/>
    <xf numFmtId="2" fontId="0" fillId="0" borderId="1" xfId="43" applyNumberFormat="1" applyFont="1" applyBorder="1"/>
    <xf numFmtId="41" fontId="0" fillId="0" borderId="0" xfId="2" applyFont="1"/>
    <xf numFmtId="43" fontId="0" fillId="0" borderId="0" xfId="0" applyNumberFormat="1"/>
    <xf numFmtId="0" fontId="11" fillId="0" borderId="0" xfId="75" applyFont="1"/>
    <xf numFmtId="1" fontId="1" fillId="0" borderId="1" xfId="43" applyNumberFormat="1" applyFont="1" applyBorder="1"/>
    <xf numFmtId="167" fontId="0" fillId="4" borderId="1" xfId="76" applyNumberFormat="1" applyFont="1" applyFill="1" applyBorder="1"/>
    <xf numFmtId="167" fontId="1" fillId="0" borderId="1" xfId="2" applyNumberFormat="1" applyFont="1" applyBorder="1"/>
    <xf numFmtId="2" fontId="11" fillId="0" borderId="1" xfId="2" applyNumberFormat="1" applyFont="1" applyBorder="1"/>
    <xf numFmtId="2" fontId="0" fillId="0" borderId="1" xfId="2" applyNumberFormat="1" applyFont="1" applyBorder="1"/>
    <xf numFmtId="167" fontId="1" fillId="0" borderId="1" xfId="43" applyNumberFormat="1" applyFont="1" applyBorder="1"/>
    <xf numFmtId="41" fontId="1" fillId="0" borderId="1" xfId="43" applyFont="1" applyBorder="1"/>
    <xf numFmtId="167" fontId="11" fillId="0" borderId="1" xfId="76" applyNumberFormat="1" applyFont="1" applyBorder="1" applyAlignment="1">
      <alignment horizontal="center" vertical="center" wrapText="1"/>
    </xf>
    <xf numFmtId="167" fontId="0" fillId="0" borderId="0" xfId="2" applyNumberFormat="1" applyFont="1" applyAlignment="1">
      <alignment vertical="center"/>
    </xf>
    <xf numFmtId="0" fontId="0" fillId="0" borderId="0" xfId="0" applyAlignment="1">
      <alignment vertical="center"/>
    </xf>
    <xf numFmtId="167" fontId="11" fillId="0" borderId="0" xfId="2" applyNumberFormat="1" applyFont="1" applyAlignment="1">
      <alignment vertical="center"/>
    </xf>
    <xf numFmtId="167" fontId="1" fillId="0" borderId="0" xfId="2" applyNumberFormat="1" applyFont="1" applyAlignment="1">
      <alignment vertical="center"/>
    </xf>
    <xf numFmtId="167" fontId="0" fillId="0" borderId="0" xfId="0" applyNumberFormat="1"/>
    <xf numFmtId="165" fontId="0" fillId="0" borderId="0" xfId="0" applyNumberFormat="1"/>
    <xf numFmtId="165" fontId="11" fillId="0" borderId="0" xfId="0" applyNumberFormat="1" applyFont="1" applyAlignment="1">
      <alignment horizontal="center" vertical="center"/>
    </xf>
    <xf numFmtId="41" fontId="0" fillId="0" borderId="0" xfId="2" applyFont="1" applyFill="1"/>
    <xf numFmtId="0" fontId="0" fillId="0" borderId="0" xfId="0" applyFill="1" applyAlignment="1">
      <alignment horizontal="center"/>
    </xf>
    <xf numFmtId="0" fontId="8" fillId="0" borderId="0" xfId="4" applyFill="1" applyAlignment="1">
      <alignment horizontal="center"/>
    </xf>
    <xf numFmtId="0" fontId="57" fillId="0" borderId="0" xfId="0" applyFont="1"/>
    <xf numFmtId="0" fontId="58" fillId="0" borderId="5" xfId="0" applyFont="1" applyBorder="1"/>
    <xf numFmtId="0" fontId="59" fillId="0" borderId="0" xfId="0" applyFont="1"/>
    <xf numFmtId="0" fontId="60" fillId="0" borderId="0" xfId="0" applyFont="1" applyAlignment="1">
      <alignment wrapText="1"/>
    </xf>
    <xf numFmtId="0" fontId="60" fillId="0" borderId="0" xfId="0" applyFont="1"/>
    <xf numFmtId="0" fontId="58" fillId="0" borderId="57" xfId="7" applyFont="1" applyBorder="1" applyAlignment="1">
      <alignment horizontal="center" vertical="center"/>
    </xf>
    <xf numFmtId="0" fontId="58" fillId="0" borderId="4" xfId="7" applyFont="1" applyBorder="1" applyAlignment="1">
      <alignment horizontal="center" vertical="center"/>
    </xf>
    <xf numFmtId="0" fontId="58" fillId="0" borderId="4" xfId="35" applyFont="1" applyBorder="1" applyAlignment="1">
      <alignment horizontal="center" vertical="center"/>
    </xf>
    <xf numFmtId="0" fontId="58" fillId="0" borderId="58" xfId="7" applyFont="1" applyBorder="1" applyAlignment="1">
      <alignment horizontal="center" vertical="center"/>
    </xf>
    <xf numFmtId="0" fontId="60" fillId="0" borderId="53" xfId="0" applyFont="1" applyBorder="1" applyAlignment="1">
      <alignment horizontal="left" vertical="center"/>
    </xf>
    <xf numFmtId="0" fontId="60" fillId="0" borderId="1" xfId="0" applyFont="1" applyBorder="1"/>
    <xf numFmtId="43" fontId="61" fillId="0" borderId="1" xfId="0" applyNumberFormat="1" applyFont="1" applyBorder="1"/>
    <xf numFmtId="0" fontId="60" fillId="0" borderId="54" xfId="0" applyFont="1" applyBorder="1"/>
    <xf numFmtId="0" fontId="58" fillId="0" borderId="53" xfId="35" applyFont="1" applyBorder="1" applyAlignment="1">
      <alignment horizontal="left" vertical="center"/>
    </xf>
    <xf numFmtId="0" fontId="58" fillId="0" borderId="1" xfId="35" applyFont="1" applyBorder="1" applyAlignment="1">
      <alignment vertical="center" wrapText="1"/>
    </xf>
    <xf numFmtId="0" fontId="60" fillId="0" borderId="1" xfId="35" applyFont="1" applyBorder="1" applyAlignment="1">
      <alignment vertical="center"/>
    </xf>
    <xf numFmtId="43" fontId="62" fillId="0" borderId="1" xfId="0" applyNumberFormat="1" applyFont="1" applyBorder="1"/>
    <xf numFmtId="0" fontId="58" fillId="0" borderId="1" xfId="35" applyFont="1" applyBorder="1" applyAlignment="1">
      <alignment horizontal="center" vertical="center"/>
    </xf>
    <xf numFmtId="0" fontId="63" fillId="0" borderId="1" xfId="0" applyFont="1" applyBorder="1"/>
    <xf numFmtId="0" fontId="60" fillId="0" borderId="53" xfId="35" applyFont="1" applyBorder="1" applyAlignment="1">
      <alignment vertical="center"/>
    </xf>
    <xf numFmtId="0" fontId="64" fillId="0" borderId="1" xfId="0" applyFont="1" applyBorder="1"/>
    <xf numFmtId="0" fontId="60" fillId="2" borderId="0" xfId="0" applyFont="1" applyFill="1"/>
    <xf numFmtId="0" fontId="58" fillId="0" borderId="53" xfId="35" applyFont="1" applyBorder="1" applyAlignment="1">
      <alignment vertical="center"/>
    </xf>
    <xf numFmtId="43" fontId="60" fillId="0" borderId="1" xfId="1" applyFont="1" applyFill="1" applyBorder="1" applyAlignment="1"/>
    <xf numFmtId="0" fontId="60" fillId="0" borderId="1" xfId="0" applyFont="1" applyBorder="1" applyAlignment="1">
      <alignment horizontal="center"/>
    </xf>
    <xf numFmtId="0" fontId="60" fillId="0" borderId="59" xfId="0" applyFont="1" applyBorder="1" applyAlignment="1">
      <alignment horizontal="left" vertical="center"/>
    </xf>
    <xf numFmtId="0" fontId="60" fillId="0" borderId="60" xfId="0" applyFont="1" applyBorder="1"/>
    <xf numFmtId="0" fontId="60" fillId="0" borderId="61" xfId="0" applyFont="1" applyBorder="1"/>
    <xf numFmtId="0" fontId="59" fillId="0" borderId="0" xfId="35" applyFont="1"/>
    <xf numFmtId="0" fontId="57" fillId="0" borderId="0" xfId="35" applyFont="1"/>
    <xf numFmtId="0" fontId="59" fillId="0" borderId="0" xfId="35" applyFont="1" applyAlignment="1">
      <alignment vertical="center"/>
    </xf>
    <xf numFmtId="0" fontId="59" fillId="0" borderId="0" xfId="35" applyFont="1" applyAlignment="1">
      <alignment horizontal="center" vertical="center"/>
    </xf>
    <xf numFmtId="0" fontId="59" fillId="0" borderId="0" xfId="0" applyFont="1" applyAlignment="1">
      <alignment vertical="center"/>
    </xf>
    <xf numFmtId="0" fontId="65" fillId="0" borderId="0" xfId="35" applyFont="1"/>
    <xf numFmtId="0" fontId="65" fillId="0" borderId="0" xfId="35" quotePrefix="1" applyFont="1"/>
    <xf numFmtId="0" fontId="66" fillId="0" borderId="0" xfId="35" applyFont="1"/>
    <xf numFmtId="0" fontId="65" fillId="0" borderId="0" xfId="35" applyFont="1" applyAlignment="1">
      <alignment horizontal="center"/>
    </xf>
    <xf numFmtId="0" fontId="1" fillId="0" borderId="0" xfId="35"/>
    <xf numFmtId="0" fontId="1" fillId="0" borderId="0" xfId="35" applyAlignment="1">
      <alignment horizontal="center"/>
    </xf>
    <xf numFmtId="0" fontId="59" fillId="2" borderId="1" xfId="0" applyFont="1" applyFill="1" applyBorder="1" applyAlignment="1">
      <alignment vertical="center" wrapText="1"/>
    </xf>
    <xf numFmtId="0" fontId="57" fillId="2" borderId="1" xfId="0" applyFont="1" applyFill="1" applyBorder="1" applyAlignment="1">
      <alignment vertical="center" wrapText="1"/>
    </xf>
    <xf numFmtId="0" fontId="68" fillId="0" borderId="1" xfId="0" applyFont="1" applyBorder="1" applyAlignment="1">
      <alignment vertical="center"/>
    </xf>
    <xf numFmtId="0" fontId="60" fillId="0" borderId="1" xfId="35" applyFont="1" applyBorder="1" applyAlignment="1">
      <alignment vertical="center" wrapText="1"/>
    </xf>
    <xf numFmtId="0" fontId="59" fillId="2" borderId="1" xfId="0" applyFont="1" applyFill="1" applyBorder="1" applyAlignment="1">
      <alignment horizontal="center" vertical="center" wrapText="1"/>
    </xf>
    <xf numFmtId="0" fontId="57" fillId="0" borderId="1" xfId="0" applyFont="1" applyBorder="1" applyAlignment="1">
      <alignment horizontal="left" wrapText="1"/>
    </xf>
    <xf numFmtId="0" fontId="65" fillId="0" borderId="0" xfId="35" applyFont="1" applyAlignment="1">
      <alignment vertical="center"/>
    </xf>
    <xf numFmtId="0" fontId="65" fillId="0" borderId="0" xfId="35" quotePrefix="1" applyFont="1" applyAlignment="1">
      <alignment vertical="center"/>
    </xf>
    <xf numFmtId="0" fontId="57" fillId="0" borderId="0" xfId="0" applyFont="1" applyFill="1"/>
    <xf numFmtId="0" fontId="57" fillId="0" borderId="0" xfId="0" applyFont="1" applyFill="1" applyAlignment="1">
      <alignment horizontal="left"/>
    </xf>
    <xf numFmtId="0" fontId="57" fillId="0" borderId="0" xfId="0" applyFont="1" applyAlignment="1">
      <alignment vertical="center"/>
    </xf>
    <xf numFmtId="49" fontId="70" fillId="0" borderId="0" xfId="6" applyNumberFormat="1" applyFont="1" applyFill="1" applyBorder="1" applyAlignment="1">
      <alignment horizontal="center" vertical="center"/>
    </xf>
    <xf numFmtId="0" fontId="57" fillId="0" borderId="0" xfId="0" applyFont="1" applyFill="1" applyAlignment="1">
      <alignment vertical="center"/>
    </xf>
    <xf numFmtId="0" fontId="57" fillId="0" borderId="0" xfId="0" applyFont="1" applyFill="1" applyAlignment="1">
      <alignment horizontal="left" vertical="center"/>
    </xf>
    <xf numFmtId="0" fontId="70" fillId="0" borderId="0" xfId="6" applyFont="1" applyFill="1" applyBorder="1" applyAlignment="1">
      <alignment horizontal="center" vertical="center"/>
    </xf>
    <xf numFmtId="0" fontId="70" fillId="0" borderId="0" xfId="6" applyFont="1" applyFill="1" applyBorder="1" applyAlignment="1">
      <alignment vertical="center"/>
    </xf>
    <xf numFmtId="0" fontId="59" fillId="0" borderId="0" xfId="0" applyFont="1" applyFill="1" applyAlignment="1">
      <alignment vertical="center"/>
    </xf>
    <xf numFmtId="0" fontId="59" fillId="0" borderId="0" xfId="0" applyFont="1" applyFill="1" applyAlignment="1">
      <alignment horizontal="left" vertical="center"/>
    </xf>
    <xf numFmtId="0" fontId="58" fillId="0" borderId="0" xfId="0" applyFont="1" applyBorder="1"/>
    <xf numFmtId="0" fontId="60" fillId="0" borderId="29" xfId="0" applyFont="1" applyBorder="1"/>
    <xf numFmtId="0" fontId="59" fillId="2" borderId="28" xfId="0" applyFont="1" applyFill="1" applyBorder="1" applyAlignment="1">
      <alignment horizontal="left" vertical="center"/>
    </xf>
    <xf numFmtId="0" fontId="57" fillId="0" borderId="28" xfId="0" applyFont="1" applyBorder="1" applyAlignment="1">
      <alignment horizontal="left" vertical="center"/>
    </xf>
    <xf numFmtId="0" fontId="60" fillId="0" borderId="65" xfId="0" applyFont="1" applyBorder="1" applyAlignment="1">
      <alignment horizontal="left" vertical="center"/>
    </xf>
    <xf numFmtId="0" fontId="60" fillId="0" borderId="66" xfId="0" applyFont="1" applyBorder="1"/>
    <xf numFmtId="0" fontId="60" fillId="0" borderId="36" xfId="0" applyFont="1" applyBorder="1" applyAlignment="1">
      <alignment horizontal="left" vertical="center"/>
    </xf>
    <xf numFmtId="0" fontId="60" fillId="0" borderId="4" xfId="0" applyFont="1" applyBorder="1"/>
    <xf numFmtId="0" fontId="60" fillId="0" borderId="67" xfId="0" applyFont="1" applyBorder="1"/>
    <xf numFmtId="0" fontId="59" fillId="0" borderId="68" xfId="7" applyFont="1" applyBorder="1" applyAlignment="1">
      <alignment horizontal="center" vertical="center"/>
    </xf>
    <xf numFmtId="0" fontId="59" fillId="0" borderId="69" xfId="7" applyFont="1" applyBorder="1" applyAlignment="1">
      <alignment horizontal="center" vertical="center"/>
    </xf>
    <xf numFmtId="0" fontId="59" fillId="0" borderId="69" xfId="35" applyFont="1" applyBorder="1" applyAlignment="1">
      <alignment horizontal="center" vertical="center"/>
    </xf>
    <xf numFmtId="0" fontId="59" fillId="0" borderId="70" xfId="7" applyFont="1" applyBorder="1" applyAlignment="1">
      <alignment horizontal="center" vertical="center"/>
    </xf>
    <xf numFmtId="49" fontId="70" fillId="0" borderId="0" xfId="6" applyNumberFormat="1" applyFont="1" applyFill="1" applyBorder="1" applyAlignment="1">
      <alignment vertical="center" wrapText="1"/>
    </xf>
    <xf numFmtId="49" fontId="70" fillId="0" borderId="0" xfId="6" applyNumberFormat="1" applyFont="1" applyFill="1" applyBorder="1" applyAlignment="1">
      <alignment vertical="center"/>
    </xf>
    <xf numFmtId="0" fontId="65" fillId="0" borderId="0" xfId="0" applyFont="1" applyAlignment="1">
      <alignment vertical="center"/>
    </xf>
    <xf numFmtId="0" fontId="59" fillId="0" borderId="0" xfId="0" applyFont="1" applyFill="1" applyBorder="1"/>
    <xf numFmtId="0" fontId="59" fillId="0" borderId="18" xfId="0" applyFont="1" applyBorder="1" applyAlignment="1">
      <alignment horizontal="center" vertical="center" wrapText="1"/>
    </xf>
    <xf numFmtId="0" fontId="59" fillId="6" borderId="18" xfId="0" applyFont="1" applyFill="1" applyBorder="1" applyAlignment="1">
      <alignment horizontal="center" vertical="center" wrapText="1"/>
    </xf>
    <xf numFmtId="0" fontId="57" fillId="0" borderId="0" xfId="0" applyFont="1" applyAlignment="1">
      <alignment wrapText="1"/>
    </xf>
    <xf numFmtId="0" fontId="59" fillId="0" borderId="19" xfId="0" applyFont="1" applyBorder="1" applyAlignment="1">
      <alignment horizontal="center" vertical="center" wrapText="1"/>
    </xf>
    <xf numFmtId="0" fontId="59" fillId="0" borderId="20" xfId="0" applyFont="1" applyBorder="1" applyAlignment="1">
      <alignment horizontal="center" vertical="center" wrapText="1"/>
    </xf>
    <xf numFmtId="0" fontId="59" fillId="8" borderId="20" xfId="0" applyFont="1" applyFill="1" applyBorder="1" applyAlignment="1">
      <alignment horizontal="center" vertical="center" wrapText="1"/>
    </xf>
    <xf numFmtId="0" fontId="59" fillId="0" borderId="18" xfId="0" applyFont="1" applyBorder="1" applyAlignment="1">
      <alignment vertical="center" wrapText="1"/>
    </xf>
    <xf numFmtId="0" fontId="59" fillId="8" borderId="18" xfId="0" applyFont="1" applyFill="1" applyBorder="1" applyAlignment="1">
      <alignment vertical="center" wrapText="1"/>
    </xf>
    <xf numFmtId="0" fontId="57" fillId="7" borderId="28" xfId="0" applyFont="1" applyFill="1" applyBorder="1"/>
    <xf numFmtId="0" fontId="57" fillId="7" borderId="29" xfId="0" applyFont="1" applyFill="1" applyBorder="1"/>
    <xf numFmtId="41" fontId="57" fillId="0" borderId="19" xfId="2" applyFont="1" applyBorder="1" applyAlignment="1">
      <alignment vertical="center"/>
    </xf>
    <xf numFmtId="0" fontId="57" fillId="0" borderId="20" xfId="0" applyFont="1" applyBorder="1"/>
    <xf numFmtId="0" fontId="57" fillId="8" borderId="20" xfId="0" applyFont="1" applyFill="1" applyBorder="1"/>
    <xf numFmtId="0" fontId="59" fillId="0" borderId="0" xfId="4" applyFont="1" applyFill="1" applyAlignment="1"/>
    <xf numFmtId="0" fontId="57" fillId="0" borderId="0" xfId="4" applyFont="1" applyFill="1" applyAlignment="1"/>
    <xf numFmtId="0" fontId="65" fillId="0" borderId="0" xfId="0" applyFont="1" applyAlignment="1"/>
    <xf numFmtId="0" fontId="65" fillId="0" borderId="0" xfId="4" applyFont="1" applyFill="1" applyAlignment="1"/>
    <xf numFmtId="0" fontId="65" fillId="0" borderId="0" xfId="4" applyFont="1" applyFill="1" applyAlignment="1">
      <alignment horizontal="center"/>
    </xf>
    <xf numFmtId="0" fontId="59" fillId="0" borderId="0" xfId="0" applyFont="1" applyAlignment="1"/>
    <xf numFmtId="0" fontId="57" fillId="0" borderId="0" xfId="0" applyFont="1" applyAlignment="1"/>
    <xf numFmtId="0" fontId="57" fillId="0" borderId="0" xfId="4" applyFont="1" applyFill="1" applyAlignment="1">
      <alignment horizontal="center"/>
    </xf>
    <xf numFmtId="0" fontId="59" fillId="0" borderId="0" xfId="0" applyFont="1" applyFill="1" applyAlignment="1">
      <alignment horizontal="center"/>
    </xf>
    <xf numFmtId="0" fontId="59" fillId="0" borderId="0" xfId="0" applyFont="1" applyFill="1" applyBorder="1" applyAlignment="1"/>
    <xf numFmtId="0" fontId="59" fillId="0" borderId="18" xfId="0" applyFont="1" applyFill="1" applyBorder="1" applyAlignment="1">
      <alignment horizontal="center" vertical="center" wrapText="1"/>
    </xf>
    <xf numFmtId="0" fontId="59" fillId="0" borderId="19" xfId="0" applyFont="1" applyFill="1" applyBorder="1" applyAlignment="1">
      <alignment horizontal="center" vertical="center" wrapText="1"/>
    </xf>
    <xf numFmtId="0" fontId="59" fillId="6" borderId="19" xfId="0" applyFont="1" applyFill="1" applyBorder="1" applyAlignment="1">
      <alignment horizontal="center" vertical="center" wrapText="1"/>
    </xf>
    <xf numFmtId="0" fontId="59" fillId="0" borderId="18" xfId="0" applyFont="1" applyFill="1" applyBorder="1" applyAlignment="1">
      <alignment vertical="center" wrapText="1"/>
    </xf>
    <xf numFmtId="43" fontId="67" fillId="0" borderId="19" xfId="0" applyNumberFormat="1" applyFont="1" applyFill="1" applyBorder="1" applyAlignment="1">
      <alignment vertical="center"/>
    </xf>
    <xf numFmtId="43" fontId="67" fillId="8" borderId="19" xfId="0" applyNumberFormat="1" applyFont="1" applyFill="1" applyBorder="1" applyAlignment="1">
      <alignment vertical="center"/>
    </xf>
    <xf numFmtId="43" fontId="67" fillId="7" borderId="19" xfId="0" applyNumberFormat="1" applyFont="1" applyFill="1" applyBorder="1" applyAlignment="1">
      <alignment vertical="center"/>
    </xf>
    <xf numFmtId="0" fontId="59" fillId="0" borderId="19" xfId="0" applyFont="1" applyFill="1" applyBorder="1" applyAlignment="1">
      <alignment vertical="center"/>
    </xf>
    <xf numFmtId="0" fontId="57" fillId="0" borderId="19" xfId="0" applyFont="1" applyFill="1" applyBorder="1" applyAlignment="1">
      <alignment vertical="center"/>
    </xf>
    <xf numFmtId="41" fontId="57" fillId="0" borderId="19" xfId="3" applyFont="1" applyFill="1" applyBorder="1" applyAlignment="1">
      <alignment vertical="center"/>
    </xf>
    <xf numFmtId="41" fontId="57" fillId="0" borderId="19" xfId="2" applyFont="1" applyFill="1" applyBorder="1" applyAlignment="1">
      <alignment vertical="center"/>
    </xf>
    <xf numFmtId="41" fontId="57" fillId="8" borderId="19" xfId="2" applyFont="1" applyFill="1" applyBorder="1" applyAlignment="1">
      <alignment vertical="center"/>
    </xf>
    <xf numFmtId="1" fontId="57" fillId="0" borderId="19" xfId="0" applyNumberFormat="1" applyFont="1" applyFill="1" applyBorder="1" applyAlignment="1">
      <alignment vertical="center"/>
    </xf>
    <xf numFmtId="49" fontId="69" fillId="0" borderId="0" xfId="6" applyNumberFormat="1" applyFont="1" applyFill="1" applyBorder="1" applyAlignment="1">
      <alignment wrapText="1"/>
    </xf>
    <xf numFmtId="49" fontId="70" fillId="0" borderId="0" xfId="6" applyNumberFormat="1" applyFont="1" applyFill="1" applyBorder="1" applyAlignment="1"/>
    <xf numFmtId="0" fontId="59" fillId="0" borderId="1" xfId="0" applyFont="1" applyFill="1" applyBorder="1" applyAlignment="1">
      <alignment horizontal="center" vertical="center"/>
    </xf>
    <xf numFmtId="0" fontId="57" fillId="0" borderId="28" xfId="0" applyFont="1" applyFill="1" applyBorder="1" applyAlignment="1">
      <alignment horizontal="left" vertical="center"/>
    </xf>
    <xf numFmtId="0" fontId="57" fillId="0" borderId="1" xfId="0" applyFont="1" applyFill="1" applyBorder="1"/>
    <xf numFmtId="0" fontId="57" fillId="0" borderId="65" xfId="0" applyFont="1" applyFill="1" applyBorder="1" applyAlignment="1">
      <alignment horizontal="left" vertical="center"/>
    </xf>
    <xf numFmtId="0" fontId="57" fillId="0" borderId="60" xfId="0" applyFont="1" applyFill="1" applyBorder="1"/>
    <xf numFmtId="0" fontId="57" fillId="0" borderId="66" xfId="0" applyFont="1" applyFill="1" applyBorder="1"/>
    <xf numFmtId="0" fontId="57" fillId="0" borderId="36" xfId="0" applyFont="1" applyFill="1" applyBorder="1" applyAlignment="1">
      <alignment horizontal="left" vertical="center"/>
    </xf>
    <xf numFmtId="0" fontId="57" fillId="0" borderId="4" xfId="0" applyFont="1" applyFill="1" applyBorder="1"/>
    <xf numFmtId="43" fontId="71" fillId="0" borderId="4" xfId="0" applyNumberFormat="1" applyFont="1" applyFill="1" applyBorder="1"/>
    <xf numFmtId="0" fontId="57" fillId="0" borderId="67" xfId="0" applyFont="1" applyFill="1" applyBorder="1"/>
    <xf numFmtId="0" fontId="59" fillId="0" borderId="68" xfId="7" applyFont="1" applyFill="1" applyBorder="1" applyAlignment="1">
      <alignment horizontal="center" vertical="center"/>
    </xf>
    <xf numFmtId="0" fontId="59" fillId="0" borderId="69" xfId="7" applyFont="1" applyFill="1" applyBorder="1" applyAlignment="1">
      <alignment horizontal="center" vertical="center"/>
    </xf>
    <xf numFmtId="0" fontId="59" fillId="0" borderId="69" xfId="0" applyFont="1" applyFill="1" applyBorder="1" applyAlignment="1">
      <alignment horizontal="center" vertical="center"/>
    </xf>
    <xf numFmtId="0" fontId="59" fillId="0" borderId="70" xfId="7" applyFont="1" applyFill="1" applyBorder="1" applyAlignment="1">
      <alignment horizontal="center" vertical="center"/>
    </xf>
    <xf numFmtId="0" fontId="73" fillId="0" borderId="1" xfId="0" applyFont="1" applyFill="1" applyBorder="1" applyAlignment="1">
      <alignment vertical="center"/>
    </xf>
    <xf numFmtId="0" fontId="59" fillId="0" borderId="28" xfId="0" applyFont="1" applyFill="1" applyBorder="1" applyAlignment="1">
      <alignment horizontal="left" vertical="center"/>
    </xf>
    <xf numFmtId="0" fontId="59" fillId="0" borderId="1" xfId="0" applyFont="1" applyFill="1" applyBorder="1" applyAlignment="1">
      <alignment vertical="center" wrapText="1"/>
    </xf>
    <xf numFmtId="0" fontId="57" fillId="0" borderId="1" xfId="0" applyFont="1" applyFill="1" applyBorder="1" applyAlignment="1">
      <alignment vertical="center"/>
    </xf>
    <xf numFmtId="43" fontId="59" fillId="0" borderId="1" xfId="0" applyNumberFormat="1" applyFont="1" applyFill="1" applyBorder="1" applyAlignment="1">
      <alignment vertical="center"/>
    </xf>
    <xf numFmtId="0" fontId="57" fillId="0" borderId="29" xfId="0" applyFont="1" applyFill="1" applyBorder="1" applyAlignment="1">
      <alignment vertical="center"/>
    </xf>
    <xf numFmtId="0" fontId="57" fillId="0" borderId="19" xfId="0" applyFont="1" applyBorder="1" applyAlignment="1">
      <alignment vertical="center"/>
    </xf>
    <xf numFmtId="0" fontId="72" fillId="0" borderId="1" xfId="0" applyFont="1" applyFill="1" applyBorder="1" applyAlignment="1">
      <alignment vertical="center"/>
    </xf>
    <xf numFmtId="0" fontId="57" fillId="7" borderId="28" xfId="0" applyFont="1" applyFill="1" applyBorder="1" applyAlignment="1">
      <alignment vertical="center"/>
    </xf>
    <xf numFmtId="0" fontId="57" fillId="7" borderId="29" xfId="0" applyFont="1" applyFill="1" applyBorder="1" applyAlignment="1">
      <alignment vertical="center"/>
    </xf>
    <xf numFmtId="0" fontId="57" fillId="2" borderId="0" xfId="0" applyFont="1" applyFill="1" applyAlignment="1">
      <alignment vertical="center"/>
    </xf>
    <xf numFmtId="0" fontId="57" fillId="0" borderId="1" xfId="0" applyFont="1" applyFill="1" applyBorder="1" applyAlignment="1">
      <alignment vertical="center" wrapText="1"/>
    </xf>
    <xf numFmtId="0" fontId="59" fillId="0" borderId="1" xfId="0" applyFont="1" applyBorder="1" applyAlignment="1">
      <alignment vertical="center" wrapText="1"/>
    </xf>
    <xf numFmtId="0" fontId="57" fillId="8" borderId="19" xfId="0" applyFont="1" applyFill="1" applyBorder="1" applyAlignment="1">
      <alignment vertical="center"/>
    </xf>
    <xf numFmtId="0" fontId="57" fillId="0" borderId="1" xfId="0" applyFont="1" applyFill="1" applyBorder="1" applyAlignment="1">
      <alignment horizontal="center" vertical="center"/>
    </xf>
    <xf numFmtId="0" fontId="67" fillId="0" borderId="1" xfId="0" applyFont="1" applyFill="1" applyBorder="1" applyAlignment="1">
      <alignment horizontal="center" vertical="center"/>
    </xf>
    <xf numFmtId="167" fontId="59" fillId="0" borderId="18" xfId="2" applyNumberFormat="1" applyFont="1" applyFill="1" applyBorder="1" applyAlignment="1">
      <alignment horizontal="center" vertical="center" wrapText="1"/>
    </xf>
    <xf numFmtId="167" fontId="59" fillId="0" borderId="20" xfId="2" applyNumberFormat="1" applyFont="1" applyFill="1" applyBorder="1" applyAlignment="1">
      <alignment horizontal="center" vertical="center" wrapText="1"/>
    </xf>
    <xf numFmtId="167" fontId="59" fillId="0" borderId="18" xfId="2" applyNumberFormat="1" applyFont="1" applyFill="1" applyBorder="1" applyAlignment="1">
      <alignment vertical="center" wrapText="1"/>
    </xf>
    <xf numFmtId="0" fontId="59" fillId="0" borderId="0" xfId="0" applyFont="1" applyFill="1" applyBorder="1" applyAlignment="1">
      <alignment horizontal="center"/>
    </xf>
    <xf numFmtId="0" fontId="59" fillId="0" borderId="18" xfId="2" applyNumberFormat="1" applyFont="1" applyFill="1" applyBorder="1" applyAlignment="1">
      <alignment horizontal="center" vertical="center" wrapText="1"/>
    </xf>
    <xf numFmtId="167" fontId="59" fillId="0" borderId="32" xfId="2" applyNumberFormat="1" applyFont="1" applyFill="1" applyBorder="1" applyAlignment="1">
      <alignment horizontal="center" vertical="center" wrapText="1"/>
    </xf>
    <xf numFmtId="167" fontId="59" fillId="0" borderId="19" xfId="2" applyNumberFormat="1" applyFont="1" applyFill="1" applyBorder="1" applyAlignment="1">
      <alignment horizontal="center" vertical="center" wrapText="1"/>
    </xf>
    <xf numFmtId="0" fontId="59" fillId="0" borderId="19" xfId="2" applyNumberFormat="1" applyFont="1" applyFill="1" applyBorder="1" applyAlignment="1">
      <alignment horizontal="center" vertical="center" wrapText="1"/>
    </xf>
    <xf numFmtId="167" fontId="59" fillId="0" borderId="30" xfId="2" applyNumberFormat="1" applyFont="1" applyFill="1" applyBorder="1" applyAlignment="1">
      <alignment horizontal="center" vertical="center" wrapText="1"/>
    </xf>
    <xf numFmtId="0" fontId="59" fillId="0" borderId="18" xfId="2" applyNumberFormat="1" applyFont="1" applyFill="1" applyBorder="1" applyAlignment="1">
      <alignment vertical="center" wrapText="1"/>
    </xf>
    <xf numFmtId="167" fontId="59" fillId="0" borderId="32" xfId="2" applyNumberFormat="1" applyFont="1" applyFill="1" applyBorder="1" applyAlignment="1">
      <alignment vertical="center" wrapText="1"/>
    </xf>
    <xf numFmtId="167" fontId="57" fillId="0" borderId="19" xfId="2" applyNumberFormat="1" applyFont="1" applyFill="1" applyBorder="1" applyAlignment="1">
      <alignment vertical="center"/>
    </xf>
    <xf numFmtId="0" fontId="57" fillId="0" borderId="19" xfId="2" applyNumberFormat="1" applyFont="1" applyFill="1" applyBorder="1" applyAlignment="1">
      <alignment horizontal="center" vertical="center"/>
    </xf>
    <xf numFmtId="167" fontId="57" fillId="0" borderId="2" xfId="2" applyNumberFormat="1" applyFont="1" applyFill="1" applyBorder="1" applyAlignment="1">
      <alignment vertical="center"/>
    </xf>
    <xf numFmtId="0" fontId="57" fillId="0" borderId="19" xfId="2" applyNumberFormat="1" applyFont="1" applyFill="1" applyBorder="1" applyAlignment="1">
      <alignment vertical="center"/>
    </xf>
    <xf numFmtId="0" fontId="59" fillId="0" borderId="26" xfId="0" applyFont="1" applyFill="1" applyBorder="1" applyAlignment="1">
      <alignment vertical="center"/>
    </xf>
    <xf numFmtId="0" fontId="57" fillId="0" borderId="26" xfId="0" applyFont="1" applyFill="1" applyBorder="1" applyAlignment="1">
      <alignment vertical="center"/>
    </xf>
    <xf numFmtId="167" fontId="57" fillId="0" borderId="26" xfId="2" applyNumberFormat="1" applyFont="1" applyFill="1" applyBorder="1" applyAlignment="1">
      <alignment vertical="center"/>
    </xf>
    <xf numFmtId="0" fontId="57" fillId="0" borderId="26" xfId="2" applyNumberFormat="1" applyFont="1" applyFill="1" applyBorder="1" applyAlignment="1">
      <alignment horizontal="center" vertical="center"/>
    </xf>
    <xf numFmtId="167" fontId="59" fillId="0" borderId="27" xfId="2" applyNumberFormat="1" applyFont="1" applyFill="1" applyBorder="1" applyAlignment="1">
      <alignment vertical="top"/>
    </xf>
    <xf numFmtId="167" fontId="59" fillId="0" borderId="26" xfId="2" applyNumberFormat="1" applyFont="1" applyFill="1" applyBorder="1" applyAlignment="1">
      <alignment vertical="top"/>
    </xf>
    <xf numFmtId="0" fontId="57" fillId="0" borderId="26" xfId="2" applyNumberFormat="1" applyFont="1" applyFill="1" applyBorder="1" applyAlignment="1">
      <alignment vertical="center"/>
    </xf>
    <xf numFmtId="0" fontId="59" fillId="0" borderId="0" xfId="0" applyFont="1" applyFill="1" applyBorder="1" applyAlignment="1">
      <alignment vertical="center"/>
    </xf>
    <xf numFmtId="0" fontId="57" fillId="0" borderId="0" xfId="0" applyFont="1" applyFill="1" applyBorder="1" applyAlignment="1">
      <alignment vertical="center"/>
    </xf>
    <xf numFmtId="167" fontId="57" fillId="0" borderId="0" xfId="2" applyNumberFormat="1" applyFont="1" applyFill="1" applyBorder="1" applyAlignment="1">
      <alignment vertical="center"/>
    </xf>
    <xf numFmtId="0" fontId="57" fillId="0" borderId="0" xfId="2" applyNumberFormat="1" applyFont="1" applyFill="1" applyBorder="1" applyAlignment="1">
      <alignment horizontal="center" vertical="center"/>
    </xf>
    <xf numFmtId="0" fontId="57" fillId="0" borderId="0" xfId="2" applyNumberFormat="1" applyFont="1" applyFill="1" applyBorder="1" applyAlignment="1">
      <alignment vertical="center"/>
    </xf>
    <xf numFmtId="167" fontId="57" fillId="0" borderId="0" xfId="2" applyNumberFormat="1" applyFont="1" applyFill="1"/>
    <xf numFmtId="0" fontId="57" fillId="0" borderId="0" xfId="2" applyNumberFormat="1" applyFont="1" applyFill="1" applyAlignment="1">
      <alignment horizontal="center"/>
    </xf>
    <xf numFmtId="0" fontId="57" fillId="0" borderId="0" xfId="2" applyNumberFormat="1" applyFont="1" applyFill="1"/>
    <xf numFmtId="0" fontId="59" fillId="0" borderId="0" xfId="0" applyFont="1" applyFill="1" applyAlignment="1">
      <alignment wrapText="1"/>
    </xf>
    <xf numFmtId="0" fontId="59" fillId="0" borderId="0" xfId="0" applyFont="1" applyFill="1"/>
    <xf numFmtId="0" fontId="59" fillId="0" borderId="20" xfId="0" applyFont="1" applyFill="1" applyBorder="1" applyAlignment="1">
      <alignment horizontal="center" vertical="center" wrapText="1"/>
    </xf>
    <xf numFmtId="0" fontId="59" fillId="0" borderId="20" xfId="2" applyNumberFormat="1" applyFont="1" applyFill="1" applyBorder="1" applyAlignment="1">
      <alignment horizontal="center" vertical="center" wrapText="1"/>
    </xf>
    <xf numFmtId="167" fontId="59" fillId="0" borderId="33" xfId="2" applyNumberFormat="1" applyFont="1" applyFill="1" applyBorder="1" applyAlignment="1">
      <alignment horizontal="center" vertical="center" wrapText="1"/>
    </xf>
    <xf numFmtId="167" fontId="59" fillId="0" borderId="1" xfId="2" applyNumberFormat="1" applyFont="1" applyFill="1" applyBorder="1"/>
    <xf numFmtId="167" fontId="59" fillId="0" borderId="6" xfId="2" applyNumberFormat="1" applyFont="1" applyFill="1" applyBorder="1"/>
    <xf numFmtId="0" fontId="59" fillId="0" borderId="1" xfId="0" applyFont="1" applyFill="1" applyBorder="1"/>
    <xf numFmtId="167" fontId="57" fillId="0" borderId="1" xfId="2" applyNumberFormat="1" applyFont="1" applyFill="1" applyBorder="1"/>
    <xf numFmtId="167" fontId="57" fillId="0" borderId="6" xfId="2" applyNumberFormat="1" applyFont="1" applyFill="1" applyBorder="1"/>
    <xf numFmtId="167" fontId="67" fillId="0" borderId="19" xfId="2" applyNumberFormat="1" applyFont="1" applyFill="1" applyBorder="1" applyAlignment="1">
      <alignment vertical="center"/>
    </xf>
    <xf numFmtId="167" fontId="67" fillId="0" borderId="30" xfId="2" applyNumberFormat="1" applyFont="1" applyFill="1" applyBorder="1" applyAlignment="1">
      <alignment vertical="center"/>
    </xf>
    <xf numFmtId="167" fontId="57" fillId="0" borderId="30" xfId="2" applyNumberFormat="1" applyFont="1" applyFill="1" applyBorder="1" applyAlignment="1">
      <alignment vertical="center"/>
    </xf>
    <xf numFmtId="167" fontId="57" fillId="0" borderId="1" xfId="2" applyNumberFormat="1" applyFont="1" applyFill="1" applyBorder="1" applyAlignment="1">
      <alignment vertical="center"/>
    </xf>
    <xf numFmtId="167" fontId="57" fillId="0" borderId="6" xfId="2" applyNumberFormat="1" applyFont="1" applyFill="1" applyBorder="1" applyAlignment="1">
      <alignment vertical="center"/>
    </xf>
    <xf numFmtId="0" fontId="67" fillId="0" borderId="28" xfId="0" applyFont="1" applyFill="1" applyBorder="1" applyAlignment="1">
      <alignment horizontal="left" vertical="center"/>
    </xf>
    <xf numFmtId="0" fontId="67" fillId="0" borderId="1" xfId="0" applyFont="1" applyFill="1" applyBorder="1" applyAlignment="1">
      <alignment vertical="center" wrapText="1"/>
    </xf>
    <xf numFmtId="43" fontId="67" fillId="0" borderId="1" xfId="0" applyNumberFormat="1" applyFont="1" applyFill="1" applyBorder="1" applyAlignment="1">
      <alignment vertical="center"/>
    </xf>
    <xf numFmtId="0" fontId="73" fillId="0" borderId="28" xfId="0" applyFont="1" applyFill="1" applyBorder="1" applyAlignment="1">
      <alignment horizontal="center" vertical="center"/>
    </xf>
    <xf numFmtId="0" fontId="69" fillId="0" borderId="1" xfId="0" applyFont="1" applyFill="1" applyBorder="1" applyAlignment="1">
      <alignment horizontal="left" vertical="center" wrapText="1"/>
    </xf>
    <xf numFmtId="0" fontId="69" fillId="0" borderId="1" xfId="0" applyFont="1" applyFill="1" applyBorder="1" applyAlignment="1">
      <alignment horizontal="center" vertical="center" wrapText="1"/>
    </xf>
    <xf numFmtId="43" fontId="73" fillId="0" borderId="1" xfId="0" applyNumberFormat="1" applyFont="1" applyFill="1" applyBorder="1" applyAlignment="1">
      <alignment vertical="center"/>
    </xf>
    <xf numFmtId="0" fontId="69" fillId="0" borderId="29" xfId="0" applyFont="1" applyFill="1" applyBorder="1" applyAlignment="1">
      <alignment horizontal="center" vertical="center" wrapText="1"/>
    </xf>
    <xf numFmtId="0" fontId="73" fillId="0" borderId="28" xfId="0" applyFont="1" applyFill="1" applyBorder="1" applyAlignment="1">
      <alignment horizontal="left" vertical="center"/>
    </xf>
    <xf numFmtId="0" fontId="73" fillId="0" borderId="65" xfId="0" applyFont="1" applyFill="1" applyBorder="1" applyAlignment="1">
      <alignment horizontal="left" vertical="center"/>
    </xf>
    <xf numFmtId="0" fontId="73" fillId="0" borderId="60" xfId="0" applyFont="1" applyFill="1" applyBorder="1"/>
    <xf numFmtId="0" fontId="73" fillId="0" borderId="66" xfId="0" applyFont="1" applyFill="1" applyBorder="1"/>
    <xf numFmtId="0" fontId="67" fillId="0" borderId="36" xfId="0" applyFont="1" applyFill="1" applyBorder="1" applyAlignment="1">
      <alignment horizontal="left" vertical="center"/>
    </xf>
    <xf numFmtId="0" fontId="67" fillId="0" borderId="4" xfId="0" applyFont="1" applyFill="1" applyBorder="1" applyAlignment="1">
      <alignment vertical="center" wrapText="1"/>
    </xf>
    <xf numFmtId="43" fontId="67" fillId="0" borderId="4" xfId="0" applyNumberFormat="1" applyFont="1" applyFill="1" applyBorder="1" applyAlignment="1">
      <alignment vertical="center"/>
    </xf>
    <xf numFmtId="0" fontId="67" fillId="0" borderId="68" xfId="7" applyFont="1" applyFill="1" applyBorder="1" applyAlignment="1">
      <alignment horizontal="center" vertical="center"/>
    </xf>
    <xf numFmtId="0" fontId="67" fillId="0" borderId="69" xfId="7" applyFont="1" applyFill="1" applyBorder="1" applyAlignment="1">
      <alignment horizontal="center" vertical="center"/>
    </xf>
    <xf numFmtId="0" fontId="67" fillId="0" borderId="69" xfId="0" applyFont="1" applyFill="1" applyBorder="1" applyAlignment="1">
      <alignment horizontal="center" vertical="center"/>
    </xf>
    <xf numFmtId="0" fontId="67" fillId="0" borderId="69" xfId="0" applyFont="1" applyFill="1" applyBorder="1" applyAlignment="1">
      <alignment horizontal="center" vertical="top"/>
    </xf>
    <xf numFmtId="0" fontId="67" fillId="0" borderId="70" xfId="7" applyFont="1" applyFill="1" applyBorder="1" applyAlignment="1">
      <alignment horizontal="center" vertical="center"/>
    </xf>
    <xf numFmtId="0" fontId="73" fillId="0" borderId="4" xfId="0" applyFont="1" applyFill="1" applyBorder="1" applyAlignment="1">
      <alignment vertical="center"/>
    </xf>
    <xf numFmtId="165" fontId="73" fillId="0" borderId="67" xfId="0" applyNumberFormat="1" applyFont="1" applyFill="1" applyBorder="1" applyAlignment="1">
      <alignment vertical="center"/>
    </xf>
    <xf numFmtId="167" fontId="73" fillId="0" borderId="29" xfId="2" applyNumberFormat="1" applyFont="1" applyFill="1" applyBorder="1" applyAlignment="1">
      <alignment vertical="center"/>
    </xf>
    <xf numFmtId="0" fontId="73" fillId="0" borderId="1" xfId="0" applyFont="1" applyFill="1" applyBorder="1" applyAlignment="1">
      <alignment horizontal="left" vertical="center" wrapText="1"/>
    </xf>
    <xf numFmtId="0" fontId="57" fillId="0" borderId="1" xfId="0" quotePrefix="1" applyFont="1" applyFill="1" applyBorder="1" applyAlignment="1">
      <alignment horizontal="center" vertical="center"/>
    </xf>
    <xf numFmtId="0" fontId="57" fillId="0" borderId="1" xfId="0" applyFont="1" applyFill="1" applyBorder="1" applyAlignment="1">
      <alignment horizontal="left" vertical="center" wrapText="1" shrinkToFit="1"/>
    </xf>
    <xf numFmtId="0" fontId="57" fillId="0" borderId="1" xfId="0" applyFont="1" applyFill="1" applyBorder="1" applyAlignment="1">
      <alignment horizontal="center" vertical="center" wrapText="1" shrinkToFit="1"/>
    </xf>
    <xf numFmtId="0" fontId="57" fillId="0" borderId="29" xfId="0" applyFont="1" applyFill="1" applyBorder="1" applyAlignment="1">
      <alignment horizontal="center" vertical="center"/>
    </xf>
    <xf numFmtId="0" fontId="57" fillId="0" borderId="1" xfId="0" applyFont="1" applyFill="1" applyBorder="1" applyAlignment="1">
      <alignment horizontal="left" vertical="center" wrapText="1"/>
    </xf>
    <xf numFmtId="0" fontId="57" fillId="0" borderId="1" xfId="0" quotePrefix="1" applyFont="1" applyFill="1" applyBorder="1" applyAlignment="1">
      <alignment horizontal="left" vertical="center"/>
    </xf>
    <xf numFmtId="0" fontId="73" fillId="0" borderId="1" xfId="0" applyFont="1" applyFill="1" applyBorder="1" applyAlignment="1">
      <alignment vertical="center" wrapText="1"/>
    </xf>
    <xf numFmtId="0" fontId="73" fillId="0" borderId="1" xfId="0" applyFont="1" applyFill="1" applyBorder="1" applyAlignment="1">
      <alignment horizontal="left" vertical="center"/>
    </xf>
    <xf numFmtId="43" fontId="73" fillId="0" borderId="1" xfId="1" applyFont="1" applyFill="1" applyBorder="1" applyAlignment="1">
      <alignment vertical="center"/>
    </xf>
    <xf numFmtId="0" fontId="73" fillId="0" borderId="29" xfId="0" applyFont="1" applyFill="1" applyBorder="1" applyAlignment="1">
      <alignment vertical="center"/>
    </xf>
    <xf numFmtId="0" fontId="59" fillId="0" borderId="1" xfId="0" applyFont="1" applyFill="1" applyBorder="1" applyAlignment="1">
      <alignment vertical="center"/>
    </xf>
    <xf numFmtId="0" fontId="65" fillId="0" borderId="0" xfId="0" applyFont="1" applyFill="1" applyAlignment="1"/>
    <xf numFmtId="0" fontId="59" fillId="0" borderId="0" xfId="0" applyFont="1" applyFill="1" applyAlignment="1"/>
    <xf numFmtId="0" fontId="57" fillId="0" borderId="0" xfId="0" applyFont="1" applyFill="1" applyAlignment="1">
      <alignment vertical="center" wrapText="1"/>
    </xf>
    <xf numFmtId="43" fontId="57" fillId="0" borderId="0" xfId="0" applyNumberFormat="1" applyFont="1" applyFill="1" applyAlignment="1">
      <alignment vertical="center" wrapText="1"/>
    </xf>
    <xf numFmtId="0" fontId="57" fillId="0" borderId="0" xfId="0" applyFont="1" applyFill="1" applyAlignment="1">
      <alignment horizontal="right" vertical="center" wrapText="1"/>
    </xf>
    <xf numFmtId="39" fontId="57" fillId="0" borderId="0" xfId="0" applyNumberFormat="1" applyFont="1" applyFill="1" applyBorder="1" applyAlignment="1">
      <alignment vertical="center" wrapText="1"/>
    </xf>
    <xf numFmtId="43" fontId="57" fillId="0" borderId="0" xfId="0" applyNumberFormat="1" applyFont="1" applyFill="1" applyBorder="1" applyAlignment="1">
      <alignment vertical="center" wrapText="1"/>
    </xf>
    <xf numFmtId="0" fontId="57" fillId="0" borderId="0" xfId="0" applyFont="1" applyFill="1" applyBorder="1" applyAlignment="1">
      <alignment vertical="center" wrapText="1"/>
    </xf>
    <xf numFmtId="165" fontId="57" fillId="0" borderId="0" xfId="0" applyNumberFormat="1" applyFont="1" applyFill="1" applyAlignment="1">
      <alignment vertical="center" wrapText="1"/>
    </xf>
    <xf numFmtId="0" fontId="57" fillId="0" borderId="0" xfId="0" applyFont="1" applyFill="1" applyAlignment="1">
      <alignment horizontal="center" vertical="center" wrapText="1"/>
    </xf>
    <xf numFmtId="0" fontId="59" fillId="0" borderId="0" xfId="0" applyFont="1" applyFill="1" applyAlignment="1">
      <alignment vertical="center" wrapText="1"/>
    </xf>
    <xf numFmtId="0" fontId="59" fillId="0" borderId="24" xfId="0" applyFont="1" applyFill="1" applyBorder="1" applyAlignment="1">
      <alignment horizontal="center" vertical="center" wrapText="1"/>
    </xf>
    <xf numFmtId="0" fontId="59" fillId="0" borderId="21" xfId="7" applyFont="1" applyFill="1" applyBorder="1" applyAlignment="1">
      <alignment horizontal="center" vertical="center" wrapText="1"/>
    </xf>
    <xf numFmtId="0" fontId="59" fillId="0" borderId="21" xfId="0" applyFont="1" applyFill="1" applyBorder="1" applyAlignment="1">
      <alignment horizontal="center" vertical="center" wrapText="1"/>
    </xf>
    <xf numFmtId="0" fontId="59" fillId="0" borderId="21" xfId="0" applyFont="1" applyFill="1" applyBorder="1" applyAlignment="1">
      <alignment vertical="center" wrapText="1"/>
    </xf>
    <xf numFmtId="0" fontId="59" fillId="0" borderId="28" xfId="0" applyFont="1" applyFill="1" applyBorder="1" applyAlignment="1">
      <alignment vertical="center" wrapText="1"/>
    </xf>
    <xf numFmtId="0" fontId="59" fillId="0" borderId="6" xfId="0" applyFont="1" applyFill="1" applyBorder="1" applyAlignment="1">
      <alignment vertical="center" wrapText="1"/>
    </xf>
    <xf numFmtId="0" fontId="57" fillId="0" borderId="19" xfId="0" applyFont="1" applyFill="1" applyBorder="1" applyAlignment="1">
      <alignment vertical="center" wrapText="1"/>
    </xf>
    <xf numFmtId="0" fontId="57" fillId="0" borderId="19" xfId="0" applyFont="1" applyFill="1" applyBorder="1" applyAlignment="1">
      <alignment horizontal="center" vertical="center" wrapText="1"/>
    </xf>
    <xf numFmtId="0" fontId="57" fillId="0" borderId="28" xfId="0" applyFont="1" applyFill="1" applyBorder="1" applyAlignment="1">
      <alignment vertical="center" wrapText="1"/>
    </xf>
    <xf numFmtId="0" fontId="57" fillId="0" borderId="6" xfId="0" applyFont="1" applyFill="1" applyBorder="1" applyAlignment="1">
      <alignment vertical="center" wrapText="1"/>
    </xf>
    <xf numFmtId="0" fontId="59" fillId="0" borderId="28" xfId="0" applyFont="1" applyFill="1" applyBorder="1" applyAlignment="1">
      <alignment horizontal="left" vertical="center" wrapText="1"/>
    </xf>
    <xf numFmtId="0" fontId="59" fillId="0" borderId="1" xfId="0" applyFont="1" applyFill="1" applyBorder="1" applyAlignment="1">
      <alignment horizontal="left" vertical="center" wrapText="1"/>
    </xf>
    <xf numFmtId="0" fontId="57" fillId="0" borderId="1" xfId="0" applyFont="1" applyFill="1" applyBorder="1" applyAlignment="1">
      <alignment horizontal="center" vertical="center" wrapText="1"/>
    </xf>
    <xf numFmtId="43" fontId="67" fillId="0" borderId="1" xfId="0" applyNumberFormat="1" applyFont="1" applyFill="1" applyBorder="1" applyAlignment="1">
      <alignment vertical="center" wrapText="1"/>
    </xf>
    <xf numFmtId="43" fontId="67" fillId="0" borderId="29" xfId="0" applyNumberFormat="1" applyFont="1" applyFill="1" applyBorder="1" applyAlignment="1">
      <alignment vertical="center" wrapText="1"/>
    </xf>
    <xf numFmtId="43" fontId="67" fillId="0" borderId="6" xfId="0" applyNumberFormat="1" applyFont="1" applyFill="1" applyBorder="1" applyAlignment="1">
      <alignment vertical="center" wrapText="1"/>
    </xf>
    <xf numFmtId="0" fontId="72" fillId="0" borderId="1" xfId="0" applyFont="1" applyFill="1" applyBorder="1" applyAlignment="1">
      <alignment vertical="center" wrapText="1"/>
    </xf>
    <xf numFmtId="0" fontId="57" fillId="0" borderId="29" xfId="0" applyFont="1" applyFill="1" applyBorder="1" applyAlignment="1">
      <alignment vertical="center" wrapText="1"/>
    </xf>
    <xf numFmtId="0" fontId="57" fillId="0" borderId="28" xfId="0" applyFont="1" applyFill="1" applyBorder="1" applyAlignment="1">
      <alignment horizontal="left" vertical="center" wrapText="1"/>
    </xf>
    <xf numFmtId="0" fontId="67" fillId="0" borderId="1" xfId="0" applyFont="1" applyFill="1" applyBorder="1" applyAlignment="1">
      <alignment horizontal="center" vertical="center" wrapText="1"/>
    </xf>
    <xf numFmtId="43" fontId="57" fillId="0" borderId="1" xfId="1" applyFont="1" applyFill="1" applyBorder="1" applyAlignment="1">
      <alignment vertical="center" wrapText="1"/>
    </xf>
    <xf numFmtId="41" fontId="57" fillId="0" borderId="1" xfId="3" applyFont="1" applyFill="1" applyBorder="1" applyAlignment="1">
      <alignment vertical="center" wrapText="1"/>
    </xf>
    <xf numFmtId="167" fontId="57" fillId="0" borderId="1" xfId="0" applyNumberFormat="1" applyFont="1" applyFill="1" applyBorder="1" applyAlignment="1">
      <alignment vertical="center" wrapText="1"/>
    </xf>
    <xf numFmtId="43" fontId="57" fillId="0" borderId="29" xfId="1" applyFont="1" applyFill="1" applyBorder="1" applyAlignment="1">
      <alignment vertical="center" wrapText="1"/>
    </xf>
    <xf numFmtId="0" fontId="59" fillId="0" borderId="1" xfId="0" applyFont="1" applyFill="1" applyBorder="1" applyAlignment="1">
      <alignment horizontal="center" vertical="center" wrapText="1"/>
    </xf>
    <xf numFmtId="43" fontId="59" fillId="0" borderId="1" xfId="1" applyFont="1" applyFill="1" applyBorder="1" applyAlignment="1">
      <alignment vertical="center" wrapText="1"/>
    </xf>
    <xf numFmtId="0" fontId="57" fillId="0" borderId="28" xfId="0" applyFont="1" applyFill="1" applyBorder="1" applyAlignment="1">
      <alignment horizontal="center" vertical="center" wrapText="1"/>
    </xf>
    <xf numFmtId="0" fontId="57" fillId="0" borderId="1" xfId="0" quotePrefix="1" applyFont="1" applyFill="1" applyBorder="1" applyAlignment="1">
      <alignment horizontal="center" vertical="center" wrapText="1"/>
    </xf>
    <xf numFmtId="1" fontId="57" fillId="0" borderId="1" xfId="0" applyNumberFormat="1" applyFont="1" applyFill="1" applyBorder="1" applyAlignment="1">
      <alignment vertical="center" wrapText="1"/>
    </xf>
    <xf numFmtId="41" fontId="57" fillId="0" borderId="1" xfId="2" applyFont="1" applyFill="1" applyBorder="1" applyAlignment="1">
      <alignment vertical="center" wrapText="1"/>
    </xf>
    <xf numFmtId="41" fontId="57" fillId="0" borderId="6" xfId="2" applyFont="1" applyFill="1" applyBorder="1" applyAlignment="1">
      <alignment vertical="center" wrapText="1"/>
    </xf>
    <xf numFmtId="167" fontId="57" fillId="0" borderId="1" xfId="2" applyNumberFormat="1" applyFont="1" applyFill="1" applyBorder="1" applyAlignment="1">
      <alignment vertical="center" wrapText="1"/>
    </xf>
    <xf numFmtId="1" fontId="57" fillId="0" borderId="7" xfId="0" applyNumberFormat="1" applyFont="1" applyFill="1" applyBorder="1" applyAlignment="1">
      <alignment vertical="center" wrapText="1"/>
    </xf>
    <xf numFmtId="41" fontId="57" fillId="0" borderId="29" xfId="2" applyFont="1" applyFill="1" applyBorder="1" applyAlignment="1">
      <alignment vertical="center" wrapText="1"/>
    </xf>
    <xf numFmtId="41" fontId="57" fillId="0" borderId="28" xfId="0" applyNumberFormat="1" applyFont="1" applyFill="1" applyBorder="1" applyAlignment="1">
      <alignment vertical="center" wrapText="1"/>
    </xf>
    <xf numFmtId="41" fontId="57" fillId="0" borderId="6" xfId="0" applyNumberFormat="1" applyFont="1" applyFill="1" applyBorder="1" applyAlignment="1">
      <alignment vertical="center" wrapText="1"/>
    </xf>
    <xf numFmtId="1" fontId="57" fillId="0" borderId="7" xfId="0" applyNumberFormat="1" applyFont="1" applyFill="1" applyBorder="1" applyAlignment="1">
      <alignment horizontal="left" vertical="center" wrapText="1"/>
    </xf>
    <xf numFmtId="167" fontId="57" fillId="0" borderId="6" xfId="2" applyNumberFormat="1" applyFont="1" applyFill="1" applyBorder="1" applyAlignment="1">
      <alignment vertical="center" wrapText="1"/>
    </xf>
    <xf numFmtId="0" fontId="57" fillId="0" borderId="1" xfId="4" applyFont="1" applyFill="1" applyBorder="1" applyAlignment="1">
      <alignment horizontal="left" vertical="center" wrapText="1"/>
    </xf>
    <xf numFmtId="49" fontId="69" fillId="0" borderId="1" xfId="6" applyNumberFormat="1" applyFont="1" applyFill="1" applyBorder="1" applyAlignment="1">
      <alignment horizontal="center" vertical="center" wrapText="1"/>
    </xf>
    <xf numFmtId="49" fontId="57" fillId="0" borderId="1" xfId="4" applyNumberFormat="1" applyFont="1" applyFill="1" applyBorder="1" applyAlignment="1">
      <alignment horizontal="left" vertical="center" wrapText="1"/>
    </xf>
    <xf numFmtId="49" fontId="57" fillId="0" borderId="1" xfId="4" applyNumberFormat="1" applyFont="1" applyFill="1" applyBorder="1" applyAlignment="1">
      <alignment horizontal="center" vertical="center" wrapText="1"/>
    </xf>
    <xf numFmtId="1" fontId="57" fillId="0" borderId="1" xfId="4" applyNumberFormat="1" applyFont="1" applyFill="1" applyBorder="1" applyAlignment="1">
      <alignment horizontal="center" vertical="center" wrapText="1"/>
    </xf>
    <xf numFmtId="0" fontId="73" fillId="0" borderId="1" xfId="4" applyFont="1" applyFill="1" applyBorder="1" applyAlignment="1">
      <alignment horizontal="center" vertical="center" wrapText="1"/>
    </xf>
    <xf numFmtId="41" fontId="57" fillId="0" borderId="7" xfId="2" applyFont="1" applyFill="1" applyBorder="1" applyAlignment="1">
      <alignment vertical="center" wrapText="1"/>
    </xf>
    <xf numFmtId="41" fontId="57" fillId="0" borderId="1" xfId="0" applyNumberFormat="1" applyFont="1" applyFill="1" applyBorder="1" applyAlignment="1">
      <alignment vertical="center" wrapText="1"/>
    </xf>
    <xf numFmtId="0" fontId="57" fillId="0" borderId="1" xfId="4" applyFont="1" applyFill="1" applyBorder="1" applyAlignment="1">
      <alignment horizontal="center" vertical="center" wrapText="1"/>
    </xf>
    <xf numFmtId="167" fontId="59" fillId="0" borderId="1" xfId="0" applyNumberFormat="1" applyFont="1" applyFill="1" applyBorder="1" applyAlignment="1">
      <alignment vertical="center" wrapText="1"/>
    </xf>
    <xf numFmtId="167" fontId="59" fillId="0" borderId="6" xfId="0" applyNumberFormat="1" applyFont="1" applyFill="1" applyBorder="1" applyAlignment="1">
      <alignment vertical="center" wrapText="1"/>
    </xf>
    <xf numFmtId="167" fontId="59" fillId="0" borderId="29" xfId="0" applyNumberFormat="1" applyFont="1" applyFill="1" applyBorder="1" applyAlignment="1">
      <alignment vertical="center" wrapText="1"/>
    </xf>
    <xf numFmtId="0" fontId="57" fillId="0" borderId="1" xfId="4" applyFont="1" applyFill="1" applyBorder="1" applyAlignment="1">
      <alignment vertical="center" wrapText="1"/>
    </xf>
    <xf numFmtId="49" fontId="57" fillId="0" borderId="1" xfId="4" applyNumberFormat="1" applyFont="1" applyFill="1" applyBorder="1" applyAlignment="1">
      <alignment vertical="center" wrapText="1"/>
    </xf>
    <xf numFmtId="167" fontId="57" fillId="0" borderId="1" xfId="3" applyNumberFormat="1" applyFont="1" applyFill="1" applyBorder="1" applyAlignment="1">
      <alignment vertical="center" wrapText="1"/>
    </xf>
    <xf numFmtId="0" fontId="59" fillId="0" borderId="1" xfId="4" applyFont="1" applyFill="1" applyBorder="1" applyAlignment="1">
      <alignment horizontal="center" vertical="center" wrapText="1"/>
    </xf>
    <xf numFmtId="165" fontId="59" fillId="0" borderId="0" xfId="0" applyNumberFormat="1" applyFont="1" applyFill="1" applyAlignment="1">
      <alignment vertical="center" wrapText="1"/>
    </xf>
    <xf numFmtId="43" fontId="59" fillId="0" borderId="0" xfId="0" applyNumberFormat="1" applyFont="1" applyFill="1" applyAlignment="1">
      <alignment vertical="center" wrapText="1"/>
    </xf>
    <xf numFmtId="167" fontId="59" fillId="0" borderId="0" xfId="2" applyNumberFormat="1" applyFont="1" applyFill="1" applyAlignment="1">
      <alignment vertical="center" wrapText="1"/>
    </xf>
    <xf numFmtId="41" fontId="59" fillId="0" borderId="0" xfId="2" applyFont="1" applyFill="1" applyAlignment="1">
      <alignment vertical="center" wrapText="1"/>
    </xf>
    <xf numFmtId="43" fontId="57" fillId="0" borderId="1" xfId="1" applyFont="1" applyFill="1" applyBorder="1" applyAlignment="1">
      <alignment horizontal="right" vertical="center" wrapText="1"/>
    </xf>
    <xf numFmtId="167" fontId="57" fillId="0" borderId="1" xfId="2" applyNumberFormat="1" applyFont="1" applyFill="1" applyBorder="1" applyAlignment="1">
      <alignment horizontal="right" vertical="center" wrapText="1"/>
    </xf>
    <xf numFmtId="0" fontId="57" fillId="0" borderId="1" xfId="4" applyFont="1" applyFill="1" applyBorder="1" applyAlignment="1">
      <alignment horizontal="right" vertical="center" wrapText="1"/>
    </xf>
    <xf numFmtId="0" fontId="73" fillId="0" borderId="1" xfId="4" quotePrefix="1" applyFont="1" applyFill="1" applyBorder="1" applyAlignment="1">
      <alignment horizontal="center" vertical="center" wrapText="1"/>
    </xf>
    <xf numFmtId="41" fontId="73" fillId="0" borderId="1" xfId="3" applyFont="1" applyFill="1" applyBorder="1" applyAlignment="1">
      <alignment horizontal="center" vertical="center" wrapText="1"/>
    </xf>
    <xf numFmtId="41" fontId="59" fillId="0" borderId="3" xfId="2" applyFont="1" applyFill="1" applyBorder="1" applyAlignment="1">
      <alignment vertical="center" wrapText="1"/>
    </xf>
    <xf numFmtId="41" fontId="59" fillId="0" borderId="2" xfId="2" applyFont="1" applyFill="1" applyBorder="1" applyAlignment="1">
      <alignment vertical="center" wrapText="1"/>
    </xf>
    <xf numFmtId="41" fontId="59" fillId="0" borderId="4" xfId="2" applyFont="1" applyFill="1" applyBorder="1" applyAlignment="1">
      <alignment vertical="center" wrapText="1"/>
    </xf>
    <xf numFmtId="1" fontId="57" fillId="0" borderId="5" xfId="0" applyNumberFormat="1" applyFont="1" applyFill="1" applyBorder="1" applyAlignment="1">
      <alignment vertical="center" wrapText="1"/>
    </xf>
    <xf numFmtId="41" fontId="59" fillId="0" borderId="5" xfId="2" applyFont="1" applyFill="1" applyBorder="1" applyAlignment="1">
      <alignment vertical="center" wrapText="1"/>
    </xf>
    <xf numFmtId="41" fontId="57" fillId="0" borderId="5" xfId="2" applyFont="1" applyFill="1" applyBorder="1" applyAlignment="1">
      <alignment vertical="center" wrapText="1"/>
    </xf>
    <xf numFmtId="41" fontId="57" fillId="0" borderId="5" xfId="0" applyNumberFormat="1" applyFont="1" applyFill="1" applyBorder="1" applyAlignment="1">
      <alignment vertical="center" wrapText="1"/>
    </xf>
    <xf numFmtId="41" fontId="57" fillId="0" borderId="1" xfId="2" applyFont="1" applyFill="1" applyBorder="1" applyAlignment="1">
      <alignment horizontal="center" vertical="center" wrapText="1"/>
    </xf>
    <xf numFmtId="41" fontId="59" fillId="0" borderId="31" xfId="2" applyFont="1" applyFill="1" applyBorder="1" applyAlignment="1">
      <alignment vertical="center" wrapText="1"/>
    </xf>
    <xf numFmtId="41" fontId="59" fillId="0" borderId="1" xfId="2" applyFont="1" applyFill="1" applyBorder="1" applyAlignment="1">
      <alignment vertical="center" wrapText="1"/>
    </xf>
    <xf numFmtId="0" fontId="59" fillId="0" borderId="1" xfId="4" applyFont="1" applyFill="1" applyBorder="1" applyAlignment="1">
      <alignment horizontal="left" vertical="center" wrapText="1"/>
    </xf>
    <xf numFmtId="0" fontId="59" fillId="0" borderId="1" xfId="4" applyFont="1" applyFill="1" applyBorder="1" applyAlignment="1">
      <alignment vertical="center" wrapText="1"/>
    </xf>
    <xf numFmtId="49" fontId="59" fillId="0" borderId="1" xfId="4" applyNumberFormat="1" applyFont="1" applyFill="1" applyBorder="1" applyAlignment="1">
      <alignment horizontal="left" vertical="center" wrapText="1"/>
    </xf>
    <xf numFmtId="49" fontId="59" fillId="0" borderId="1" xfId="4" applyNumberFormat="1" applyFont="1" applyFill="1" applyBorder="1" applyAlignment="1">
      <alignment horizontal="center" vertical="center" wrapText="1"/>
    </xf>
    <xf numFmtId="167" fontId="59" fillId="0" borderId="1" xfId="3" applyNumberFormat="1" applyFont="1" applyFill="1" applyBorder="1" applyAlignment="1">
      <alignment vertical="center" wrapText="1"/>
    </xf>
    <xf numFmtId="43" fontId="59" fillId="0" borderId="6" xfId="1" applyFont="1" applyFill="1" applyBorder="1" applyAlignment="1">
      <alignment vertical="center" wrapText="1"/>
    </xf>
    <xf numFmtId="167" fontId="59" fillId="0" borderId="29" xfId="3" applyNumberFormat="1" applyFont="1" applyFill="1" applyBorder="1" applyAlignment="1">
      <alignment vertical="center" wrapText="1"/>
    </xf>
    <xf numFmtId="0" fontId="57" fillId="0" borderId="1" xfId="4" quotePrefix="1" applyFont="1" applyFill="1" applyBorder="1" applyAlignment="1">
      <alignment horizontal="center" vertical="center" wrapText="1"/>
    </xf>
    <xf numFmtId="0" fontId="57" fillId="0" borderId="1" xfId="4" quotePrefix="1" applyFont="1" applyFill="1" applyBorder="1" applyAlignment="1">
      <alignment horizontal="left" vertical="center" wrapText="1"/>
    </xf>
    <xf numFmtId="0" fontId="59" fillId="0" borderId="28" xfId="0" applyFont="1" applyFill="1" applyBorder="1" applyAlignment="1">
      <alignment horizontal="center" vertical="center" wrapText="1"/>
    </xf>
    <xf numFmtId="167" fontId="59" fillId="0" borderId="1" xfId="3" applyNumberFormat="1" applyFont="1" applyFill="1" applyBorder="1" applyAlignment="1">
      <alignment horizontal="center" vertical="center" wrapText="1"/>
    </xf>
    <xf numFmtId="41" fontId="57" fillId="0" borderId="1" xfId="3" applyFont="1" applyFill="1" applyBorder="1" applyAlignment="1">
      <alignment horizontal="center" vertical="center" wrapText="1"/>
    </xf>
    <xf numFmtId="167" fontId="59" fillId="0" borderId="6" xfId="3" applyNumberFormat="1" applyFont="1" applyFill="1" applyBorder="1" applyAlignment="1">
      <alignment horizontal="center" vertical="center" wrapText="1"/>
    </xf>
    <xf numFmtId="1" fontId="57" fillId="0" borderId="7" xfId="0" applyNumberFormat="1" applyFont="1" applyFill="1" applyBorder="1" applyAlignment="1">
      <alignment horizontal="center" vertical="center" wrapText="1"/>
    </xf>
    <xf numFmtId="167" fontId="59" fillId="0" borderId="29" xfId="3" applyNumberFormat="1" applyFont="1" applyFill="1" applyBorder="1" applyAlignment="1">
      <alignment horizontal="center" vertical="center" wrapText="1"/>
    </xf>
    <xf numFmtId="167" fontId="57" fillId="0" borderId="0" xfId="0" applyNumberFormat="1" applyFont="1" applyFill="1" applyAlignment="1">
      <alignment vertical="center" wrapText="1"/>
    </xf>
    <xf numFmtId="0" fontId="57" fillId="0" borderId="1" xfId="0" quotePrefix="1" applyFont="1" applyFill="1" applyBorder="1" applyAlignment="1">
      <alignment vertical="center" wrapText="1"/>
    </xf>
    <xf numFmtId="39" fontId="59" fillId="0" borderId="0" xfId="0" applyNumberFormat="1" applyFont="1" applyFill="1" applyBorder="1" applyAlignment="1">
      <alignment vertical="center" wrapText="1"/>
    </xf>
    <xf numFmtId="43" fontId="67" fillId="0" borderId="0" xfId="0" applyNumberFormat="1" applyFont="1" applyFill="1" applyBorder="1" applyAlignment="1">
      <alignment vertical="center" wrapText="1"/>
    </xf>
    <xf numFmtId="0" fontId="57" fillId="0" borderId="0" xfId="0" applyFont="1" applyFill="1" applyBorder="1" applyAlignment="1">
      <alignment horizontal="center" vertical="center" wrapText="1"/>
    </xf>
    <xf numFmtId="0" fontId="59" fillId="0" borderId="43" xfId="7" applyFont="1" applyFill="1" applyBorder="1" applyAlignment="1">
      <alignment horizontal="center" vertical="center" wrapText="1"/>
    </xf>
    <xf numFmtId="0" fontId="57" fillId="0" borderId="38" xfId="0" applyFont="1" applyFill="1" applyBorder="1" applyAlignment="1">
      <alignment vertical="center" wrapText="1"/>
    </xf>
    <xf numFmtId="0" fontId="57" fillId="0" borderId="7" xfId="0" applyFont="1" applyFill="1" applyBorder="1" applyAlignment="1">
      <alignment vertical="center" wrapText="1"/>
    </xf>
    <xf numFmtId="0" fontId="57" fillId="0" borderId="7" xfId="0" applyFont="1" applyFill="1" applyBorder="1" applyAlignment="1">
      <alignment horizontal="center" vertical="center" wrapText="1"/>
    </xf>
    <xf numFmtId="0" fontId="59" fillId="0" borderId="29" xfId="0" applyFont="1" applyFill="1" applyBorder="1" applyAlignment="1">
      <alignment horizontal="center" vertical="center" wrapText="1"/>
    </xf>
    <xf numFmtId="0" fontId="57" fillId="0" borderId="29" xfId="0" applyFont="1" applyFill="1" applyBorder="1" applyAlignment="1">
      <alignment horizontal="center" vertical="center" wrapText="1"/>
    </xf>
    <xf numFmtId="43" fontId="57" fillId="0" borderId="29" xfId="0" applyNumberFormat="1" applyFont="1" applyFill="1" applyBorder="1" applyAlignment="1">
      <alignment horizontal="center" vertical="center" wrapText="1"/>
    </xf>
    <xf numFmtId="167" fontId="59" fillId="0" borderId="29" xfId="2" applyNumberFormat="1" applyFont="1" applyFill="1" applyBorder="1" applyAlignment="1">
      <alignment horizontal="center" vertical="center" wrapText="1"/>
    </xf>
    <xf numFmtId="0" fontId="57" fillId="0" borderId="65" xfId="0" applyFont="1" applyFill="1" applyBorder="1" applyAlignment="1">
      <alignment horizontal="left" vertical="center" wrapText="1"/>
    </xf>
    <xf numFmtId="0" fontId="57" fillId="0" borderId="60" xfId="0" applyFont="1" applyFill="1" applyBorder="1" applyAlignment="1">
      <alignment vertical="center" wrapText="1"/>
    </xf>
    <xf numFmtId="0" fontId="57" fillId="0" borderId="60" xfId="0" applyFont="1" applyFill="1" applyBorder="1" applyAlignment="1">
      <alignment horizontal="center" vertical="center" wrapText="1"/>
    </xf>
    <xf numFmtId="0" fontId="57" fillId="0" borderId="66" xfId="0" applyFont="1" applyFill="1" applyBorder="1" applyAlignment="1">
      <alignment horizontal="center" vertical="center" wrapText="1"/>
    </xf>
    <xf numFmtId="0" fontId="57" fillId="0" borderId="36" xfId="0" applyFont="1" applyFill="1" applyBorder="1" applyAlignment="1">
      <alignment horizontal="left" vertical="center" wrapText="1"/>
    </xf>
    <xf numFmtId="0" fontId="59" fillId="0" borderId="4" xfId="0" applyFont="1" applyFill="1" applyBorder="1" applyAlignment="1">
      <alignment horizontal="left" vertical="center" wrapText="1"/>
    </xf>
    <xf numFmtId="0" fontId="57" fillId="0" borderId="4" xfId="0" applyFont="1" applyFill="1" applyBorder="1" applyAlignment="1">
      <alignment vertical="center" wrapText="1"/>
    </xf>
    <xf numFmtId="0" fontId="57" fillId="0" borderId="4" xfId="0" applyFont="1" applyFill="1" applyBorder="1" applyAlignment="1">
      <alignment horizontal="center" vertical="center" wrapText="1"/>
    </xf>
    <xf numFmtId="43" fontId="71" fillId="0" borderId="4" xfId="0" applyNumberFormat="1" applyFont="1" applyFill="1" applyBorder="1" applyAlignment="1">
      <alignment vertical="center" wrapText="1"/>
    </xf>
    <xf numFmtId="0" fontId="57" fillId="0" borderId="67" xfId="0" applyFont="1" applyFill="1" applyBorder="1" applyAlignment="1">
      <alignment horizontal="center" vertical="center" wrapText="1"/>
    </xf>
    <xf numFmtId="0" fontId="59" fillId="0" borderId="68" xfId="7" applyFont="1" applyFill="1" applyBorder="1" applyAlignment="1">
      <alignment horizontal="center" vertical="center" wrapText="1"/>
    </xf>
    <xf numFmtId="0" fontId="59" fillId="0" borderId="69" xfId="0" applyFont="1" applyFill="1" applyBorder="1" applyAlignment="1">
      <alignment horizontal="center" vertical="center" wrapText="1"/>
    </xf>
    <xf numFmtId="0" fontId="59" fillId="0" borderId="69" xfId="7" applyFont="1" applyFill="1" applyBorder="1" applyAlignment="1">
      <alignment horizontal="center" vertical="center" wrapText="1"/>
    </xf>
    <xf numFmtId="0" fontId="59" fillId="0" borderId="70" xfId="0" applyFont="1" applyFill="1" applyBorder="1" applyAlignment="1">
      <alignment horizontal="center" vertical="center" wrapText="1"/>
    </xf>
    <xf numFmtId="0" fontId="57" fillId="0" borderId="0" xfId="0" applyFont="1" applyFill="1" applyAlignment="1">
      <alignment horizontal="center" vertical="center"/>
    </xf>
    <xf numFmtId="167" fontId="57" fillId="0" borderId="0" xfId="0" applyNumberFormat="1" applyFont="1" applyFill="1" applyAlignment="1">
      <alignment vertical="center"/>
    </xf>
    <xf numFmtId="0" fontId="57" fillId="0" borderId="0" xfId="4" applyFont="1" applyFill="1" applyAlignment="1">
      <alignment vertical="center"/>
    </xf>
    <xf numFmtId="0" fontId="57" fillId="0" borderId="0" xfId="4" applyFont="1" applyFill="1" applyAlignment="1">
      <alignment horizontal="center" vertical="center"/>
    </xf>
    <xf numFmtId="0" fontId="65" fillId="0" borderId="0" xfId="0" applyFont="1" applyFill="1" applyAlignment="1">
      <alignment vertical="center"/>
    </xf>
    <xf numFmtId="0" fontId="65" fillId="0" borderId="0" xfId="4" applyFont="1" applyFill="1" applyAlignment="1">
      <alignment vertical="center"/>
    </xf>
    <xf numFmtId="0" fontId="65" fillId="0" borderId="0" xfId="4" applyFont="1" applyFill="1" applyAlignment="1">
      <alignment horizontal="center" vertical="center"/>
    </xf>
    <xf numFmtId="41" fontId="57" fillId="0" borderId="0" xfId="2" applyFont="1" applyFill="1" applyAlignment="1">
      <alignment vertical="center"/>
    </xf>
    <xf numFmtId="0" fontId="75" fillId="0" borderId="0" xfId="10" applyFont="1"/>
    <xf numFmtId="0" fontId="75" fillId="0" borderId="0" xfId="10" applyFont="1" applyFill="1"/>
    <xf numFmtId="0" fontId="76" fillId="0" borderId="1" xfId="10" applyFont="1" applyFill="1" applyBorder="1" applyAlignment="1">
      <alignment horizontal="left" vertical="center" wrapText="1"/>
    </xf>
    <xf numFmtId="0" fontId="77" fillId="0" borderId="1" xfId="10" applyFont="1" applyFill="1" applyBorder="1" applyAlignment="1">
      <alignment vertical="center"/>
    </xf>
    <xf numFmtId="0" fontId="75" fillId="0" borderId="1" xfId="10" applyFont="1" applyFill="1" applyBorder="1" applyAlignment="1">
      <alignment vertical="center"/>
    </xf>
    <xf numFmtId="43" fontId="75" fillId="0" borderId="0" xfId="10" applyNumberFormat="1" applyFont="1" applyAlignment="1">
      <alignment vertical="center"/>
    </xf>
    <xf numFmtId="0" fontId="75" fillId="0" borderId="0" xfId="10" applyFont="1" applyAlignment="1">
      <alignment vertical="center"/>
    </xf>
    <xf numFmtId="41" fontId="75" fillId="0" borderId="1" xfId="14" applyFont="1" applyFill="1" applyBorder="1" applyAlignment="1">
      <alignment vertical="center"/>
    </xf>
    <xf numFmtId="1" fontId="75" fillId="0" borderId="1" xfId="10" applyNumberFormat="1" applyFont="1" applyFill="1" applyBorder="1" applyAlignment="1">
      <alignment horizontal="center" vertical="center"/>
    </xf>
    <xf numFmtId="167" fontId="75" fillId="0" borderId="1" xfId="14" applyNumberFormat="1" applyFont="1" applyFill="1" applyBorder="1" applyAlignment="1">
      <alignment vertical="center"/>
    </xf>
    <xf numFmtId="0" fontId="76" fillId="0" borderId="0" xfId="11" applyFont="1" applyAlignment="1"/>
    <xf numFmtId="0" fontId="75" fillId="0" borderId="0" xfId="11" applyFont="1" applyAlignment="1"/>
    <xf numFmtId="0" fontId="78" fillId="0" borderId="0" xfId="0" applyFont="1" applyAlignment="1"/>
    <xf numFmtId="0" fontId="76" fillId="0" borderId="0" xfId="0" applyFont="1" applyAlignment="1"/>
    <xf numFmtId="0" fontId="75" fillId="0" borderId="1" xfId="12" applyFont="1" applyFill="1" applyBorder="1" applyAlignment="1">
      <alignment horizontal="center" vertical="center"/>
    </xf>
    <xf numFmtId="0" fontId="76" fillId="0" borderId="1" xfId="12" applyFont="1" applyFill="1" applyBorder="1" applyAlignment="1">
      <alignment vertical="center"/>
    </xf>
    <xf numFmtId="168" fontId="75" fillId="0" borderId="1" xfId="13" applyNumberFormat="1" applyFont="1" applyFill="1" applyBorder="1" applyAlignment="1">
      <alignment horizontal="right" vertical="center"/>
    </xf>
    <xf numFmtId="0" fontId="79" fillId="0" borderId="1" xfId="11" applyFont="1" applyFill="1" applyBorder="1" applyAlignment="1">
      <alignment horizontal="center" vertical="center"/>
    </xf>
    <xf numFmtId="39" fontId="79" fillId="0" borderId="1" xfId="14" applyNumberFormat="1" applyFont="1" applyFill="1" applyBorder="1" applyAlignment="1">
      <alignment vertical="center"/>
    </xf>
    <xf numFmtId="0" fontId="79" fillId="0" borderId="1" xfId="11" applyFont="1" applyFill="1" applyBorder="1" applyAlignment="1">
      <alignment vertical="center" wrapText="1"/>
    </xf>
    <xf numFmtId="0" fontId="76" fillId="0" borderId="28" xfId="10" applyFont="1" applyFill="1" applyBorder="1" applyAlignment="1">
      <alignment horizontal="left" vertical="center"/>
    </xf>
    <xf numFmtId="0" fontId="75" fillId="0" borderId="29" xfId="10" applyFont="1" applyFill="1" applyBorder="1" applyAlignment="1">
      <alignment vertical="center"/>
    </xf>
    <xf numFmtId="0" fontId="75" fillId="0" borderId="28" xfId="12" applyFont="1" applyBorder="1" applyAlignment="1">
      <alignment horizontal="center" vertical="center"/>
    </xf>
    <xf numFmtId="41" fontId="79" fillId="0" borderId="1" xfId="14" applyFont="1" applyFill="1" applyBorder="1" applyAlignment="1">
      <alignment vertical="center"/>
    </xf>
    <xf numFmtId="0" fontId="75" fillId="0" borderId="28" xfId="10" applyFont="1" applyFill="1" applyBorder="1" applyAlignment="1">
      <alignment horizontal="center" vertical="center"/>
    </xf>
    <xf numFmtId="0" fontId="75" fillId="0" borderId="65" xfId="10" applyFont="1" applyFill="1" applyBorder="1" applyAlignment="1">
      <alignment horizontal="left" vertical="center"/>
    </xf>
    <xf numFmtId="0" fontId="75" fillId="0" borderId="60" xfId="10" applyFont="1" applyFill="1" applyBorder="1" applyAlignment="1">
      <alignment vertical="center"/>
    </xf>
    <xf numFmtId="0" fontId="75" fillId="0" borderId="66" xfId="10" applyFont="1" applyFill="1" applyBorder="1" applyAlignment="1">
      <alignment vertical="center"/>
    </xf>
    <xf numFmtId="41" fontId="76" fillId="0" borderId="1" xfId="2" applyFont="1" applyFill="1" applyBorder="1" applyAlignment="1">
      <alignment vertical="center"/>
    </xf>
    <xf numFmtId="0" fontId="75" fillId="0" borderId="0" xfId="10" applyFont="1" applyFill="1" applyBorder="1" applyAlignment="1">
      <alignment vertical="center"/>
    </xf>
    <xf numFmtId="0" fontId="75" fillId="0" borderId="0" xfId="10" applyFont="1" applyFill="1" applyAlignment="1">
      <alignment vertical="center"/>
    </xf>
    <xf numFmtId="0" fontId="80" fillId="0" borderId="1" xfId="10" applyFont="1" applyFill="1" applyBorder="1" applyAlignment="1">
      <alignment vertical="center"/>
    </xf>
    <xf numFmtId="20" fontId="76" fillId="0" borderId="28" xfId="10" quotePrefix="1" applyNumberFormat="1" applyFont="1" applyFill="1" applyBorder="1" applyAlignment="1">
      <alignment horizontal="left" vertical="center"/>
    </xf>
    <xf numFmtId="0" fontId="76" fillId="0" borderId="60" xfId="11" applyFont="1" applyFill="1" applyBorder="1" applyAlignment="1">
      <alignment horizontal="center" vertical="center"/>
    </xf>
    <xf numFmtId="0" fontId="75" fillId="0" borderId="36" xfId="7" applyFont="1" applyFill="1" applyBorder="1" applyAlignment="1">
      <alignment horizontal="center" vertical="center"/>
    </xf>
    <xf numFmtId="0" fontId="75" fillId="0" borderId="4" xfId="7" applyFont="1" applyFill="1" applyBorder="1" applyAlignment="1">
      <alignment horizontal="center" vertical="center"/>
    </xf>
    <xf numFmtId="0" fontId="75" fillId="0" borderId="4" xfId="10" applyFont="1" applyFill="1" applyBorder="1" applyAlignment="1">
      <alignment horizontal="center" vertical="center"/>
    </xf>
    <xf numFmtId="0" fontId="75" fillId="0" borderId="67" xfId="7" applyFont="1" applyFill="1" applyBorder="1" applyAlignment="1">
      <alignment horizontal="center" vertical="center"/>
    </xf>
    <xf numFmtId="0" fontId="76" fillId="0" borderId="68" xfId="7" applyFont="1" applyFill="1" applyBorder="1" applyAlignment="1">
      <alignment horizontal="center" vertical="center"/>
    </xf>
    <xf numFmtId="0" fontId="76" fillId="0" borderId="69" xfId="7" applyFont="1" applyFill="1" applyBorder="1" applyAlignment="1">
      <alignment horizontal="center" vertical="center"/>
    </xf>
    <xf numFmtId="0" fontId="76" fillId="0" borderId="69" xfId="10" applyFont="1" applyFill="1" applyBorder="1" applyAlignment="1">
      <alignment horizontal="center" vertical="center"/>
    </xf>
    <xf numFmtId="0" fontId="76" fillId="0" borderId="70" xfId="7" applyFont="1" applyFill="1" applyBorder="1" applyAlignment="1">
      <alignment horizontal="center" vertical="center"/>
    </xf>
    <xf numFmtId="41" fontId="81" fillId="0" borderId="1" xfId="14" applyFont="1" applyFill="1" applyBorder="1" applyAlignment="1">
      <alignment horizontal="center" vertical="center"/>
    </xf>
    <xf numFmtId="0" fontId="0" fillId="0" borderId="1" xfId="0" applyBorder="1" applyAlignment="1">
      <alignment horizontal="center" vertical="center" wrapText="1"/>
    </xf>
    <xf numFmtId="0" fontId="10" fillId="2" borderId="1" xfId="4" applyFont="1" applyFill="1" applyBorder="1" applyAlignment="1">
      <alignment horizontal="center" vertical="center" wrapText="1"/>
    </xf>
    <xf numFmtId="0" fontId="23" fillId="0" borderId="0" xfId="0" applyFont="1" applyAlignment="1">
      <alignment horizontal="center"/>
    </xf>
    <xf numFmtId="0" fontId="0" fillId="0" borderId="1" xfId="0" applyBorder="1" applyAlignment="1">
      <alignment horizont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0" fillId="2" borderId="3" xfId="4" applyFont="1" applyFill="1" applyBorder="1" applyAlignment="1">
      <alignment horizontal="center" vertical="center"/>
    </xf>
    <xf numFmtId="0" fontId="10" fillId="2" borderId="2" xfId="4" applyFont="1" applyFill="1" applyBorder="1" applyAlignment="1">
      <alignment horizontal="center" vertical="center"/>
    </xf>
    <xf numFmtId="0" fontId="10" fillId="2" borderId="4" xfId="4" applyFont="1" applyFill="1" applyBorder="1" applyAlignment="1">
      <alignment horizontal="center" vertical="center"/>
    </xf>
    <xf numFmtId="0" fontId="10" fillId="0" borderId="1" xfId="4" applyFont="1" applyBorder="1" applyAlignment="1">
      <alignment horizontal="center" vertical="center" wrapText="1"/>
    </xf>
    <xf numFmtId="0" fontId="10" fillId="0" borderId="1" xfId="4" applyFont="1" applyBorder="1" applyAlignment="1">
      <alignment horizontal="center" vertical="center"/>
    </xf>
    <xf numFmtId="0" fontId="10" fillId="0" borderId="1" xfId="7" applyFont="1" applyBorder="1" applyAlignment="1">
      <alignment horizontal="center" vertical="center" wrapText="1"/>
    </xf>
    <xf numFmtId="0" fontId="10" fillId="0" borderId="3" xfId="4" applyFont="1" applyBorder="1" applyAlignment="1">
      <alignment horizontal="center" vertical="center" wrapText="1"/>
    </xf>
    <xf numFmtId="0" fontId="10" fillId="0" borderId="2" xfId="4" applyFont="1" applyBorder="1" applyAlignment="1">
      <alignment horizontal="center" vertical="center" wrapText="1"/>
    </xf>
    <xf numFmtId="0" fontId="10" fillId="0" borderId="4" xfId="4" applyFont="1" applyBorder="1" applyAlignment="1">
      <alignment horizontal="center" vertical="center" wrapText="1"/>
    </xf>
    <xf numFmtId="0" fontId="8" fillId="0" borderId="0" xfId="4" applyAlignment="1">
      <alignment horizontal="center"/>
    </xf>
    <xf numFmtId="0" fontId="16" fillId="0" borderId="0" xfId="4" applyFont="1" applyAlignment="1">
      <alignment horizontal="center"/>
    </xf>
    <xf numFmtId="0" fontId="8" fillId="0" borderId="0" xfId="4" applyFont="1" applyAlignment="1">
      <alignment horizontal="center"/>
    </xf>
    <xf numFmtId="0" fontId="11" fillId="0" borderId="1" xfId="0" applyFont="1" applyBorder="1" applyAlignment="1">
      <alignment horizontal="center" vertical="center"/>
    </xf>
    <xf numFmtId="0" fontId="11" fillId="0" borderId="0" xfId="4" applyFont="1" applyAlignment="1">
      <alignment horizontal="center"/>
    </xf>
    <xf numFmtId="0" fontId="36" fillId="0" borderId="21" xfId="29" applyFont="1" applyFill="1" applyBorder="1" applyAlignment="1">
      <alignment horizontal="center" vertical="center" wrapText="1"/>
    </xf>
    <xf numFmtId="0" fontId="36" fillId="0" borderId="41" xfId="29" applyFont="1" applyFill="1" applyBorder="1" applyAlignment="1">
      <alignment horizontal="center" vertical="center" wrapText="1"/>
    </xf>
    <xf numFmtId="0" fontId="36" fillId="0" borderId="42" xfId="29" applyFont="1" applyFill="1" applyBorder="1" applyAlignment="1">
      <alignment horizontal="center" vertical="center" wrapText="1"/>
    </xf>
    <xf numFmtId="0" fontId="36" fillId="0" borderId="43" xfId="29" applyFont="1" applyFill="1" applyBorder="1" applyAlignment="1">
      <alignment horizontal="center" vertical="center" wrapText="1"/>
    </xf>
    <xf numFmtId="0" fontId="36" fillId="0" borderId="0" xfId="29" applyFont="1" applyFill="1" applyBorder="1" applyAlignment="1">
      <alignment horizontal="center" vertical="center"/>
    </xf>
    <xf numFmtId="0" fontId="36" fillId="0" borderId="41" xfId="29" applyFont="1" applyFill="1" applyBorder="1" applyAlignment="1">
      <alignment horizontal="center" vertical="center"/>
    </xf>
    <xf numFmtId="0" fontId="36" fillId="0" borderId="42" xfId="29" applyFont="1" applyFill="1" applyBorder="1" applyAlignment="1">
      <alignment horizontal="center" vertical="center"/>
    </xf>
    <xf numFmtId="43" fontId="36" fillId="0" borderId="41" xfId="31" applyFont="1" applyFill="1" applyBorder="1" applyAlignment="1">
      <alignment horizontal="center" vertical="center"/>
    </xf>
    <xf numFmtId="43" fontId="36" fillId="0" borderId="42" xfId="31" applyFont="1" applyFill="1" applyBorder="1" applyAlignment="1">
      <alignment horizontal="center" vertical="center"/>
    </xf>
    <xf numFmtId="43" fontId="36" fillId="0" borderId="43" xfId="31" applyFont="1" applyFill="1" applyBorder="1" applyAlignment="1">
      <alignment horizontal="center" vertical="center"/>
    </xf>
    <xf numFmtId="0" fontId="36" fillId="0" borderId="32" xfId="29" applyFont="1" applyFill="1" applyBorder="1" applyAlignment="1">
      <alignment horizontal="center" vertical="center"/>
    </xf>
    <xf numFmtId="0" fontId="36" fillId="0" borderId="33" xfId="29" applyFont="1" applyFill="1" applyBorder="1" applyAlignment="1">
      <alignment horizontal="center" vertical="center"/>
    </xf>
    <xf numFmtId="0" fontId="36" fillId="0" borderId="18" xfId="29" applyFont="1" applyFill="1" applyBorder="1" applyAlignment="1">
      <alignment horizontal="center" vertical="center"/>
    </xf>
    <xf numFmtId="0" fontId="36" fillId="0" borderId="20" xfId="29" applyFont="1" applyFill="1" applyBorder="1" applyAlignment="1">
      <alignment horizontal="center" vertical="center"/>
    </xf>
    <xf numFmtId="167" fontId="36" fillId="0" borderId="44" xfId="30" applyNumberFormat="1" applyFont="1" applyFill="1" applyBorder="1" applyAlignment="1">
      <alignment horizontal="center" vertical="center" wrapText="1"/>
    </xf>
    <xf numFmtId="167" fontId="36" fillId="0" borderId="45" xfId="30" applyNumberFormat="1" applyFont="1" applyFill="1" applyBorder="1" applyAlignment="1">
      <alignment horizontal="center" vertical="center" wrapText="1"/>
    </xf>
    <xf numFmtId="169" fontId="36" fillId="0" borderId="18" xfId="29" applyNumberFormat="1" applyFont="1" applyFill="1" applyBorder="1" applyAlignment="1">
      <alignment horizontal="center" vertical="center"/>
    </xf>
    <xf numFmtId="169" fontId="36" fillId="0" borderId="20" xfId="29" applyNumberFormat="1" applyFont="1" applyFill="1" applyBorder="1" applyAlignment="1">
      <alignment horizontal="center" vertical="center"/>
    </xf>
    <xf numFmtId="0" fontId="36" fillId="0" borderId="43" xfId="29" applyFont="1" applyFill="1" applyBorder="1" applyAlignment="1">
      <alignment horizontal="center" vertical="center"/>
    </xf>
    <xf numFmtId="43" fontId="36" fillId="0" borderId="21" xfId="31" applyFont="1" applyFill="1" applyBorder="1" applyAlignment="1">
      <alignment horizontal="center" vertical="center" wrapText="1"/>
    </xf>
    <xf numFmtId="0" fontId="36" fillId="0" borderId="21" xfId="29" applyFont="1" applyFill="1" applyBorder="1" applyAlignment="1">
      <alignment horizontal="center" vertical="center"/>
    </xf>
    <xf numFmtId="43" fontId="36" fillId="0" borderId="18" xfId="31" applyFont="1" applyFill="1" applyBorder="1" applyAlignment="1">
      <alignment horizontal="center" vertical="center" wrapText="1"/>
    </xf>
    <xf numFmtId="43" fontId="36" fillId="0" borderId="19" xfId="31" applyFont="1" applyFill="1" applyBorder="1" applyAlignment="1">
      <alignment horizontal="center" vertical="center" wrapText="1"/>
    </xf>
    <xf numFmtId="43" fontId="36" fillId="0" borderId="20" xfId="31" applyFont="1" applyFill="1" applyBorder="1" applyAlignment="1">
      <alignment horizontal="center" vertical="center" wrapText="1"/>
    </xf>
    <xf numFmtId="0" fontId="36" fillId="0" borderId="18" xfId="29" applyFont="1" applyFill="1" applyBorder="1" applyAlignment="1">
      <alignment horizontal="center" vertical="center" wrapText="1"/>
    </xf>
    <xf numFmtId="0" fontId="36" fillId="0" borderId="19" xfId="29" applyFont="1" applyFill="1" applyBorder="1" applyAlignment="1">
      <alignment horizontal="center" vertical="center" wrapText="1"/>
    </xf>
    <xf numFmtId="0" fontId="36" fillId="0" borderId="20" xfId="29" applyFont="1" applyFill="1" applyBorder="1" applyAlignment="1">
      <alignment horizontal="center" vertical="center" wrapText="1"/>
    </xf>
    <xf numFmtId="41" fontId="36" fillId="0" borderId="19" xfId="30" applyFont="1" applyFill="1" applyBorder="1" applyAlignment="1">
      <alignment horizontal="center" vertical="center" wrapText="1"/>
    </xf>
    <xf numFmtId="41" fontId="36" fillId="0" borderId="20" xfId="30" applyFont="1" applyFill="1" applyBorder="1" applyAlignment="1">
      <alignment horizontal="center" vertical="center" wrapText="1"/>
    </xf>
    <xf numFmtId="41" fontId="36" fillId="0" borderId="19" xfId="30" applyFont="1" applyFill="1" applyBorder="1" applyAlignment="1">
      <alignment horizontal="center" vertical="center"/>
    </xf>
    <xf numFmtId="41" fontId="36" fillId="0" borderId="20" xfId="30" applyFont="1" applyFill="1" applyBorder="1" applyAlignment="1">
      <alignment horizontal="center" vertical="center"/>
    </xf>
    <xf numFmtId="41" fontId="36" fillId="0" borderId="38" xfId="30" applyFont="1" applyFill="1" applyBorder="1" applyAlignment="1">
      <alignment horizontal="center" vertical="center" wrapText="1"/>
    </xf>
    <xf numFmtId="41" fontId="36" fillId="0" borderId="45" xfId="30" applyFont="1" applyFill="1" applyBorder="1" applyAlignment="1">
      <alignment horizontal="center" vertical="center" wrapText="1"/>
    </xf>
    <xf numFmtId="43" fontId="36" fillId="0" borderId="44" xfId="31" applyFont="1" applyFill="1" applyBorder="1" applyAlignment="1">
      <alignment horizontal="center" vertical="center" wrapText="1"/>
    </xf>
    <xf numFmtId="43" fontId="36" fillId="0" borderId="45" xfId="31" applyFont="1" applyFill="1" applyBorder="1" applyAlignment="1">
      <alignment horizontal="center" vertical="center" wrapText="1"/>
    </xf>
    <xf numFmtId="0" fontId="36" fillId="0" borderId="18" xfId="29" applyNumberFormat="1" applyFont="1" applyFill="1" applyBorder="1" applyAlignment="1">
      <alignment horizontal="center" vertical="center"/>
    </xf>
    <xf numFmtId="0" fontId="36" fillId="0" borderId="20" xfId="29" applyNumberFormat="1" applyFont="1" applyFill="1" applyBorder="1" applyAlignment="1">
      <alignment horizontal="center" vertical="center"/>
    </xf>
    <xf numFmtId="0" fontId="36" fillId="0" borderId="44" xfId="29" applyFont="1" applyFill="1" applyBorder="1" applyAlignment="1">
      <alignment horizontal="center" vertical="center" wrapText="1"/>
    </xf>
    <xf numFmtId="0" fontId="36" fillId="0" borderId="45" xfId="29" applyFont="1" applyFill="1" applyBorder="1" applyAlignment="1">
      <alignment horizontal="center" vertical="center" wrapText="1"/>
    </xf>
    <xf numFmtId="167" fontId="11" fillId="0" borderId="0" xfId="2" applyNumberFormat="1" applyFont="1" applyAlignment="1">
      <alignment horizontal="center" vertical="center"/>
    </xf>
    <xf numFmtId="167" fontId="0" fillId="0" borderId="0" xfId="2" applyNumberFormat="1" applyFont="1" applyAlignment="1">
      <alignment horizontal="center" vertical="center"/>
    </xf>
    <xf numFmtId="167" fontId="11" fillId="0" borderId="1" xfId="76" applyNumberFormat="1" applyFont="1" applyBorder="1" applyAlignment="1">
      <alignment horizontal="center" vertical="center" wrapText="1"/>
    </xf>
    <xf numFmtId="167" fontId="11" fillId="0" borderId="1" xfId="76" applyNumberFormat="1" applyFont="1" applyBorder="1" applyAlignment="1">
      <alignment horizontal="center"/>
    </xf>
    <xf numFmtId="167" fontId="11" fillId="0" borderId="1" xfId="2" applyNumberFormat="1" applyFont="1" applyBorder="1" applyAlignment="1">
      <alignment horizontal="center" vertical="center" wrapText="1"/>
    </xf>
    <xf numFmtId="167" fontId="11" fillId="0" borderId="6" xfId="76" applyNumberFormat="1" applyFont="1" applyBorder="1" applyAlignment="1">
      <alignment horizontal="center"/>
    </xf>
    <xf numFmtId="167" fontId="11" fillId="0" borderId="7" xfId="76" applyNumberFormat="1" applyFont="1" applyBorder="1" applyAlignment="1">
      <alignment horizontal="center"/>
    </xf>
    <xf numFmtId="0" fontId="13" fillId="0" borderId="0" xfId="0" applyFont="1" applyAlignment="1">
      <alignment horizontal="center" vertical="center"/>
    </xf>
    <xf numFmtId="0" fontId="11" fillId="0" borderId="1" xfId="0" applyFont="1" applyBorder="1" applyAlignment="1">
      <alignment horizontal="center" vertical="center" wrapText="1"/>
    </xf>
    <xf numFmtId="167" fontId="11" fillId="0" borderId="1" xfId="2" applyNumberFormat="1" applyFont="1" applyBorder="1" applyAlignment="1">
      <alignment horizontal="center"/>
    </xf>
    <xf numFmtId="0" fontId="59" fillId="0" borderId="0" xfId="0" applyFont="1" applyAlignment="1">
      <alignment horizontal="center" vertical="center"/>
    </xf>
    <xf numFmtId="0" fontId="70" fillId="0" borderId="0" xfId="6" applyFont="1" applyFill="1" applyBorder="1" applyAlignment="1">
      <alignment horizontal="center" vertical="center"/>
    </xf>
    <xf numFmtId="0" fontId="59" fillId="0" borderId="0" xfId="4" applyFont="1" applyAlignment="1">
      <alignment horizontal="center" vertical="center"/>
    </xf>
    <xf numFmtId="0" fontId="65" fillId="0" borderId="0" xfId="0" applyFont="1" applyAlignment="1">
      <alignment horizontal="center" vertical="center"/>
    </xf>
    <xf numFmtId="49" fontId="70" fillId="0" borderId="0" xfId="6" applyNumberFormat="1" applyFont="1" applyFill="1" applyBorder="1" applyAlignment="1">
      <alignment horizontal="center" vertical="center"/>
    </xf>
    <xf numFmtId="0" fontId="76" fillId="0" borderId="71" xfId="10" applyFont="1" applyFill="1" applyBorder="1" applyAlignment="1">
      <alignment horizontal="center" vertical="center"/>
    </xf>
    <xf numFmtId="49" fontId="70" fillId="0" borderId="0" xfId="6" applyNumberFormat="1" applyFont="1" applyFill="1" applyBorder="1" applyAlignment="1">
      <alignment horizontal="center" vertical="center" wrapText="1"/>
    </xf>
    <xf numFmtId="0" fontId="76" fillId="0" borderId="2" xfId="11" applyFont="1" applyFill="1" applyBorder="1" applyAlignment="1">
      <alignment horizontal="center" vertical="center"/>
    </xf>
    <xf numFmtId="0" fontId="76" fillId="0" borderId="75" xfId="11" applyFont="1" applyFill="1" applyBorder="1" applyAlignment="1">
      <alignment horizontal="center" vertical="center"/>
    </xf>
    <xf numFmtId="0" fontId="74" fillId="0" borderId="0" xfId="10" applyFont="1" applyFill="1" applyAlignment="1">
      <alignment horizontal="center"/>
    </xf>
    <xf numFmtId="0" fontId="76" fillId="0" borderId="0" xfId="10" applyFont="1" applyFill="1" applyAlignment="1">
      <alignment horizontal="center"/>
    </xf>
    <xf numFmtId="0" fontId="76" fillId="0" borderId="62" xfId="7" applyFont="1" applyFill="1" applyBorder="1" applyAlignment="1">
      <alignment horizontal="center" vertical="center" wrapText="1"/>
    </xf>
    <xf numFmtId="0" fontId="76" fillId="0" borderId="28" xfId="7" applyFont="1" applyFill="1" applyBorder="1" applyAlignment="1">
      <alignment horizontal="center" vertical="center" wrapText="1"/>
    </xf>
    <xf numFmtId="0" fontId="76" fillId="0" borderId="65" xfId="7" applyFont="1" applyFill="1" applyBorder="1" applyAlignment="1">
      <alignment horizontal="center" vertical="center" wrapText="1"/>
    </xf>
    <xf numFmtId="0" fontId="76" fillId="0" borderId="63" xfId="11" applyFont="1" applyFill="1" applyBorder="1" applyAlignment="1">
      <alignment horizontal="center" vertical="center" wrapText="1"/>
    </xf>
    <xf numFmtId="0" fontId="76" fillId="0" borderId="1" xfId="11" applyFont="1" applyFill="1" applyBorder="1" applyAlignment="1">
      <alignment horizontal="center" vertical="center" wrapText="1"/>
    </xf>
    <xf numFmtId="0" fontId="76" fillId="0" borderId="60" xfId="11" applyFont="1" applyFill="1" applyBorder="1" applyAlignment="1">
      <alignment horizontal="center" vertical="center" wrapText="1"/>
    </xf>
    <xf numFmtId="0" fontId="76" fillId="0" borderId="64" xfId="11" applyFont="1" applyFill="1" applyBorder="1" applyAlignment="1">
      <alignment horizontal="center" vertical="center"/>
    </xf>
    <xf numFmtId="0" fontId="76" fillId="0" borderId="29" xfId="11" applyFont="1" applyFill="1" applyBorder="1" applyAlignment="1">
      <alignment horizontal="center" vertical="center"/>
    </xf>
    <xf numFmtId="0" fontId="76" fillId="0" borderId="66" xfId="11" applyFont="1" applyFill="1" applyBorder="1" applyAlignment="1">
      <alignment horizontal="center" vertical="center"/>
    </xf>
    <xf numFmtId="0" fontId="76" fillId="0" borderId="1" xfId="11" applyFont="1" applyFill="1" applyBorder="1" applyAlignment="1">
      <alignment horizontal="center" vertical="center"/>
    </xf>
    <xf numFmtId="0" fontId="76" fillId="0" borderId="60" xfId="11" applyFont="1" applyFill="1" applyBorder="1" applyAlignment="1">
      <alignment horizontal="center" vertical="center"/>
    </xf>
    <xf numFmtId="0" fontId="59" fillId="0" borderId="0" xfId="0" applyFont="1" applyFill="1" applyBorder="1" applyAlignment="1">
      <alignment horizontal="center" vertical="center" wrapText="1"/>
    </xf>
    <xf numFmtId="167" fontId="59" fillId="0" borderId="1" xfId="2" applyNumberFormat="1" applyFont="1" applyFill="1" applyBorder="1" applyAlignment="1">
      <alignment horizontal="center" vertical="center" wrapText="1"/>
    </xf>
    <xf numFmtId="167" fontId="59" fillId="0" borderId="23" xfId="2" applyNumberFormat="1" applyFont="1" applyFill="1" applyBorder="1" applyAlignment="1">
      <alignment horizontal="center" vertical="center" wrapText="1"/>
    </xf>
    <xf numFmtId="167" fontId="59" fillId="0" borderId="19" xfId="2" applyNumberFormat="1" applyFont="1" applyFill="1" applyBorder="1" applyAlignment="1">
      <alignment horizontal="center" vertical="center" wrapText="1"/>
    </xf>
    <xf numFmtId="167" fontId="59" fillId="0" borderId="25" xfId="2" applyNumberFormat="1" applyFont="1" applyFill="1" applyBorder="1" applyAlignment="1">
      <alignment horizontal="center" vertical="center" wrapText="1"/>
    </xf>
    <xf numFmtId="167" fontId="59" fillId="0" borderId="37" xfId="2" applyNumberFormat="1" applyFont="1" applyFill="1" applyBorder="1" applyAlignment="1">
      <alignment horizontal="center" vertical="center" wrapText="1"/>
    </xf>
    <xf numFmtId="167" fontId="59" fillId="0" borderId="0" xfId="2" applyNumberFormat="1" applyFont="1" applyFill="1" applyBorder="1" applyAlignment="1">
      <alignment horizontal="center" vertical="center" wrapText="1"/>
    </xf>
    <xf numFmtId="167" fontId="59" fillId="0" borderId="5" xfId="2" applyNumberFormat="1" applyFont="1" applyFill="1" applyBorder="1" applyAlignment="1">
      <alignment horizontal="center" vertical="center" wrapText="1"/>
    </xf>
    <xf numFmtId="0" fontId="59" fillId="0" borderId="1" xfId="4" applyFont="1" applyFill="1" applyBorder="1" applyAlignment="1">
      <alignment horizontal="center" vertical="center" wrapText="1"/>
    </xf>
    <xf numFmtId="0" fontId="59" fillId="0" borderId="60" xfId="4" applyFont="1" applyFill="1" applyBorder="1" applyAlignment="1">
      <alignment horizontal="center" vertical="center" wrapText="1"/>
    </xf>
    <xf numFmtId="0" fontId="59" fillId="0" borderId="73" xfId="4" applyFont="1" applyFill="1" applyBorder="1" applyAlignment="1">
      <alignment horizontal="center" vertical="center" wrapText="1"/>
    </xf>
    <xf numFmtId="0" fontId="59" fillId="0" borderId="74" xfId="4" applyFont="1" applyFill="1" applyBorder="1" applyAlignment="1">
      <alignment horizontal="center" vertical="center" wrapText="1"/>
    </xf>
    <xf numFmtId="0" fontId="59" fillId="0" borderId="64" xfId="4" applyFont="1" applyFill="1" applyBorder="1" applyAlignment="1">
      <alignment horizontal="center" vertical="center" wrapText="1"/>
    </xf>
    <xf numFmtId="0" fontId="59" fillId="0" borderId="29" xfId="4" applyFont="1" applyFill="1" applyBorder="1" applyAlignment="1">
      <alignment horizontal="center" vertical="center" wrapText="1"/>
    </xf>
    <xf numFmtId="0" fontId="59" fillId="0" borderId="66" xfId="4" applyFont="1" applyFill="1" applyBorder="1" applyAlignment="1">
      <alignment horizontal="center" vertical="center" wrapText="1"/>
    </xf>
    <xf numFmtId="0" fontId="59" fillId="0" borderId="24" xfId="0" applyFont="1" applyFill="1" applyBorder="1" applyAlignment="1">
      <alignment horizontal="center" vertical="center" wrapText="1"/>
    </xf>
    <xf numFmtId="0" fontId="59" fillId="0" borderId="72" xfId="0" applyFont="1" applyFill="1" applyBorder="1" applyAlignment="1">
      <alignment horizontal="center" vertical="center" wrapText="1"/>
    </xf>
    <xf numFmtId="0" fontId="59" fillId="0" borderId="22" xfId="0" applyFont="1" applyFill="1" applyBorder="1" applyAlignment="1">
      <alignment horizontal="center" vertical="center" wrapText="1"/>
    </xf>
    <xf numFmtId="0" fontId="56" fillId="0" borderId="0" xfId="0" applyFont="1" applyFill="1" applyAlignment="1">
      <alignment horizontal="center" vertical="center" wrapText="1"/>
    </xf>
    <xf numFmtId="0" fontId="59" fillId="0" borderId="0" xfId="0" applyFont="1" applyFill="1" applyAlignment="1">
      <alignment horizontal="center" vertical="center" wrapText="1"/>
    </xf>
    <xf numFmtId="0" fontId="59" fillId="0" borderId="62" xfId="7" applyFont="1" applyFill="1" applyBorder="1" applyAlignment="1">
      <alignment horizontal="center" vertical="center" wrapText="1"/>
    </xf>
    <xf numFmtId="0" fontId="59" fillId="0" borderId="28" xfId="7" applyFont="1" applyFill="1" applyBorder="1" applyAlignment="1">
      <alignment horizontal="center" vertical="center" wrapText="1"/>
    </xf>
    <xf numFmtId="0" fontId="59" fillId="0" borderId="65" xfId="7" applyFont="1" applyFill="1" applyBorder="1" applyAlignment="1">
      <alignment horizontal="center" vertical="center" wrapText="1"/>
    </xf>
    <xf numFmtId="0" fontId="59" fillId="0" borderId="63" xfId="0" applyFont="1" applyFill="1" applyBorder="1" applyAlignment="1">
      <alignment horizontal="center" vertical="center" wrapText="1"/>
    </xf>
    <xf numFmtId="0" fontId="59" fillId="0" borderId="1" xfId="0" applyFont="1" applyFill="1" applyBorder="1" applyAlignment="1">
      <alignment horizontal="center" vertical="center" wrapText="1"/>
    </xf>
    <xf numFmtId="0" fontId="59" fillId="0" borderId="60" xfId="0" applyFont="1" applyFill="1" applyBorder="1" applyAlignment="1">
      <alignment horizontal="center" vertical="center" wrapText="1"/>
    </xf>
    <xf numFmtId="0" fontId="59" fillId="0" borderId="63" xfId="4" applyFont="1" applyFill="1" applyBorder="1" applyAlignment="1">
      <alignment horizontal="center" vertical="center" wrapText="1"/>
    </xf>
    <xf numFmtId="167" fontId="59" fillId="0" borderId="39" xfId="2" applyNumberFormat="1" applyFont="1" applyFill="1" applyBorder="1" applyAlignment="1">
      <alignment horizontal="center" vertical="center" wrapText="1"/>
    </xf>
    <xf numFmtId="167" fontId="59" fillId="0" borderId="40" xfId="2" applyNumberFormat="1" applyFont="1" applyFill="1" applyBorder="1" applyAlignment="1">
      <alignment horizontal="center" vertical="center" wrapText="1"/>
    </xf>
    <xf numFmtId="167" fontId="59" fillId="0" borderId="31" xfId="2" applyNumberFormat="1" applyFont="1" applyFill="1" applyBorder="1" applyAlignment="1">
      <alignment horizontal="center" vertical="center" wrapText="1"/>
    </xf>
    <xf numFmtId="0" fontId="8" fillId="0" borderId="0" xfId="4" applyFill="1" applyAlignment="1">
      <alignment horizontal="center"/>
    </xf>
    <xf numFmtId="0" fontId="57" fillId="0" borderId="0" xfId="0" applyFont="1" applyFill="1" applyAlignment="1">
      <alignment horizontal="center"/>
    </xf>
    <xf numFmtId="167" fontId="59" fillId="0" borderId="3" xfId="2" applyNumberFormat="1" applyFont="1" applyFill="1" applyBorder="1" applyAlignment="1">
      <alignment horizontal="center" vertical="center" wrapText="1"/>
    </xf>
    <xf numFmtId="167" fontId="59" fillId="0" borderId="2" xfId="2" applyNumberFormat="1" applyFont="1" applyFill="1" applyBorder="1" applyAlignment="1">
      <alignment horizontal="center" vertical="center" wrapText="1"/>
    </xf>
    <xf numFmtId="167" fontId="59" fillId="0" borderId="4" xfId="2" applyNumberFormat="1" applyFont="1" applyFill="1" applyBorder="1" applyAlignment="1">
      <alignment horizontal="center" vertical="center" wrapText="1"/>
    </xf>
    <xf numFmtId="0" fontId="67" fillId="0" borderId="1" xfId="4" applyFont="1" applyFill="1" applyBorder="1" applyAlignment="1">
      <alignment horizontal="center" vertical="center" wrapText="1"/>
    </xf>
    <xf numFmtId="0" fontId="67" fillId="0" borderId="60" xfId="4" applyFont="1" applyFill="1" applyBorder="1" applyAlignment="1">
      <alignment horizontal="center" vertical="center" wrapText="1"/>
    </xf>
    <xf numFmtId="0" fontId="67" fillId="0" borderId="1" xfId="4" applyFont="1" applyFill="1" applyBorder="1" applyAlignment="1">
      <alignment horizontal="center" vertical="center"/>
    </xf>
    <xf numFmtId="0" fontId="67" fillId="0" borderId="60" xfId="4" applyFont="1" applyFill="1" applyBorder="1" applyAlignment="1">
      <alignment horizontal="center" vertical="center"/>
    </xf>
    <xf numFmtId="0" fontId="67" fillId="0" borderId="63" xfId="4" applyFont="1" applyFill="1" applyBorder="1" applyAlignment="1">
      <alignment horizontal="center" vertical="center" wrapText="1"/>
    </xf>
    <xf numFmtId="0" fontId="67" fillId="0" borderId="64" xfId="4" applyFont="1" applyFill="1" applyBorder="1" applyAlignment="1">
      <alignment horizontal="center" vertical="center"/>
    </xf>
    <xf numFmtId="0" fontId="67" fillId="0" borderId="29" xfId="4" applyFont="1" applyFill="1" applyBorder="1" applyAlignment="1">
      <alignment horizontal="center" vertical="center"/>
    </xf>
    <xf numFmtId="0" fontId="67" fillId="0" borderId="66" xfId="4" applyFont="1" applyFill="1" applyBorder="1" applyAlignment="1">
      <alignment horizontal="center" vertical="center"/>
    </xf>
    <xf numFmtId="0" fontId="56" fillId="0" borderId="0" xfId="0" applyFont="1" applyFill="1" applyAlignment="1">
      <alignment horizontal="center"/>
    </xf>
    <xf numFmtId="0" fontId="67" fillId="0" borderId="62" xfId="7" applyFont="1" applyFill="1" applyBorder="1" applyAlignment="1">
      <alignment horizontal="center" vertical="center" wrapText="1"/>
    </xf>
    <xf numFmtId="0" fontId="67" fillId="0" borderId="28" xfId="7" applyFont="1" applyFill="1" applyBorder="1" applyAlignment="1">
      <alignment horizontal="center" vertical="center" wrapText="1"/>
    </xf>
    <xf numFmtId="0" fontId="67" fillId="0" borderId="65" xfId="7" applyFont="1" applyFill="1" applyBorder="1" applyAlignment="1">
      <alignment horizontal="center" vertical="center" wrapText="1"/>
    </xf>
    <xf numFmtId="0" fontId="49" fillId="0" borderId="5" xfId="33" applyFont="1" applyFill="1" applyBorder="1" applyAlignment="1">
      <alignment horizontal="left"/>
    </xf>
    <xf numFmtId="0" fontId="49" fillId="0" borderId="1" xfId="33" applyFont="1" applyFill="1" applyBorder="1" applyAlignment="1">
      <alignment horizontal="center" vertical="center" wrapText="1"/>
    </xf>
    <xf numFmtId="0" fontId="49" fillId="0" borderId="1" xfId="35" applyFont="1" applyFill="1" applyBorder="1" applyAlignment="1">
      <alignment horizontal="center" vertical="center" wrapText="1"/>
    </xf>
    <xf numFmtId="0" fontId="49" fillId="0" borderId="3" xfId="35" applyFont="1" applyFill="1" applyBorder="1" applyAlignment="1">
      <alignment horizontal="center" vertical="center" wrapText="1"/>
    </xf>
    <xf numFmtId="0" fontId="49" fillId="0" borderId="2" xfId="35" applyFont="1" applyFill="1" applyBorder="1" applyAlignment="1">
      <alignment horizontal="center" vertical="center" wrapText="1"/>
    </xf>
    <xf numFmtId="0" fontId="49" fillId="0" borderId="4" xfId="35" applyFont="1" applyFill="1" applyBorder="1" applyAlignment="1">
      <alignment horizontal="center" vertical="center" wrapText="1"/>
    </xf>
    <xf numFmtId="0" fontId="49" fillId="0" borderId="0" xfId="35" applyFont="1" applyFill="1" applyBorder="1" applyAlignment="1">
      <alignment horizontal="center" vertical="center" wrapText="1"/>
    </xf>
    <xf numFmtId="0" fontId="49" fillId="0" borderId="39" xfId="33" applyFont="1" applyFill="1" applyBorder="1" applyAlignment="1">
      <alignment horizontal="center" vertical="center" wrapText="1"/>
    </xf>
    <xf numFmtId="0" fontId="49" fillId="0" borderId="31" xfId="33" applyFont="1" applyFill="1" applyBorder="1" applyAlignment="1">
      <alignment horizontal="center" vertical="center" wrapText="1"/>
    </xf>
    <xf numFmtId="0" fontId="49" fillId="0" borderId="3" xfId="33" applyFont="1" applyFill="1" applyBorder="1" applyAlignment="1">
      <alignment horizontal="center" vertical="center" wrapText="1"/>
    </xf>
    <xf numFmtId="0" fontId="49" fillId="0" borderId="4" xfId="33" applyFont="1" applyFill="1" applyBorder="1" applyAlignment="1">
      <alignment horizontal="center" vertical="center" wrapText="1"/>
    </xf>
    <xf numFmtId="0" fontId="50" fillId="0" borderId="1" xfId="33" applyFont="1" applyFill="1" applyBorder="1" applyAlignment="1">
      <alignment horizontal="center" vertical="top" wrapText="1"/>
    </xf>
    <xf numFmtId="0" fontId="49" fillId="0" borderId="6" xfId="33" applyFont="1" applyFill="1" applyBorder="1" applyAlignment="1">
      <alignment horizontal="center" vertical="top"/>
    </xf>
    <xf numFmtId="0" fontId="49" fillId="0" borderId="9" xfId="33" applyFont="1" applyFill="1" applyBorder="1" applyAlignment="1">
      <alignment horizontal="center" vertical="top"/>
    </xf>
    <xf numFmtId="0" fontId="49" fillId="0" borderId="7" xfId="33" applyFont="1" applyFill="1" applyBorder="1" applyAlignment="1">
      <alignment horizontal="center" vertical="top"/>
    </xf>
    <xf numFmtId="0" fontId="49" fillId="0" borderId="6" xfId="35" applyFont="1" applyFill="1" applyBorder="1" applyAlignment="1">
      <alignment horizontal="center" vertical="center" wrapText="1"/>
    </xf>
    <xf numFmtId="0" fontId="49" fillId="0" borderId="7" xfId="35" applyFont="1" applyFill="1" applyBorder="1" applyAlignment="1">
      <alignment horizontal="center" vertical="center" wrapText="1"/>
    </xf>
    <xf numFmtId="0" fontId="49" fillId="0" borderId="9" xfId="35" applyFont="1" applyFill="1" applyBorder="1" applyAlignment="1">
      <alignment horizontal="center" vertical="center" wrapText="1"/>
    </xf>
    <xf numFmtId="0" fontId="49" fillId="11" borderId="1" xfId="33" applyFont="1" applyFill="1" applyBorder="1" applyAlignment="1">
      <alignment horizontal="center" vertical="center" wrapText="1"/>
    </xf>
    <xf numFmtId="0" fontId="49" fillId="0" borderId="2" xfId="33" applyFont="1" applyFill="1" applyBorder="1" applyAlignment="1">
      <alignment horizontal="center" vertical="center" wrapText="1"/>
    </xf>
    <xf numFmtId="0" fontId="49" fillId="12" borderId="1" xfId="33" applyFont="1" applyFill="1" applyBorder="1" applyAlignment="1">
      <alignment horizontal="center" vertical="center" wrapText="1"/>
    </xf>
    <xf numFmtId="0" fontId="59" fillId="7" borderId="34" xfId="0" applyFont="1" applyFill="1" applyBorder="1" applyAlignment="1">
      <alignment horizontal="center" vertical="center" wrapText="1"/>
    </xf>
    <xf numFmtId="0" fontId="59" fillId="7" borderId="35" xfId="0" applyFont="1" applyFill="1" applyBorder="1" applyAlignment="1">
      <alignment horizontal="center" vertical="center" wrapText="1"/>
    </xf>
    <xf numFmtId="0" fontId="59" fillId="7" borderId="36" xfId="0" applyFont="1" applyFill="1" applyBorder="1" applyAlignment="1">
      <alignment horizontal="center" vertical="center" wrapText="1"/>
    </xf>
    <xf numFmtId="0" fontId="59" fillId="0" borderId="1" xfId="4" applyFont="1" applyFill="1" applyBorder="1" applyAlignment="1">
      <alignment horizontal="center" vertical="center"/>
    </xf>
    <xf numFmtId="0" fontId="59" fillId="0" borderId="60" xfId="4" applyFont="1" applyFill="1" applyBorder="1" applyAlignment="1">
      <alignment horizontal="center" vertical="center"/>
    </xf>
    <xf numFmtId="0" fontId="56" fillId="0" borderId="0" xfId="0" applyFont="1" applyFill="1" applyAlignment="1">
      <alignment horizontal="center" vertical="center"/>
    </xf>
    <xf numFmtId="0" fontId="59" fillId="0" borderId="0" xfId="0" applyFont="1" applyFill="1" applyBorder="1" applyAlignment="1">
      <alignment horizontal="center"/>
    </xf>
    <xf numFmtId="0" fontId="59" fillId="0" borderId="64" xfId="4" applyFont="1" applyFill="1" applyBorder="1" applyAlignment="1">
      <alignment horizontal="center" vertical="center"/>
    </xf>
    <xf numFmtId="0" fontId="59" fillId="0" borderId="29" xfId="4" applyFont="1" applyFill="1" applyBorder="1" applyAlignment="1">
      <alignment horizontal="center" vertical="center"/>
    </xf>
    <xf numFmtId="0" fontId="59" fillId="0" borderId="66" xfId="4" applyFont="1" applyFill="1" applyBorder="1" applyAlignment="1">
      <alignment horizontal="center" vertical="center"/>
    </xf>
    <xf numFmtId="0" fontId="31" fillId="0" borderId="11" xfId="5" applyFont="1" applyBorder="1" applyAlignment="1">
      <alignment horizontal="center" vertical="center" wrapText="1"/>
    </xf>
    <xf numFmtId="0" fontId="31" fillId="0" borderId="14" xfId="5" applyFont="1" applyBorder="1" applyAlignment="1">
      <alignment horizontal="center" vertical="center" wrapText="1"/>
    </xf>
    <xf numFmtId="0" fontId="31" fillId="0" borderId="13" xfId="5" applyFont="1" applyBorder="1" applyAlignment="1">
      <alignment horizontal="center" vertical="center" wrapText="1"/>
    </xf>
    <xf numFmtId="0" fontId="31" fillId="0" borderId="16" xfId="5" applyFont="1" applyBorder="1" applyAlignment="1">
      <alignment horizontal="center" vertical="center" wrapText="1"/>
    </xf>
    <xf numFmtId="0" fontId="10" fillId="3" borderId="1" xfId="7" applyFont="1" applyFill="1" applyBorder="1" applyAlignment="1">
      <alignment horizontal="center" vertical="center" wrapText="1"/>
    </xf>
    <xf numFmtId="0" fontId="10" fillId="3" borderId="3" xfId="4" applyFont="1" applyFill="1" applyBorder="1" applyAlignment="1">
      <alignment horizontal="center" vertical="center"/>
    </xf>
    <xf numFmtId="0" fontId="10" fillId="3" borderId="4" xfId="4" applyFont="1" applyFill="1" applyBorder="1" applyAlignment="1">
      <alignment horizontal="center" vertical="center"/>
    </xf>
    <xf numFmtId="0" fontId="10" fillId="3" borderId="1" xfId="4" applyFont="1" applyFill="1" applyBorder="1" applyAlignment="1">
      <alignment horizontal="center" vertical="center" wrapText="1"/>
    </xf>
    <xf numFmtId="0" fontId="10" fillId="2" borderId="1" xfId="7" applyFont="1" applyFill="1" applyBorder="1" applyAlignment="1">
      <alignment horizontal="center" vertical="center" wrapText="1"/>
    </xf>
    <xf numFmtId="0" fontId="13" fillId="0" borderId="8" xfId="0" applyFont="1" applyBorder="1" applyAlignment="1">
      <alignment horizontal="center" vertical="center" textRotation="255"/>
    </xf>
    <xf numFmtId="0" fontId="10" fillId="3" borderId="6" xfId="4" applyFont="1" applyFill="1" applyBorder="1" applyAlignment="1">
      <alignment horizontal="center" vertical="center"/>
    </xf>
    <xf numFmtId="0" fontId="10" fillId="3" borderId="7" xfId="4" applyFont="1" applyFill="1" applyBorder="1" applyAlignment="1">
      <alignment horizontal="center" vertical="center"/>
    </xf>
    <xf numFmtId="0" fontId="10" fillId="2" borderId="3" xfId="4" applyFont="1" applyFill="1" applyBorder="1" applyAlignment="1">
      <alignment horizontal="center" vertical="center" wrapText="1"/>
    </xf>
    <xf numFmtId="0" fontId="10" fillId="2" borderId="2" xfId="4" applyFont="1" applyFill="1" applyBorder="1" applyAlignment="1">
      <alignment horizontal="center" vertical="center" wrapText="1"/>
    </xf>
    <xf numFmtId="0" fontId="10" fillId="2" borderId="4" xfId="4" applyFont="1" applyFill="1" applyBorder="1" applyAlignment="1">
      <alignment horizontal="center" vertical="center" wrapText="1"/>
    </xf>
    <xf numFmtId="0" fontId="10" fillId="2" borderId="1" xfId="4" applyFont="1" applyFill="1" applyBorder="1" applyAlignment="1">
      <alignment horizontal="center" vertical="center"/>
    </xf>
    <xf numFmtId="0" fontId="10" fillId="2" borderId="1" xfId="7" applyFont="1" applyFill="1" applyBorder="1" applyAlignment="1">
      <alignment horizontal="center" vertical="center"/>
    </xf>
    <xf numFmtId="0" fontId="10" fillId="3" borderId="3" xfId="4" applyFont="1" applyFill="1" applyBorder="1" applyAlignment="1">
      <alignment horizontal="center" vertical="center" wrapText="1"/>
    </xf>
    <xf numFmtId="0" fontId="10" fillId="3" borderId="2" xfId="4" applyFont="1" applyFill="1" applyBorder="1" applyAlignment="1">
      <alignment horizontal="center" vertical="center" wrapText="1"/>
    </xf>
    <xf numFmtId="0" fontId="10" fillId="3" borderId="4" xfId="4" applyFont="1" applyFill="1" applyBorder="1" applyAlignment="1">
      <alignment horizontal="center" vertical="center" wrapText="1"/>
    </xf>
    <xf numFmtId="0" fontId="10" fillId="3" borderId="6" xfId="4" applyFont="1" applyFill="1" applyBorder="1" applyAlignment="1">
      <alignment horizontal="center" vertical="center" wrapText="1"/>
    </xf>
    <xf numFmtId="0" fontId="10" fillId="3" borderId="7" xfId="4" applyFont="1" applyFill="1" applyBorder="1" applyAlignment="1">
      <alignment horizontal="center" vertical="center" wrapText="1"/>
    </xf>
    <xf numFmtId="0" fontId="10" fillId="3" borderId="9" xfId="4" applyFont="1" applyFill="1" applyBorder="1" applyAlignment="1">
      <alignment horizontal="center" vertical="center" wrapText="1"/>
    </xf>
    <xf numFmtId="0" fontId="10" fillId="3" borderId="1" xfId="4" applyFont="1" applyFill="1" applyBorder="1" applyAlignment="1">
      <alignment horizontal="center" vertical="center"/>
    </xf>
    <xf numFmtId="0" fontId="59" fillId="0" borderId="1" xfId="35" applyFont="1" applyBorder="1" applyAlignment="1">
      <alignment horizontal="center" vertical="center"/>
    </xf>
    <xf numFmtId="0" fontId="59" fillId="0" borderId="10" xfId="35" applyFont="1" applyBorder="1" applyAlignment="1">
      <alignment horizontal="center" vertical="center"/>
    </xf>
    <xf numFmtId="0" fontId="59" fillId="0" borderId="51" xfId="7" applyFont="1" applyBorder="1" applyAlignment="1">
      <alignment horizontal="center" vertical="center" wrapText="1"/>
    </xf>
    <xf numFmtId="0" fontId="59" fillId="0" borderId="1" xfId="7" applyFont="1" applyBorder="1" applyAlignment="1">
      <alignment horizontal="center" vertical="center" wrapText="1"/>
    </xf>
    <xf numFmtId="0" fontId="59" fillId="0" borderId="10" xfId="7" applyFont="1" applyBorder="1" applyAlignment="1">
      <alignment horizontal="center" vertical="center" wrapText="1"/>
    </xf>
    <xf numFmtId="0" fontId="59" fillId="0" borderId="51" xfId="35" applyFont="1" applyBorder="1" applyAlignment="1">
      <alignment horizontal="center" vertical="center" wrapText="1"/>
    </xf>
    <xf numFmtId="0" fontId="59" fillId="0" borderId="1" xfId="35" applyFont="1" applyBorder="1" applyAlignment="1">
      <alignment horizontal="center" vertical="center" wrapText="1"/>
    </xf>
    <xf numFmtId="0" fontId="59" fillId="0" borderId="10" xfId="35" applyFont="1" applyBorder="1" applyAlignment="1">
      <alignment horizontal="center" vertical="center" wrapText="1"/>
    </xf>
    <xf numFmtId="0" fontId="59" fillId="0" borderId="52" xfId="35" applyFont="1" applyBorder="1" applyAlignment="1">
      <alignment horizontal="center" vertical="center"/>
    </xf>
    <xf numFmtId="0" fontId="59" fillId="0" borderId="54" xfId="35" applyFont="1" applyBorder="1" applyAlignment="1">
      <alignment horizontal="center" vertical="center"/>
    </xf>
    <xf numFmtId="0" fontId="59" fillId="0" borderId="56" xfId="35" applyFont="1" applyBorder="1" applyAlignment="1">
      <alignment horizontal="center" vertical="center"/>
    </xf>
    <xf numFmtId="0" fontId="56" fillId="0" borderId="0" xfId="0" applyFont="1" applyAlignment="1">
      <alignment horizontal="center"/>
    </xf>
    <xf numFmtId="0" fontId="59" fillId="0" borderId="50" xfId="7" applyFont="1" applyBorder="1" applyAlignment="1">
      <alignment horizontal="center" vertical="center" wrapText="1"/>
    </xf>
    <xf numFmtId="0" fontId="59" fillId="0" borderId="53" xfId="7" applyFont="1" applyBorder="1" applyAlignment="1">
      <alignment horizontal="center" vertical="center" wrapText="1"/>
    </xf>
    <xf numFmtId="0" fontId="59" fillId="0" borderId="55" xfId="7" applyFont="1" applyBorder="1" applyAlignment="1">
      <alignment horizontal="center" vertical="center" wrapText="1"/>
    </xf>
    <xf numFmtId="0" fontId="67" fillId="0" borderId="63" xfId="35" applyFont="1" applyBorder="1" applyAlignment="1">
      <alignment horizontal="center" vertical="center" wrapText="1"/>
    </xf>
    <xf numFmtId="0" fontId="67" fillId="0" borderId="1" xfId="35" applyFont="1" applyBorder="1" applyAlignment="1">
      <alignment horizontal="center" vertical="center" wrapText="1"/>
    </xf>
    <xf numFmtId="0" fontId="67" fillId="0" borderId="60" xfId="35" applyFont="1" applyBorder="1" applyAlignment="1">
      <alignment horizontal="center" vertical="center" wrapText="1"/>
    </xf>
    <xf numFmtId="0" fontId="59" fillId="0" borderId="63" xfId="35" applyFont="1" applyBorder="1" applyAlignment="1">
      <alignment horizontal="center" vertical="center" wrapText="1"/>
    </xf>
    <xf numFmtId="0" fontId="59" fillId="0" borderId="60" xfId="35" applyFont="1" applyBorder="1" applyAlignment="1">
      <alignment horizontal="center" vertical="center" wrapText="1"/>
    </xf>
    <xf numFmtId="0" fontId="59" fillId="0" borderId="64" xfId="35" applyFont="1" applyBorder="1" applyAlignment="1">
      <alignment horizontal="center" vertical="center"/>
    </xf>
    <xf numFmtId="0" fontId="59" fillId="0" borderId="29" xfId="35" applyFont="1" applyBorder="1" applyAlignment="1">
      <alignment horizontal="center" vertical="center"/>
    </xf>
    <xf numFmtId="0" fontId="59" fillId="0" borderId="66" xfId="35" applyFont="1" applyBorder="1" applyAlignment="1">
      <alignment horizontal="center" vertical="center"/>
    </xf>
    <xf numFmtId="0" fontId="67" fillId="0" borderId="1" xfId="35" applyFont="1" applyBorder="1" applyAlignment="1">
      <alignment horizontal="center" vertical="center"/>
    </xf>
    <xf numFmtId="0" fontId="67" fillId="0" borderId="60" xfId="35" applyFont="1" applyBorder="1" applyAlignment="1">
      <alignment horizontal="center" vertical="center"/>
    </xf>
    <xf numFmtId="0" fontId="59" fillId="0" borderId="62" xfId="7" applyFont="1" applyBorder="1" applyAlignment="1">
      <alignment horizontal="center" vertical="center" wrapText="1"/>
    </xf>
    <xf numFmtId="0" fontId="59" fillId="0" borderId="28" xfId="7" applyFont="1" applyBorder="1" applyAlignment="1">
      <alignment horizontal="center" vertical="center" wrapText="1"/>
    </xf>
    <xf numFmtId="0" fontId="59" fillId="0" borderId="65" xfId="7" applyFont="1" applyBorder="1" applyAlignment="1">
      <alignment horizontal="center" vertical="center" wrapText="1"/>
    </xf>
    <xf numFmtId="0" fontId="59" fillId="0" borderId="63" xfId="7" applyFont="1" applyBorder="1" applyAlignment="1">
      <alignment horizontal="center" vertical="center" wrapText="1"/>
    </xf>
    <xf numFmtId="0" fontId="59" fillId="0" borderId="60" xfId="7" applyFont="1" applyBorder="1" applyAlignment="1">
      <alignment horizontal="center" vertical="center" wrapText="1"/>
    </xf>
    <xf numFmtId="0" fontId="75" fillId="0" borderId="71" xfId="10" applyFont="1" applyFill="1" applyBorder="1" applyAlignment="1">
      <alignment vertical="center"/>
    </xf>
  </cellXfs>
  <cellStyles count="77">
    <cellStyle name="Comma" xfId="1" builtinId="3"/>
    <cellStyle name="Comma [0]" xfId="2" builtinId="6"/>
    <cellStyle name="Comma [0] 10" xfId="42" xr:uid="{00000000-0005-0000-0000-000002000000}"/>
    <cellStyle name="Comma [0] 2" xfId="3" xr:uid="{00000000-0005-0000-0000-000003000000}"/>
    <cellStyle name="Comma [0] 2 2" xfId="15" xr:uid="{00000000-0005-0000-0000-000004000000}"/>
    <cellStyle name="Comma [0] 2 2 2" xfId="43" xr:uid="{00000000-0005-0000-0000-000005000000}"/>
    <cellStyle name="Comma [0] 2 2 3" xfId="44" xr:uid="{00000000-0005-0000-0000-000006000000}"/>
    <cellStyle name="Comma [0] 2 2 3 2" xfId="45" xr:uid="{00000000-0005-0000-0000-000007000000}"/>
    <cellStyle name="Comma [0] 2 2 3 2 2" xfId="40" xr:uid="{00000000-0005-0000-0000-000008000000}"/>
    <cellStyle name="Comma [0] 2 2 3 2 3" xfId="46" xr:uid="{00000000-0005-0000-0000-000009000000}"/>
    <cellStyle name="Comma [0] 2 2 3 2 4" xfId="47" xr:uid="{00000000-0005-0000-0000-00000A000000}"/>
    <cellStyle name="Comma [0] 2 2 4" xfId="48" xr:uid="{00000000-0005-0000-0000-00000B000000}"/>
    <cellStyle name="Comma [0] 2 2 5" xfId="49" xr:uid="{00000000-0005-0000-0000-00000C000000}"/>
    <cellStyle name="Comma [0] 2 2 6" xfId="36" xr:uid="{00000000-0005-0000-0000-00000D000000}"/>
    <cellStyle name="Comma [0] 2 2 7" xfId="50" xr:uid="{00000000-0005-0000-0000-00000E000000}"/>
    <cellStyle name="Comma [0] 2 3" xfId="51" xr:uid="{00000000-0005-0000-0000-00000F000000}"/>
    <cellStyle name="Comma [0] 2 4" xfId="52" xr:uid="{00000000-0005-0000-0000-000010000000}"/>
    <cellStyle name="Comma [0] 3" xfId="14" xr:uid="{00000000-0005-0000-0000-000011000000}"/>
    <cellStyle name="Comma [0] 3 2" xfId="16" xr:uid="{00000000-0005-0000-0000-000012000000}"/>
    <cellStyle name="Comma [0] 3 3" xfId="30" xr:uid="{00000000-0005-0000-0000-000013000000}"/>
    <cellStyle name="Comma [0] 3 4" xfId="9" xr:uid="{00000000-0005-0000-0000-000014000000}"/>
    <cellStyle name="Comma [0] 4" xfId="53" xr:uid="{00000000-0005-0000-0000-000015000000}"/>
    <cellStyle name="Comma [0] 5" xfId="54" xr:uid="{00000000-0005-0000-0000-000016000000}"/>
    <cellStyle name="Comma [0] 6" xfId="17" xr:uid="{00000000-0005-0000-0000-000017000000}"/>
    <cellStyle name="Comma [0] 6 2" xfId="55" xr:uid="{00000000-0005-0000-0000-000018000000}"/>
    <cellStyle name="Comma [0] 6 3" xfId="56" xr:uid="{00000000-0005-0000-0000-000019000000}"/>
    <cellStyle name="Comma [0] 7" xfId="57" xr:uid="{00000000-0005-0000-0000-00001A000000}"/>
    <cellStyle name="Comma [0] 8" xfId="76" xr:uid="{00000000-0005-0000-0000-00001B000000}"/>
    <cellStyle name="Comma 14" xfId="58" xr:uid="{00000000-0005-0000-0000-00001C000000}"/>
    <cellStyle name="Comma 2" xfId="13" xr:uid="{00000000-0005-0000-0000-00001D000000}"/>
    <cellStyle name="Comma 2 2" xfId="31" xr:uid="{00000000-0005-0000-0000-00001E000000}"/>
    <cellStyle name="Comma 2 2 2" xfId="59" xr:uid="{00000000-0005-0000-0000-00001F000000}"/>
    <cellStyle name="Comma 2 2 3" xfId="60" xr:uid="{00000000-0005-0000-0000-000020000000}"/>
    <cellStyle name="Comma 2 9" xfId="34" xr:uid="{00000000-0005-0000-0000-000021000000}"/>
    <cellStyle name="Comma 3" xfId="18" xr:uid="{00000000-0005-0000-0000-000022000000}"/>
    <cellStyle name="Comma 4" xfId="19" xr:uid="{00000000-0005-0000-0000-000023000000}"/>
    <cellStyle name="Comma 5 6" xfId="20" xr:uid="{00000000-0005-0000-0000-000024000000}"/>
    <cellStyle name="Currency [0] 2" xfId="61" xr:uid="{00000000-0005-0000-0000-000025000000}"/>
    <cellStyle name="Good 2" xfId="21" xr:uid="{00000000-0005-0000-0000-000026000000}"/>
    <cellStyle name="Hyperlink 2" xfId="22" xr:uid="{00000000-0005-0000-0000-000027000000}"/>
    <cellStyle name="Normal" xfId="0" builtinId="0"/>
    <cellStyle name="Normal 11" xfId="41" xr:uid="{00000000-0005-0000-0000-000029000000}"/>
    <cellStyle name="Normal 12 2" xfId="38" xr:uid="{00000000-0005-0000-0000-00002A000000}"/>
    <cellStyle name="Normal 2" xfId="4" xr:uid="{00000000-0005-0000-0000-00002B000000}"/>
    <cellStyle name="Normal 2 2" xfId="5" xr:uid="{00000000-0005-0000-0000-00002C000000}"/>
    <cellStyle name="Normal 2 2 17" xfId="35" xr:uid="{00000000-0005-0000-0000-00002D000000}"/>
    <cellStyle name="Normal 2 2 2" xfId="23" xr:uid="{00000000-0005-0000-0000-00002E000000}"/>
    <cellStyle name="Normal 2 2 3" xfId="62" xr:uid="{00000000-0005-0000-0000-00002F000000}"/>
    <cellStyle name="Normal 2 2 3 2" xfId="63" xr:uid="{00000000-0005-0000-0000-000030000000}"/>
    <cellStyle name="Normal 2 2 3 2 2" xfId="64" xr:uid="{00000000-0005-0000-0000-000031000000}"/>
    <cellStyle name="Normal 2 2 3 2 3" xfId="65" xr:uid="{00000000-0005-0000-0000-000032000000}"/>
    <cellStyle name="Normal 2 2 3 2 4" xfId="66" xr:uid="{00000000-0005-0000-0000-000033000000}"/>
    <cellStyle name="Normal 2 2 4" xfId="67" xr:uid="{00000000-0005-0000-0000-000034000000}"/>
    <cellStyle name="Normal 2 2 5" xfId="68" xr:uid="{00000000-0005-0000-0000-000035000000}"/>
    <cellStyle name="Normal 2 2 6" xfId="69" xr:uid="{00000000-0005-0000-0000-000036000000}"/>
    <cellStyle name="Normal 2 3" xfId="11" xr:uid="{00000000-0005-0000-0000-000037000000}"/>
    <cellStyle name="Normal 2 3 2" xfId="70" xr:uid="{00000000-0005-0000-0000-000038000000}"/>
    <cellStyle name="Normal 2 3 3" xfId="33" xr:uid="{00000000-0005-0000-0000-000039000000}"/>
    <cellStyle name="Normal 2 4" xfId="71" xr:uid="{00000000-0005-0000-0000-00003A000000}"/>
    <cellStyle name="Normal 2 5" xfId="72" xr:uid="{00000000-0005-0000-0000-00003B000000}"/>
    <cellStyle name="Normal 2_BPMPKB 2007" xfId="6" xr:uid="{00000000-0005-0000-0000-00003C000000}"/>
    <cellStyle name="Normal 3" xfId="10" xr:uid="{00000000-0005-0000-0000-00003E000000}"/>
    <cellStyle name="Normal 3 10" xfId="37" xr:uid="{00000000-0005-0000-0000-00003F000000}"/>
    <cellStyle name="Normal 3 2" xfId="24" xr:uid="{00000000-0005-0000-0000-000040000000}"/>
    <cellStyle name="Normal 3 2 2" xfId="73" xr:uid="{00000000-0005-0000-0000-000041000000}"/>
    <cellStyle name="Normal 3 3" xfId="29" xr:uid="{00000000-0005-0000-0000-000042000000}"/>
    <cellStyle name="Normal 3 4" xfId="8" xr:uid="{00000000-0005-0000-0000-000043000000}"/>
    <cellStyle name="Normal 4" xfId="7" xr:uid="{00000000-0005-0000-0000-000044000000}"/>
    <cellStyle name="Normal 4 17" xfId="74" xr:uid="{00000000-0005-0000-0000-000045000000}"/>
    <cellStyle name="Normal 41" xfId="32" xr:uid="{00000000-0005-0000-0000-000046000000}"/>
    <cellStyle name="Normal 5" xfId="25" xr:uid="{00000000-0005-0000-0000-000047000000}"/>
    <cellStyle name="Normal 5 11" xfId="26" xr:uid="{00000000-0005-0000-0000-000048000000}"/>
    <cellStyle name="Normal 5 2" xfId="12" xr:uid="{00000000-0005-0000-0000-000049000000}"/>
    <cellStyle name="Normal 5 8" xfId="27" xr:uid="{00000000-0005-0000-0000-00004A000000}"/>
    <cellStyle name="Normal 7" xfId="28" xr:uid="{00000000-0005-0000-0000-00004B000000}"/>
    <cellStyle name="Normal 9" xfId="75" xr:uid="{00000000-0005-0000-0000-00004C000000}"/>
    <cellStyle name="Percent 8" xfId="39" xr:uid="{00000000-0005-0000-0000-00004D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externalLink" Target="externalLinks/externalLink12.xml"/><Relationship Id="rId39" Type="http://schemas.openxmlformats.org/officeDocument/2006/relationships/externalLink" Target="externalLinks/externalLink25.xml"/><Relationship Id="rId21" Type="http://schemas.openxmlformats.org/officeDocument/2006/relationships/externalLink" Target="externalLinks/externalLink7.xml"/><Relationship Id="rId34" Type="http://schemas.openxmlformats.org/officeDocument/2006/relationships/externalLink" Target="externalLinks/externalLink20.xml"/><Relationship Id="rId42" Type="http://schemas.openxmlformats.org/officeDocument/2006/relationships/externalLink" Target="externalLinks/externalLink28.xml"/><Relationship Id="rId47" Type="http://schemas.openxmlformats.org/officeDocument/2006/relationships/externalLink" Target="externalLinks/externalLink33.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2.xml"/><Relationship Id="rId29" Type="http://schemas.openxmlformats.org/officeDocument/2006/relationships/externalLink" Target="externalLinks/externalLink15.xml"/><Relationship Id="rId11" Type="http://schemas.openxmlformats.org/officeDocument/2006/relationships/worksheet" Target="worksheets/sheet11.xml"/><Relationship Id="rId24" Type="http://schemas.openxmlformats.org/officeDocument/2006/relationships/externalLink" Target="externalLinks/externalLink10.xml"/><Relationship Id="rId32" Type="http://schemas.openxmlformats.org/officeDocument/2006/relationships/externalLink" Target="externalLinks/externalLink18.xml"/><Relationship Id="rId37" Type="http://schemas.openxmlformats.org/officeDocument/2006/relationships/externalLink" Target="externalLinks/externalLink23.xml"/><Relationship Id="rId40" Type="http://schemas.openxmlformats.org/officeDocument/2006/relationships/externalLink" Target="externalLinks/externalLink26.xml"/><Relationship Id="rId45" Type="http://schemas.openxmlformats.org/officeDocument/2006/relationships/externalLink" Target="externalLinks/externalLink3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externalLink" Target="externalLinks/externalLink14.xml"/><Relationship Id="rId36" Type="http://schemas.openxmlformats.org/officeDocument/2006/relationships/externalLink" Target="externalLinks/externalLink22.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externalLink" Target="externalLinks/externalLink17.xml"/><Relationship Id="rId44" Type="http://schemas.openxmlformats.org/officeDocument/2006/relationships/externalLink" Target="externalLinks/externalLink30.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externalLink" Target="externalLinks/externalLink13.xml"/><Relationship Id="rId30" Type="http://schemas.openxmlformats.org/officeDocument/2006/relationships/externalLink" Target="externalLinks/externalLink16.xml"/><Relationship Id="rId35" Type="http://schemas.openxmlformats.org/officeDocument/2006/relationships/externalLink" Target="externalLinks/externalLink21.xml"/><Relationship Id="rId43" Type="http://schemas.openxmlformats.org/officeDocument/2006/relationships/externalLink" Target="externalLinks/externalLink29.xml"/><Relationship Id="rId48" Type="http://schemas.openxmlformats.org/officeDocument/2006/relationships/externalLink" Target="externalLinks/externalLink34.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externalLink" Target="externalLinks/externalLink11.xml"/><Relationship Id="rId33" Type="http://schemas.openxmlformats.org/officeDocument/2006/relationships/externalLink" Target="externalLinks/externalLink19.xml"/><Relationship Id="rId38" Type="http://schemas.openxmlformats.org/officeDocument/2006/relationships/externalLink" Target="externalLinks/externalLink24.xml"/><Relationship Id="rId46" Type="http://schemas.openxmlformats.org/officeDocument/2006/relationships/externalLink" Target="externalLinks/externalLink32.xml"/><Relationship Id="rId20" Type="http://schemas.openxmlformats.org/officeDocument/2006/relationships/externalLink" Target="externalLinks/externalLink6.xml"/><Relationship Id="rId41"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168009</xdr:colOff>
      <xdr:row>1</xdr:row>
      <xdr:rowOff>265906</xdr:rowOff>
    </xdr:from>
    <xdr:to>
      <xdr:col>1</xdr:col>
      <xdr:colOff>804334</xdr:colOff>
      <xdr:row>3</xdr:row>
      <xdr:rowOff>153984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61898" y="661017"/>
          <a:ext cx="636325" cy="5371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549275</xdr:colOff>
      <xdr:row>1</xdr:row>
      <xdr:rowOff>66675</xdr:rowOff>
    </xdr:from>
    <xdr:to>
      <xdr:col>3</xdr:col>
      <xdr:colOff>1301750</xdr:colOff>
      <xdr:row>3</xdr:row>
      <xdr:rowOff>123825</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grayscl/>
        </a:blip>
        <a:srcRect/>
        <a:stretch>
          <a:fillRect/>
        </a:stretch>
      </xdr:blipFill>
      <xdr:spPr bwMode="auto">
        <a:xfrm>
          <a:off x="1136650" y="257175"/>
          <a:ext cx="752475" cy="6921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869950</xdr:colOff>
      <xdr:row>1</xdr:row>
      <xdr:rowOff>209550</xdr:rowOff>
    </xdr:from>
    <xdr:to>
      <xdr:col>1</xdr:col>
      <xdr:colOff>1552575</xdr:colOff>
      <xdr:row>4</xdr:row>
      <xdr:rowOff>120650</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grayscl/>
        </a:blip>
        <a:srcRect/>
        <a:stretch>
          <a:fillRect/>
        </a:stretch>
      </xdr:blipFill>
      <xdr:spPr bwMode="auto">
        <a:xfrm>
          <a:off x="1362075" y="400050"/>
          <a:ext cx="682625" cy="7207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345721</xdr:colOff>
      <xdr:row>0</xdr:row>
      <xdr:rowOff>197556</xdr:rowOff>
    </xdr:from>
    <xdr:to>
      <xdr:col>1</xdr:col>
      <xdr:colOff>1028346</xdr:colOff>
      <xdr:row>3</xdr:row>
      <xdr:rowOff>17286</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grayscl/>
        </a:blip>
        <a:srcRect/>
        <a:stretch>
          <a:fillRect/>
        </a:stretch>
      </xdr:blipFill>
      <xdr:spPr bwMode="auto">
        <a:xfrm>
          <a:off x="839610" y="197556"/>
          <a:ext cx="682625" cy="736952"/>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47620</xdr:colOff>
      <xdr:row>0</xdr:row>
      <xdr:rowOff>130968</xdr:rowOff>
    </xdr:from>
    <xdr:to>
      <xdr:col>1</xdr:col>
      <xdr:colOff>869156</xdr:colOff>
      <xdr:row>2</xdr:row>
      <xdr:rowOff>282585</xdr:rowOff>
    </xdr:to>
    <xdr:pic>
      <xdr:nvPicPr>
        <xdr:cNvPr id="2" name="Picture 1">
          <a:extLst>
            <a:ext uri="{FF2B5EF4-FFF2-40B4-BE49-F238E27FC236}">
              <a16:creationId xmlns:a16="http://schemas.microsoft.com/office/drawing/2014/main" id="{FF8AB6D3-6187-6945-989E-BBFD5B21AABB}"/>
            </a:ext>
          </a:extLst>
        </xdr:cNvPr>
        <xdr:cNvPicPr>
          <a:picLocks noChangeAspect="1"/>
        </xdr:cNvPicPr>
      </xdr:nvPicPr>
      <xdr:blipFill>
        <a:blip xmlns:r="http://schemas.openxmlformats.org/officeDocument/2006/relationships" r:embed="rId1"/>
        <a:stretch>
          <a:fillRect/>
        </a:stretch>
      </xdr:blipFill>
      <xdr:spPr>
        <a:xfrm>
          <a:off x="619120" y="130968"/>
          <a:ext cx="821536" cy="78661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59526</xdr:colOff>
      <xdr:row>0</xdr:row>
      <xdr:rowOff>130968</xdr:rowOff>
    </xdr:from>
    <xdr:to>
      <xdr:col>1</xdr:col>
      <xdr:colOff>864268</xdr:colOff>
      <xdr:row>3</xdr:row>
      <xdr:rowOff>8743</xdr:rowOff>
    </xdr:to>
    <xdr:pic>
      <xdr:nvPicPr>
        <xdr:cNvPr id="2" name="Picture 1">
          <a:extLst>
            <a:ext uri="{FF2B5EF4-FFF2-40B4-BE49-F238E27FC236}">
              <a16:creationId xmlns:a16="http://schemas.microsoft.com/office/drawing/2014/main" id="{F8022E74-E6B4-D445-A2B1-A5C40558203E}"/>
            </a:ext>
          </a:extLst>
        </xdr:cNvPr>
        <xdr:cNvPicPr>
          <a:picLocks noChangeAspect="1"/>
        </xdr:cNvPicPr>
      </xdr:nvPicPr>
      <xdr:blipFill>
        <a:blip xmlns:r="http://schemas.openxmlformats.org/officeDocument/2006/relationships" r:embed="rId1"/>
        <a:stretch>
          <a:fillRect/>
        </a:stretch>
      </xdr:blipFill>
      <xdr:spPr>
        <a:xfrm>
          <a:off x="554826" y="130968"/>
          <a:ext cx="804742" cy="8429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SASA/2019/2019/LAPORAN%20UNAUDITED/ASET%20TETAP/KIB%20UNAUDITED/DINAS%20PEKERJAAN%20UMUM%20DAN%20PENATAAN%20RUANG_.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PERLENGKAPAN/Dinas%20Pendidikanf_master%20KK%20Penyusutan%20Aset%20Tetap_Akrual.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KANTOR/1.%20PERWAKILAN%20PEKANBARU/16.%20Sensus%20BMD%20Inhu/02.%20Sensus%20SKPD%202012/P_KIB%202007%20SD%202012%20Kehutanan_Ed%20Juli.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KANTOR/1.%20PERWAKILAN%20PEKANBARU/16.%20Sensus%20BMD%20Inhu/02.%20Sensus%20SKPD%202012/P_KIB%202007%20SD%202012%20Kehutanan_Ed%20Juli.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SASA/2018/ASET/KAPITALISASI/LRA%20Kolut%200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FORMAT%20BPK%20R1%202018/LRA%20Kolut%200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FORMAT%20BPK%20R1%202018/DINAS%20PARIWISATA%20DAN%20KEBUDAYAAN%202018/4.%20KIB%20DINAS%20PARIWISATA%20DAN%20KEBUDAYAAN%202018%20DILUAR%20MUTASI%20OK.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H:/PENYUSUTAN%20KIB%20DINAS%20PERUMAHAN%202018.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DATA%202016/WTP%202016/BPK%202017/KIB%20PENYUSUTAN%202016/Dinas%20Pasar%20Kebersihan%20dan%20Pertamanan%202017.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F:/ASET%202016/Penyusutan%202015/Dinas%20Kesehatan%202014.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PERLENGKAPAN%20ASET%202014/Dinas%20Pendidikanf_master%20KK%20Penyusutan%20Aset%20Tetap_Akru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FILE%20SASA/2018/ASET/LAPORAN%20AUDITED/KIB%20AUDITED/DINAS%20PEKERJAAN%20UMUM%20DAN%20PENATAAN%20RUANG.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Volumes/Data/KIB%202016%20LENGKAP%20BPKAD%20ASET/DATA%20MY%20LINDA%202015/Format%20Kelengkapan%20Akrual%20linda%20SPP%202015.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KIB%202014/8.%20Kartu%20Inventaris%20Ruangan%20(KIR)%202015%20SMT%20I%20-%20BACKUP.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KIB%202014/8.%20Kartu%20Inventaris%20Ruangan%20(KIR)%202015%20SMT%20I%20-%20BACKUP.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DATA%20INVENTARIS%202014%20yang%20ada%20perubahan%20data/KKS%20DAN%20KIB%20DINAS%20KOPERASI%20UMKM/KIB%202010%20S.D%202014%20Koperasi%20UKM.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DATA%20INVENTARIS%202014%20yang%20ada%20perubahan%20data/KKS%20DAN%20KIB%20DINAS%20KOPERASI%20UMKM/KIB%202010%20S.D%202014%20Koperasi%20UKM.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BELANJA%20MODAL%202013/Gabungan%20Kertas%20Kerja/KERTAS%20KERJA%20SARI.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Users/andes/Downloads/LRA%20Kolut%2006.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FORMAT%20BPK%20R1%202018/Kolaka%20Utara/Book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SASA/2018/ASET/KAPITALISASI/Kolaka%20Utara/Book1.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G:/FILE%20SASA/2018/ASET/Daftar%20Kapitalisa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Windows10/Downloads/KANTOR/1.%20PERWAKILAN%20PEKANBARU/16.%20Sensus%20BMD%20Inhu/02.%20Sensus%20SKPD%202012/P_KIB%202007%20SD%202012%20Kehutanan_Ed%20Juli.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FILE%20SASA/2018/ASET/Daftar%20Kapitalisasi.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KANTOR%20CAMAT%20SENTAJO%20RAYA.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Volumes/Data/KIB%202016%20LENGKAP%20BPKAD%20ASET/KIB%20DINAS%20PENYUSUTAN%20MY%20LINDA%202016%20ok/LAPORAN%20KEUANGAN%20TAHUN%202016.xlsm"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Users/andes/Downloads/My%20Work/HAPSEM%20I%20KENDARI%202007/2_LHP%20Kendari%20Semester%20I%202007/1_LKPD/05_LHP%20LKPD%20Kolaka%20Utara/Buku%201/LRA%20Keuangan%20Audited.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FORMAT%20BPK%20R1%202018/KAPITALISASI.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Windows10/Downloads/KANTOR/1.%20PERWAKILAN%20PEKANBARU/16.%20Sensus%20BMD%20Inhu/02.%20Sensus%20SKPD%202012/P_KIB%202007%20SD%202012%20Kehutanan_Ed%20Juli.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ORMAT%20BPK%20R1%202018/LKPD%20KOLUT%202006%20NET%20BUANGET/BUKU%201/Book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SASA/2018/ASET/KAPITALISASI/LKPD%20KOLUT%202006%20NET%20BUANGET/BUKU%201/Book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FORMAT%20BPK%20R1%202018/My%20Work/HAPSEM%20I%20KENDARI%202007/2_LHP%20Kendari%20Semester%20I%202007/1_LKPD/05_LHP%20LKPD%20Kolaka%20Utara/Buku%201/LRA%20Keuangan%20Audited.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SASA/2018/ASET/KAPITALISASI/My%20Work/HAPSEM%20I%20KENDARI%202007/2_LHP%20Kendari%20Semester%20I%202007/1_LKPD/05_LHP%20LKPD%20Kolaka%20Utara/Buku%201/LRA%20Keuangan%20Audited.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ERLENGKAPAN/Dinas%20Pendidikanf_master%20KK%20Penyusutan%20Aset%20Tetap_Akru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B B"/>
      <sheetName val="KIB B_koreksi"/>
      <sheetName val="KIB B_di bawah kaptl."/>
      <sheetName val="KIB A"/>
      <sheetName val="KIB B Final"/>
      <sheetName val="KIB C di bawah kapitl."/>
      <sheetName val="KIB C"/>
      <sheetName val="KIB C Final"/>
      <sheetName val="PENGELOMPOKAN_C"/>
      <sheetName val="KIB C OK (2)"/>
      <sheetName val="BM Reklas ke aset"/>
      <sheetName val="KIB C OK"/>
      <sheetName val="PERHITUNGAN (C)"/>
      <sheetName val="KIB D"/>
      <sheetName val="KAPITALISASI D"/>
      <sheetName val="PENGELOMPOKAN"/>
      <sheetName val="KIB D OK (2)"/>
      <sheetName val="KIB D OK"/>
      <sheetName val="PERHITUNGAN"/>
      <sheetName val="Aset Renovasi"/>
      <sheetName val="KIB E"/>
      <sheetName val="KIB F (2)"/>
      <sheetName val="KIB F"/>
      <sheetName val="UE"/>
      <sheetName val="Format KIB"/>
      <sheetName val="rincian"/>
      <sheetName val="Sheet3"/>
      <sheetName val="Sheet1"/>
    </sheetNames>
    <sheetDataSet>
      <sheetData sheetId="0"/>
      <sheetData sheetId="1"/>
      <sheetData sheetId="2"/>
      <sheetData sheetId="3"/>
      <sheetData sheetId="4"/>
      <sheetData sheetId="5"/>
      <sheetData sheetId="6"/>
      <sheetData sheetId="7">
        <row r="14">
          <cell r="AL14" t="str">
            <v>GEDUNG KIMPRASWIL</v>
          </cell>
          <cell r="AM14" t="str">
            <v>K</v>
          </cell>
        </row>
        <row r="15">
          <cell r="AL15" t="str">
            <v xml:space="preserve">TERALI PENGAMAN KANTOR DINAS BINA MARGA &amp; SDA </v>
          </cell>
          <cell r="AM15" t="str">
            <v>K</v>
          </cell>
        </row>
        <row r="16">
          <cell r="AL16" t="str">
            <v>TEMPAT PARKIR BMSDA</v>
          </cell>
          <cell r="AM16" t="str">
            <v>K</v>
          </cell>
        </row>
        <row r="17">
          <cell r="AL17" t="str">
            <v>RENOVASI ATAP KANTOR DINAS BMSDA</v>
          </cell>
          <cell r="AM17" t="str">
            <v>K</v>
          </cell>
        </row>
        <row r="18">
          <cell r="AL18" t="str">
            <v>SEKAT RUANGAN LT. I DAN LT.II DINAS PUPR</v>
          </cell>
          <cell r="AM18" t="str">
            <v>K</v>
          </cell>
        </row>
        <row r="19">
          <cell r="AL19" t="str">
            <v>INTERIOR LOBY LT.I DAN LT.II DINAS PUPR</v>
          </cell>
          <cell r="AM19" t="str">
            <v>K</v>
          </cell>
        </row>
        <row r="20">
          <cell r="AL20" t="str">
            <v>PDAM KEC KUANTAN TENGAH</v>
          </cell>
          <cell r="AM20" t="str">
            <v>K</v>
          </cell>
        </row>
        <row r="21">
          <cell r="AL21" t="str">
            <v>PDAM KUANTAN TENGAH</v>
          </cell>
          <cell r="AM21" t="str">
            <v>K</v>
          </cell>
        </row>
        <row r="22">
          <cell r="AL22" t="str">
            <v>PDAM KUANTAN TENGAH</v>
          </cell>
          <cell r="AM22" t="str">
            <v>K</v>
          </cell>
        </row>
        <row r="23">
          <cell r="AL23" t="str">
            <v>PDAM KEC KUANTAN TENGAH</v>
          </cell>
          <cell r="AM23" t="str">
            <v>K</v>
          </cell>
        </row>
        <row r="24">
          <cell r="AL24" t="str">
            <v>REVITALISASI KANTOR CAMAT KUANTAN HILIR</v>
          </cell>
          <cell r="AM24" t="str">
            <v>K</v>
          </cell>
        </row>
        <row r="25">
          <cell r="AL25" t="str">
            <v>REVITALISASI KTR CAMAT KUANTAN HILIR</v>
          </cell>
          <cell r="AM25" t="str">
            <v>K</v>
          </cell>
        </row>
        <row r="26">
          <cell r="AL26" t="str">
            <v>- PENINGKATAN SARANA DAN PRASARANA KANTOR CAMAT KUANTAN HILIR</v>
          </cell>
          <cell r="AM26" t="str">
            <v>K</v>
          </cell>
        </row>
        <row r="27">
          <cell r="AL27" t="str">
            <v>KANTOR KEPALA DESA PL. BUSUK JAYA</v>
          </cell>
          <cell r="AM27" t="str">
            <v>K</v>
          </cell>
        </row>
        <row r="28">
          <cell r="AL28" t="str">
            <v>PEMB. KTR. KEPALA DESA PL. BUSUK JAYA 120 M2</v>
          </cell>
          <cell r="AM28" t="str">
            <v>K</v>
          </cell>
        </row>
        <row r="29">
          <cell r="AL29" t="str">
            <v>PEMB. LANJUTAN KANTOR KEPALA DESA PL. BUSUK</v>
          </cell>
          <cell r="AM29" t="str">
            <v>K</v>
          </cell>
        </row>
        <row r="30">
          <cell r="AL30" t="str">
            <v>GEDUNG SERBAGUNA KENEG. SENTAJO</v>
          </cell>
          <cell r="AM30" t="str">
            <v>K</v>
          </cell>
        </row>
        <row r="31">
          <cell r="AL31" t="str">
            <v>PEMB. GEDUNG SERBAGUNA KENEGERIAN SENTAJO 550 M2</v>
          </cell>
          <cell r="AM31" t="str">
            <v>K</v>
          </cell>
        </row>
        <row r="32">
          <cell r="AL32" t="str">
            <v>GEDUNG SERBAGUNA KEC. BENAI</v>
          </cell>
          <cell r="AM32" t="str">
            <v>K</v>
          </cell>
        </row>
        <row r="33">
          <cell r="AL33" t="str">
            <v>PEMB. GEDUNG SERBAGUNA KECAMATAN BENAI 420 M2</v>
          </cell>
          <cell r="AM33" t="str">
            <v>K</v>
          </cell>
        </row>
        <row r="34">
          <cell r="AL34" t="str">
            <v>GEDUNG SERBAGUNA KEC. LOGAS TANAH DARAT</v>
          </cell>
          <cell r="AM34" t="str">
            <v>K</v>
          </cell>
        </row>
        <row r="35">
          <cell r="AL35" t="str">
            <v>PEMB. GEDUNG SERBAGUNA KECAMATAN LOGAS T. DARAT 420 M2</v>
          </cell>
          <cell r="AM35" t="str">
            <v>K</v>
          </cell>
        </row>
        <row r="36">
          <cell r="AL36" t="str">
            <v>PEMB. KANTOR DINAS KESENIAN KEBUDAYAAN &amp; PARIWISATA 550 M' X 3.228.181,82) (DAK NON DR)</v>
          </cell>
          <cell r="AM36" t="str">
            <v>K</v>
          </cell>
        </row>
        <row r="37">
          <cell r="AL37" t="str">
            <v>PEMB. KANTOR DINAS BUDSENIPAR 550 M2</v>
          </cell>
          <cell r="AM37" t="str">
            <v>K</v>
          </cell>
        </row>
        <row r="38">
          <cell r="AL38" t="str">
            <v>PEMB. KANTOR BADAN INFORMASI KOMUNIKASI &amp; KESATUAN BANGSA 550 M' X 3.228.181,82) (DAK NON DR)</v>
          </cell>
          <cell r="AM38" t="str">
            <v>K</v>
          </cell>
        </row>
        <row r="39">
          <cell r="AL39" t="str">
            <v>REHAB/RENOVASI KANTOR DINAS PERHUBUNGAN, INF &amp; KOMUNIKASI</v>
          </cell>
          <cell r="AM39" t="str">
            <v>K</v>
          </cell>
        </row>
        <row r="40">
          <cell r="AL40" t="str">
            <v>PEMB. KANTOR DINAS PETERNAKAN (550 M' X 3.228.181,82) (DAK NON DR)</v>
          </cell>
          <cell r="AM40" t="str">
            <v>K</v>
          </cell>
        </row>
        <row r="41">
          <cell r="AL41" t="str">
            <v>PEMB. KANTOR DINAS PETERNAKAN 550 M2</v>
          </cell>
          <cell r="AM41" t="str">
            <v>K</v>
          </cell>
        </row>
        <row r="42">
          <cell r="AL42" t="str">
            <v>PEMB. GEDUNG SERBAGUNA KEC. PANGEAN</v>
          </cell>
          <cell r="AM42" t="str">
            <v>K</v>
          </cell>
        </row>
        <row r="43">
          <cell r="AL43" t="str">
            <v>PEMB. GEDUNG SERBAGUNA KEC. PANGEAN</v>
          </cell>
          <cell r="AM43" t="str">
            <v>K</v>
          </cell>
        </row>
        <row r="44">
          <cell r="AL44" t="str">
            <v>PEMB. LANJUTAN MESS PEMDA KUANTAN SINGINGI THP III (3 LANTAI)</v>
          </cell>
          <cell r="AM44" t="str">
            <v>K</v>
          </cell>
        </row>
        <row r="45">
          <cell r="AL45" t="str">
            <v>PENGAWASAN TEKNIS LANJUTAN MESS PEMDA KUANTAN SINGINGI THP III (3 LANTAI)</v>
          </cell>
          <cell r="AM45" t="str">
            <v>K</v>
          </cell>
        </row>
        <row r="46">
          <cell r="AL46" t="str">
            <v>PEMB. LANJUTAN MESS PEMDA TAHAP IV</v>
          </cell>
          <cell r="AM46" t="str">
            <v>K</v>
          </cell>
        </row>
        <row r="47">
          <cell r="AL47" t="str">
            <v>PEMBANGUNAN LANJUTAN MESS PEMDA TAHAP IV</v>
          </cell>
          <cell r="AM47" t="str">
            <v>K</v>
          </cell>
        </row>
        <row r="48">
          <cell r="AL48" t="str">
            <v>LANJUTAN MESS PEMDA DI PEKANBARU</v>
          </cell>
          <cell r="AM48" t="str">
            <v>K</v>
          </cell>
        </row>
        <row r="49">
          <cell r="AL49" t="str">
            <v>MESS PEMDA DI PEKANBARU</v>
          </cell>
          <cell r="AM49" t="str">
            <v>K</v>
          </cell>
        </row>
        <row r="50">
          <cell r="AL50" t="str">
            <v>PENYIAPAN LAHAN UNTUK KANTOR KORAMIL &amp; RUMAH DINAS 1 UNIT</v>
          </cell>
          <cell r="AM50" t="str">
            <v>K</v>
          </cell>
        </row>
        <row r="51">
          <cell r="AL51" t="str">
            <v>PENYIAPAN LAHAN UNTUK KANTOR KORAMIL DAN RUMAH DINAS</v>
          </cell>
          <cell r="AM51" t="str">
            <v>K</v>
          </cell>
        </row>
        <row r="52">
          <cell r="AL52" t="str">
            <v>PEMB. KTR KORAMIL</v>
          </cell>
          <cell r="AM52" t="str">
            <v>K</v>
          </cell>
        </row>
        <row r="53">
          <cell r="AL53" t="str">
            <v>PENYIAPAN LAHAN KANTOR KORAMIL TELUK KUANTAN (LANJUTAN)</v>
          </cell>
          <cell r="AM53" t="str">
            <v>K</v>
          </cell>
        </row>
        <row r="54">
          <cell r="AL54" t="str">
            <v>PENINGKATAN SARANA KANTOR KORAMIL TELUK KUANTAN</v>
          </cell>
          <cell r="AM54" t="str">
            <v>K</v>
          </cell>
        </row>
        <row r="55">
          <cell r="AL55" t="str">
            <v>GEDUNG SERBAGUNA KEC. SINGINGI</v>
          </cell>
          <cell r="AM55" t="str">
            <v>K</v>
          </cell>
        </row>
        <row r="56">
          <cell r="AL56" t="str">
            <v>GEDUNG SERBA GUNA KEC.SINGINGI 420 M2 (LANJUTAN)</v>
          </cell>
          <cell r="AM56" t="str">
            <v>K</v>
          </cell>
        </row>
        <row r="57">
          <cell r="AL57" t="str">
            <v>REHAB/ RENOVASI EX. RUMAH SAKIT TELUK KUANTAN:</v>
          </cell>
          <cell r="AM57" t="str">
            <v>K</v>
          </cell>
        </row>
        <row r="58">
          <cell r="AL58" t="str">
            <v>REHAB/RENOVASI EX. RUMAH SAKIT TL. KUANTAN (RETENSI)</v>
          </cell>
          <cell r="AM58" t="str">
            <v>K</v>
          </cell>
        </row>
        <row r="59">
          <cell r="AL59" t="str">
            <v>REHAB/ RENONASI WISMA JALUR:</v>
          </cell>
          <cell r="AM59" t="str">
            <v>K</v>
          </cell>
        </row>
        <row r="60">
          <cell r="AL60" t="str">
            <v>REHAB/RENOVASI WISMA JALUR (RETENSI)</v>
          </cell>
          <cell r="AM60" t="str">
            <v>K</v>
          </cell>
        </row>
        <row r="61">
          <cell r="AL61" t="str">
            <v>PEMBANGUNAN SARANA PENUNJANG RUMAH JABATAN BUPATI DAN PENDOPO (RETENCY)</v>
          </cell>
          <cell r="AM61" t="str">
            <v>K</v>
          </cell>
        </row>
        <row r="62">
          <cell r="AL62" t="str">
            <v>REHABILITASI / RENOVASI RUMAH DINAS BUPATI</v>
          </cell>
          <cell r="AM62" t="str">
            <v>K</v>
          </cell>
        </row>
        <row r="63">
          <cell r="AL63" t="str">
            <v>PEMBANGUNAN SARANA PENUNJANG RUMAH JABATAN WAKIL BUPATI DAN SEKRETARIS DAERAH (RETENCY)</v>
          </cell>
          <cell r="AM63" t="str">
            <v>K</v>
          </cell>
        </row>
        <row r="64">
          <cell r="AL64" t="str">
            <v>REHABILITASI / RENOVASI RUMAH DINAS WAKIL BUPATI</v>
          </cell>
          <cell r="AM64" t="str">
            <v>K</v>
          </cell>
        </row>
        <row r="65">
          <cell r="AL65" t="str">
            <v>PEMBANGUNAN SARANA PENUNJANG RUMAH JABATAN KETUA DPRD DAN WAKIL KETUA DPRD I DAN II</v>
          </cell>
          <cell r="AM65" t="str">
            <v>K</v>
          </cell>
        </row>
        <row r="66">
          <cell r="AL66" t="str">
            <v>RENOVASI RUMAH DINAS KETUA DPRD</v>
          </cell>
          <cell r="AM66" t="str">
            <v>K</v>
          </cell>
        </row>
        <row r="67">
          <cell r="AL67" t="str">
            <v>RENOVASI RUMAH DINAS WAKIL KETUA I DPRD</v>
          </cell>
          <cell r="AM67" t="str">
            <v>K</v>
          </cell>
        </row>
        <row r="68">
          <cell r="AL68" t="str">
            <v>RENOVASI RUMAH DINAS WAKIL KETUA II DPRD</v>
          </cell>
          <cell r="AM68" t="str">
            <v>K</v>
          </cell>
        </row>
        <row r="69">
          <cell r="AL69" t="str">
            <v>PEMBANGUNAN GEDUNG SERBAGUNA KEC. GN.TOAR 420 M2</v>
          </cell>
          <cell r="AM69" t="str">
            <v>K</v>
          </cell>
        </row>
        <row r="70">
          <cell r="AL70" t="str">
            <v>PEMB. GEDUNG SERBAGUNA KEC. GN. TOAR 420 M2 (RETENSI)</v>
          </cell>
          <cell r="AM70" t="str">
            <v>K</v>
          </cell>
        </row>
        <row r="71">
          <cell r="AL71" t="str">
            <v>REHAB/ RENOVASI KANTOR CAMAT PANGEAN 400 M2</v>
          </cell>
          <cell r="AM71" t="str">
            <v>K</v>
          </cell>
        </row>
        <row r="72">
          <cell r="AL72" t="str">
            <v>REHAB/RENOVASI KTR. CAMAT PANGEAN &amp; L. T. DARAT (RETENSI)</v>
          </cell>
          <cell r="AM72" t="str">
            <v>K</v>
          </cell>
        </row>
        <row r="73">
          <cell r="AL73" t="str">
            <v>PENGAWASAN REHAB/RENOVASI KANTOR CAMAT PANGEAN DANLOGAS TANAH DARAT</v>
          </cell>
          <cell r="AM73" t="str">
            <v>K</v>
          </cell>
        </row>
        <row r="74">
          <cell r="AL74" t="str">
            <v>- REHAB/ RENOVASI KANTOR CAMAT LOGAS TANAH DARAT 400 M2</v>
          </cell>
          <cell r="AM74" t="str">
            <v>K</v>
          </cell>
        </row>
        <row r="75">
          <cell r="AL75" t="str">
            <v>REHAB/RENOVASI KANTOR CAMAT KUANTAN TENGAH</v>
          </cell>
          <cell r="AM75" t="str">
            <v>K</v>
          </cell>
        </row>
        <row r="76">
          <cell r="AL76" t="str">
            <v>REHAB/RENOVASI KTR. CAMAT KUANTAN TENGAH DAN SINGINGI HILIR (RETENSI)</v>
          </cell>
          <cell r="AM76" t="str">
            <v>K</v>
          </cell>
        </row>
        <row r="77">
          <cell r="AL77" t="str">
            <v>PENGAWASAN REHAB/RENOVASI KANTOR CAMAT KUANTAN TENGAH DAN SINGINGI HILIR</v>
          </cell>
          <cell r="AM77" t="str">
            <v>K</v>
          </cell>
        </row>
        <row r="78">
          <cell r="AL78" t="str">
            <v>REHABILITASI/RENOVASI GEDUNG KANTOR CAMAT KUANTAN TENGAH (LANJUTAN)</v>
          </cell>
          <cell r="AM78" t="str">
            <v>K</v>
          </cell>
        </row>
        <row r="79">
          <cell r="AL79" t="str">
            <v>REHAB KTR CAMAT INUMAN</v>
          </cell>
          <cell r="AM79" t="str">
            <v>K</v>
          </cell>
        </row>
        <row r="80">
          <cell r="AL80" t="str">
            <v>REHAB/RENOVASI KANTOR CAMAT INUMAN</v>
          </cell>
          <cell r="AM80" t="str">
            <v>K</v>
          </cell>
        </row>
        <row r="81">
          <cell r="AL81" t="str">
            <v>REHAB/RENOVASI KTR. CAMAT INUMAN</v>
          </cell>
          <cell r="AM81" t="str">
            <v>K</v>
          </cell>
        </row>
        <row r="82">
          <cell r="AL82" t="str">
            <v>REHAB/RENOVASI KANTOR CAMAT GUNUNG TOAR</v>
          </cell>
          <cell r="AM82" t="str">
            <v>K</v>
          </cell>
        </row>
        <row r="83">
          <cell r="AL83" t="str">
            <v>REHAB KTR CAMAT GG. TOAR</v>
          </cell>
          <cell r="AM83" t="str">
            <v>K</v>
          </cell>
        </row>
        <row r="84">
          <cell r="AL84" t="str">
            <v>REHAB/RENOVASI KTR. CAMAT GUNUNG TOAR</v>
          </cell>
          <cell r="AM84" t="str">
            <v>K</v>
          </cell>
        </row>
        <row r="85">
          <cell r="AL85" t="str">
            <v>PERENCANAAN STADION MINI KENEGERIAN KARI</v>
          </cell>
          <cell r="AM85" t="str">
            <v>K</v>
          </cell>
        </row>
        <row r="86">
          <cell r="AL86" t="str">
            <v>PENGAWASAN STADION MINI KENEGERIAN KARI</v>
          </cell>
          <cell r="AM86" t="str">
            <v>K</v>
          </cell>
        </row>
        <row r="87">
          <cell r="AL87" t="str">
            <v>BELANJA MODAL PENGADAAN KONSTRUKSI/PEMBELIAN GEDUNG</v>
          </cell>
          <cell r="AM87" t="str">
            <v>K</v>
          </cell>
        </row>
        <row r="88">
          <cell r="AL88" t="str">
            <v>BELANJA MODAL PENGADAAN KONSTRUKSI/PEMBELIAN GEDUNG</v>
          </cell>
          <cell r="AM88" t="str">
            <v>K</v>
          </cell>
        </row>
        <row r="89">
          <cell r="AL89" t="str">
            <v>PERLUASAN BANGUNAN GEDUNG KANTOR CKTR</v>
          </cell>
          <cell r="AM89" t="str">
            <v>K</v>
          </cell>
        </row>
        <row r="90">
          <cell r="AL90" t="str">
            <v>PENINGKATAN SARANA DAN PRASARANA KANTOR DINAS CKTR</v>
          </cell>
          <cell r="AM90" t="str">
            <v>K</v>
          </cell>
        </row>
        <row r="91">
          <cell r="AL91" t="str">
            <v>PEK. PEMBANGUNAN TANGGA PEMANDIAN DAN PELATARAN DESA SUMPU</v>
          </cell>
          <cell r="AM91" t="str">
            <v>K</v>
          </cell>
        </row>
        <row r="92">
          <cell r="AL92" t="str">
            <v>TANGGA PEMANDIAN DAN PELATARAN SUMPU</v>
          </cell>
          <cell r="AM92" t="str">
            <v>K</v>
          </cell>
        </row>
        <row r="93">
          <cell r="AL93" t="str">
            <v>PEMATANGAN LOKASI PEM. KANTOR &amp; RMH DINAS CAMAT KEC. SENTAJO RAYA</v>
          </cell>
          <cell r="AM93" t="str">
            <v>K</v>
          </cell>
        </row>
        <row r="94">
          <cell r="AL94" t="str">
            <v>PEMBANGUNAN KANTOR DAN RUMAH DINAS CAMAT SENTAJO RAYA</v>
          </cell>
          <cell r="AM94" t="str">
            <v>K</v>
          </cell>
        </row>
        <row r="95">
          <cell r="AL95" t="str">
            <v>PENATAAN HALAMAN KANTOR CAMAT SENTAJO RAYA</v>
          </cell>
          <cell r="AM95" t="str">
            <v>K</v>
          </cell>
        </row>
        <row r="96">
          <cell r="AL96" t="str">
            <v>PENATAAN HALAMAN KANTOR CAMAT SENTAJO RAYA (LANJUTAN)</v>
          </cell>
          <cell r="AM96" t="str">
            <v>K</v>
          </cell>
        </row>
        <row r="97">
          <cell r="AL97" t="str">
            <v>PAGAR DAN PAVING BLOK KANTOR CAMAT SENTAJO RAYA</v>
          </cell>
          <cell r="AM97" t="str">
            <v>K</v>
          </cell>
        </row>
        <row r="98">
          <cell r="AL98" t="str">
            <v>PEMB. KANTOR DAN RUMAH DINAS CAMAT KUANTAN HILIR SEBERANG</v>
          </cell>
          <cell r="AM98" t="str">
            <v>K</v>
          </cell>
        </row>
        <row r="99">
          <cell r="AL99" t="str">
            <v>PEMATANGAN LOKASI PEMB. KANTOR &amp; RUMAH DINAS CAMAT KEC. KUANTAN HILIR SEBERANG</v>
          </cell>
          <cell r="AM99" t="str">
            <v>K</v>
          </cell>
        </row>
        <row r="100">
          <cell r="AL100" t="str">
            <v>PEMATANGAN LOKASI PEMB. KANTOR &amp; RUMAH DINAS CAMAT KEC. PUCUK RANTAU</v>
          </cell>
          <cell r="AM100" t="str">
            <v>K</v>
          </cell>
        </row>
        <row r="101">
          <cell r="AL101" t="str">
            <v>PEMBANGUNAN KANTOR DAN RUMAH DINAS CAMAT PUCUK RANTAU</v>
          </cell>
          <cell r="AM101" t="str">
            <v>K</v>
          </cell>
        </row>
        <row r="102">
          <cell r="AL102" t="str">
            <v>PEMB. KANTOR DAN RUMAH DINAS CAMAT KUANTAN HILIR SEBERANG (LANJUTAN)</v>
          </cell>
          <cell r="AM102" t="str">
            <v>K</v>
          </cell>
        </row>
        <row r="103">
          <cell r="AL103" t="str">
            <v>PEMBANGUNAN PUSKESMAS CERENTI</v>
          </cell>
          <cell r="AM103" t="str">
            <v>K</v>
          </cell>
        </row>
        <row r="104">
          <cell r="AL104" t="str">
            <v>PEMBANGUNAN PUSKESMAS CERENTI (LANJUTAN)</v>
          </cell>
          <cell r="AM104" t="str">
            <v>K</v>
          </cell>
        </row>
        <row r="105">
          <cell r="AL105" t="str">
            <v>PEMBANGUNAN RUANG RAWAT INAP PUSKESMAS SEI. BULUH</v>
          </cell>
          <cell r="AM105" t="str">
            <v>K</v>
          </cell>
        </row>
        <row r="106">
          <cell r="AL106" t="str">
            <v>PEMB. RUANG RAWAT INAP PUSKESMAS SEI BULUH (LANJUTAN)</v>
          </cell>
          <cell r="AM106" t="str">
            <v>K</v>
          </cell>
        </row>
        <row r="107">
          <cell r="AL107" t="str">
            <v>PEMBANGUNAN RUMAH DINAS JABATAN ESELON II/PEJABAT YANG SETINGKAT (3 UNIT)</v>
          </cell>
          <cell r="AM107" t="str">
            <v>K</v>
          </cell>
        </row>
        <row r="108">
          <cell r="AL108" t="str">
            <v>- PENINGKATAN SARANA DAN PRASARANA RUMAH JABATAN SETINGKAT ESELON II (1)</v>
          </cell>
          <cell r="AM108" t="str">
            <v>K</v>
          </cell>
        </row>
        <row r="109">
          <cell r="AL109" t="str">
            <v>- PENINGKATAN SARANA DAN PRASARANA RUMAH JABATAN SETINGKAT ESELON II (2)</v>
          </cell>
          <cell r="AM109" t="str">
            <v>K</v>
          </cell>
        </row>
        <row r="110">
          <cell r="AL110" t="str">
            <v>- PENINGKATAN SARANA DAN PRASARANA RUMAH JABATAN SETINGKAT ESELON II (3)</v>
          </cell>
          <cell r="AM110" t="str">
            <v>K</v>
          </cell>
        </row>
        <row r="111">
          <cell r="AL111" t="str">
            <v>PEMBANGUNAN GEDUNG SERBAGUNA KEC. INUMAN</v>
          </cell>
          <cell r="AM111" t="str">
            <v>K</v>
          </cell>
        </row>
        <row r="112">
          <cell r="AL112" t="str">
            <v xml:space="preserve"> PEMBANGUNAN GEDUNG SERBAGUNA KEC INUMAN (LANJUTAN)</v>
          </cell>
          <cell r="AM112" t="str">
            <v>K</v>
          </cell>
        </row>
        <row r="113">
          <cell r="AL113" t="str">
            <v>PEMBANGUNAN PERLUASAN GEDUNG KTR. BUPATI KUANTAN SINGINGI (2 LANTAI + PAGAR)</v>
          </cell>
          <cell r="AM113" t="str">
            <v>K</v>
          </cell>
        </row>
        <row r="114">
          <cell r="AL114" t="str">
            <v>PEMBANGUNAN PERLUASAN GEDUNG KANTOR BUPATI KS</v>
          </cell>
          <cell r="AM114" t="str">
            <v>K</v>
          </cell>
        </row>
        <row r="115">
          <cell r="AL115" t="str">
            <v>PENATAAN HALAMAN KANTOR CAMAT KUANTAN HILIR SEBERANG</v>
          </cell>
          <cell r="AM115" t="str">
            <v>K</v>
          </cell>
        </row>
        <row r="116">
          <cell r="AL116" t="str">
            <v>PENATAAN HALAMAN KANTOR CAMAT KUANTAN HILIR SEBERANG (LANJUTAN)</v>
          </cell>
          <cell r="AM116" t="str">
            <v>K</v>
          </cell>
        </row>
        <row r="117">
          <cell r="AL117" t="str">
            <v>PEMB. RUMAH DINAS JABATAN PEMDA KAB. KUANSING</v>
          </cell>
          <cell r="AM117" t="str">
            <v>K</v>
          </cell>
        </row>
        <row r="118">
          <cell r="AL118" t="str">
            <v>REHABILITASI/RENOVASI GEDUNG EKS. KANTOR BUPATI</v>
          </cell>
          <cell r="AM118" t="str">
            <v>K</v>
          </cell>
        </row>
        <row r="119">
          <cell r="AL119" t="str">
            <v>REHAB/RENOVASI EKS KANTOR PEMBANTU BUPATI</v>
          </cell>
          <cell r="AM119" t="str">
            <v>K</v>
          </cell>
        </row>
        <row r="120">
          <cell r="AL120" t="str">
            <v>PEMBANGUNAN PUSKESMAS SENTAJO RAYA</v>
          </cell>
          <cell r="AM120" t="str">
            <v>K</v>
          </cell>
        </row>
        <row r="121">
          <cell r="AL121" t="str">
            <v>PEMBANGUNAN GEDUNG RAWAT INAP PUSKESMAS SENTAJO RAYA.</v>
          </cell>
          <cell r="AM121" t="str">
            <v>K</v>
          </cell>
        </row>
        <row r="122">
          <cell r="AL122" t="str">
            <v>PASAR TRADISIONAL BERBASIS MODERN</v>
          </cell>
          <cell r="AM122" t="str">
            <v>K</v>
          </cell>
        </row>
        <row r="123">
          <cell r="AL123" t="str">
            <v xml:space="preserve">PEMBANGUNAN LOS DAN SARANA PASAR TRADISIONAL BERBASIS MODREN </v>
          </cell>
          <cell r="AM123" t="str">
            <v>K</v>
          </cell>
        </row>
        <row r="124">
          <cell r="AL124" t="str">
            <v>PASAR TRADISIONAL BERBASIS MODERN</v>
          </cell>
          <cell r="AM124" t="str">
            <v>K</v>
          </cell>
        </row>
        <row r="125">
          <cell r="AL125" t="str">
            <v xml:space="preserve">PEMBANGUNAN RUMAH DINAS DOKTER 1 UNIT TYPE 70 DAN RUMAH PARAMEDIS 2 UNIT TYPE 50 KOPEL LOGAS TANAH DARAT </v>
          </cell>
          <cell r="AM125" t="str">
            <v>K</v>
          </cell>
        </row>
        <row r="126">
          <cell r="AL126" t="str">
            <v xml:space="preserve">PEMBANGUNAN RUMAH DINAS DOKTER 1 UNIT TYPE 70 DAN RUMAH PARAMEDIS 2 UNIT TYPE 50 KOPEL LOGAS TANAH DARAT </v>
          </cell>
          <cell r="AM126" t="str">
            <v>K</v>
          </cell>
        </row>
        <row r="127">
          <cell r="AL127" t="str">
            <v>GEDUNG SERBAGUNA POLRES KUANTAN SINGINGI</v>
          </cell>
          <cell r="AM127" t="str">
            <v>K</v>
          </cell>
        </row>
        <row r="128">
          <cell r="AL128" t="str">
            <v>GEDUNG SERBAGUNA POLRES KUANTAN SINGINGI</v>
          </cell>
          <cell r="AM128" t="str">
            <v>K</v>
          </cell>
        </row>
        <row r="129">
          <cell r="AL129" t="str">
            <v>PENYIAPAN LAHAN KANTOR KORAMIL TELUK KUANTAN (LANJUTAN)</v>
          </cell>
          <cell r="AM129" t="str">
            <v>K</v>
          </cell>
        </row>
        <row r="130">
          <cell r="AL130" t="str">
            <v>PENINGKATAN SARANA KANTOR KORAMIL TELUK KUANTAN</v>
          </cell>
          <cell r="AM130" t="str">
            <v>K</v>
          </cell>
        </row>
        <row r="131">
          <cell r="AL131" t="str">
            <v>GEDUNG SERBA GUNA KEC.SINGINGI 420 M2 (LANJUTAN)</v>
          </cell>
          <cell r="AM131" t="str">
            <v>K</v>
          </cell>
        </row>
        <row r="132">
          <cell r="AL132" t="str">
            <v>REHAB/RENOVASI EX. RUMAH SAKIT TL. KUANTAN (RETENSI)</v>
          </cell>
          <cell r="AM132" t="str">
            <v>K</v>
          </cell>
        </row>
        <row r="133">
          <cell r="AL133" t="str">
            <v>REHAB/RENOVASI WISMA JALUR (RETENSI)</v>
          </cell>
          <cell r="AM133" t="str">
            <v>K</v>
          </cell>
        </row>
        <row r="134">
          <cell r="AL134" t="str">
            <v>REHABILITASI / RENOVASI RUMAH DINAS BUPATI</v>
          </cell>
          <cell r="AM134" t="str">
            <v>K</v>
          </cell>
        </row>
        <row r="135">
          <cell r="AL135" t="str">
            <v>PEMB. GEDUNG SERBAGUNA KEC. GN. TOAR 420 M2 (RETENSI)</v>
          </cell>
          <cell r="AM135" t="str">
            <v>K</v>
          </cell>
        </row>
        <row r="136">
          <cell r="AL136" t="str">
            <v>- REHAB/ RENOVASI KANTOR CAMAT LOGAS TANAH DARAT 400 M2</v>
          </cell>
          <cell r="AM136" t="str">
            <v>K</v>
          </cell>
        </row>
        <row r="137">
          <cell r="AL137" t="str">
            <v>PENGAWASAN STADION MINI KENEGERIAN KARI</v>
          </cell>
          <cell r="AM137" t="str">
            <v>K</v>
          </cell>
        </row>
        <row r="138">
          <cell r="AL138" t="str">
            <v>BELANJA MODAL PENGADAAN KONSTRUKSI/PEMBELIAN GEDUNG</v>
          </cell>
          <cell r="AM138" t="str">
            <v>K</v>
          </cell>
        </row>
        <row r="139">
          <cell r="AL139" t="str">
            <v>PERLUASAN BANGUNAN GEDUNG KANTOR CKTR</v>
          </cell>
          <cell r="AM139" t="str">
            <v>K</v>
          </cell>
        </row>
        <row r="140">
          <cell r="AL140" t="str">
            <v>PENINGKATAN SARANA DAN PRASARANA KANTOR DINAS CKTR</v>
          </cell>
          <cell r="AM140" t="str">
            <v>K</v>
          </cell>
        </row>
        <row r="141">
          <cell r="AL141" t="str">
            <v>TANGGA PEMANDIAN DAN PELATARAN SUMPU</v>
          </cell>
          <cell r="AM141" t="str">
            <v>K</v>
          </cell>
        </row>
        <row r="142">
          <cell r="AL142" t="str">
            <v>PEMBANGUNAN KANTOR DAN RUMAH DINAS CAMAT SENTAJO RAYA</v>
          </cell>
          <cell r="AM142" t="str">
            <v>K</v>
          </cell>
        </row>
        <row r="143">
          <cell r="AL143" t="str">
            <v>PENATAAN HALAMAN KANTOR CAMAT SENTAJO RAYA (LANJUTAN)</v>
          </cell>
          <cell r="AM143" t="str">
            <v>K</v>
          </cell>
        </row>
        <row r="144">
          <cell r="AL144" t="str">
            <v>PAGAR DAN PAVING BLOK KANTOR CAMAT SENTAJO RAYA</v>
          </cell>
          <cell r="AM144" t="str">
            <v>K</v>
          </cell>
        </row>
        <row r="145">
          <cell r="AL145" t="str">
            <v>PEMATANGAN LOKASI PEMB. KANTOR &amp; RUMAH DINAS CAMAT KEC. KUANTAN HILIR SEBERANG</v>
          </cell>
          <cell r="AM145" t="str">
            <v>K</v>
          </cell>
        </row>
        <row r="146">
          <cell r="AL146" t="str">
            <v>PEMBANGUNAN KANTOR DAN RUMAH DINAS CAMAT PUCUK RANTAU</v>
          </cell>
          <cell r="AM146" t="str">
            <v>K</v>
          </cell>
        </row>
        <row r="147">
          <cell r="AL147" t="str">
            <v>PEMB. KANTOR DAN RUMAH DINAS CAMAT KUANTAN HILIR SEBERANG (LANJUTAN)</v>
          </cell>
          <cell r="AM147" t="str">
            <v>K</v>
          </cell>
        </row>
        <row r="148">
          <cell r="AL148" t="str">
            <v>PEMBANGUNAN PUSKESMAS CERENTI (LANJUTAN)</v>
          </cell>
          <cell r="AM148" t="str">
            <v>K</v>
          </cell>
        </row>
        <row r="149">
          <cell r="AL149" t="str">
            <v>PEMB. RUANG RAWAT INAP PUSKESMAS SEI BULUH (LANJUTAN)</v>
          </cell>
          <cell r="AM149" t="str">
            <v>K</v>
          </cell>
        </row>
        <row r="150">
          <cell r="AL150" t="str">
            <v xml:space="preserve"> PEMBANGUNAN GEDUNG SERBAGUNA KEC INUMAN (LANJUTAN)</v>
          </cell>
          <cell r="AM150" t="str">
            <v>K</v>
          </cell>
        </row>
        <row r="151">
          <cell r="AL151" t="str">
            <v>PEMBANGUNAN PERLUASAN GEDUNG KANTOR BUPATI KS</v>
          </cell>
          <cell r="AM151" t="str">
            <v>K</v>
          </cell>
        </row>
        <row r="152">
          <cell r="AL152" t="str">
            <v>PENATAAN HALAMAN KANTOR CAMAT KUANTAN HILIR SEBERANG (LANJUTAN)</v>
          </cell>
          <cell r="AM152" t="str">
            <v>K</v>
          </cell>
        </row>
        <row r="153">
          <cell r="AL153" t="str">
            <v>PEMBANGUNAN GEDUNG RAWAT INAP PUSKESMAS SENTAJO RAYA.</v>
          </cell>
          <cell r="AM153" t="str">
            <v>K</v>
          </cell>
        </row>
        <row r="154">
          <cell r="AL154" t="str">
            <v xml:space="preserve">PEMBANGUNAN LOS DAN SARANA PASAR TRADISIONAL BERBASIS MODREN </v>
          </cell>
          <cell r="AM154" t="str">
            <v>K</v>
          </cell>
        </row>
        <row r="155">
          <cell r="AL155" t="str">
            <v>PASAR TRADISIONAL BERBASIS MODERN</v>
          </cell>
          <cell r="AM155" t="str">
            <v>K</v>
          </cell>
        </row>
        <row r="156">
          <cell r="AL156" t="str">
            <v>GEDUNG SERBAGUNA POLRES KUANTAN SINGINGI</v>
          </cell>
          <cell r="AM156" t="str">
            <v>K</v>
          </cell>
        </row>
      </sheetData>
      <sheetData sheetId="8"/>
      <sheetData sheetId="9"/>
      <sheetData sheetId="10"/>
      <sheetData sheetId="11"/>
      <sheetData sheetId="12"/>
      <sheetData sheetId="13"/>
      <sheetData sheetId="14">
        <row r="13">
          <cell r="F13" t="str">
            <v>4.13.01</v>
          </cell>
          <cell r="H13" t="str">
            <v>JALAN PROPINSI ARTERI</v>
          </cell>
          <cell r="I13" t="str">
            <v>04.13.01.02.06</v>
          </cell>
          <cell r="K13" t="str">
            <v>ASPAL HOTMIX</v>
          </cell>
          <cell r="L13" t="str">
            <v>4000</v>
          </cell>
          <cell r="O13" t="str">
            <v>JL. SOEKARNO HATTA</v>
          </cell>
          <cell r="P13">
            <v>2001</v>
          </cell>
          <cell r="S13" t="str">
            <v>12.04.06.05.01.00</v>
          </cell>
          <cell r="T13" t="str">
            <v>APBD</v>
          </cell>
          <cell r="U13">
            <v>9520000000</v>
          </cell>
          <cell r="V13" t="str">
            <v>B</v>
          </cell>
        </row>
        <row r="14">
          <cell r="E14" t="str">
            <v>281.1</v>
          </cell>
          <cell r="F14" t="str">
            <v>4.13.01</v>
          </cell>
          <cell r="H14" t="str">
            <v>JALAN KABUPATEN ARTERI</v>
          </cell>
          <cell r="I14" t="str">
            <v>04.13.01.03.04</v>
          </cell>
          <cell r="K14" t="str">
            <v>BATU PECAH / MACADAM</v>
          </cell>
          <cell r="L14" t="str">
            <v>6600</v>
          </cell>
          <cell r="M14">
            <v>7</v>
          </cell>
          <cell r="N14">
            <v>46200</v>
          </cell>
          <cell r="O14" t="str">
            <v>KOMPE BERANGIN - KP BRU CERENTI</v>
          </cell>
          <cell r="P14">
            <v>2001</v>
          </cell>
          <cell r="S14" t="str">
            <v>12.04.06.05.01.00</v>
          </cell>
          <cell r="T14" t="str">
            <v>APBD</v>
          </cell>
          <cell r="U14">
            <v>9504000000</v>
          </cell>
          <cell r="V14" t="str">
            <v>B</v>
          </cell>
        </row>
        <row r="15">
          <cell r="E15" t="str">
            <v>257.1</v>
          </cell>
          <cell r="F15" t="str">
            <v>4.13.01</v>
          </cell>
          <cell r="H15" t="str">
            <v>PENINGKATAN JALAN BENAI-PULAU LANCANG (ASPAL)</v>
          </cell>
          <cell r="I15" t="str">
            <v>04.13.01.03.04</v>
          </cell>
          <cell r="K15" t="str">
            <v>ASPAL HOTMIX</v>
          </cell>
          <cell r="L15" t="str">
            <v>9500</v>
          </cell>
          <cell r="M15">
            <v>7</v>
          </cell>
          <cell r="N15">
            <v>59500</v>
          </cell>
          <cell r="O15" t="str">
            <v>BENAI - PL. LANCANG</v>
          </cell>
          <cell r="P15">
            <v>2001</v>
          </cell>
          <cell r="S15" t="str">
            <v>12.04.06.05.01.00</v>
          </cell>
          <cell r="T15" t="str">
            <v>APBD</v>
          </cell>
          <cell r="U15">
            <v>9883854526</v>
          </cell>
          <cell r="V15" t="str">
            <v>B</v>
          </cell>
        </row>
        <row r="16">
          <cell r="F16" t="str">
            <v>4.13.01</v>
          </cell>
          <cell r="H16" t="str">
            <v>JALAN KABUPATEN ARTERI</v>
          </cell>
          <cell r="I16" t="str">
            <v>04.13.01.03.04</v>
          </cell>
          <cell r="K16" t="str">
            <v>BATU PECAH / MACADAM</v>
          </cell>
          <cell r="L16" t="str">
            <v>3000</v>
          </cell>
          <cell r="O16" t="str">
            <v>JL. ABDURRAHMAN ALI</v>
          </cell>
          <cell r="P16">
            <v>2001</v>
          </cell>
          <cell r="S16" t="str">
            <v>12.04.06.05.01.00</v>
          </cell>
          <cell r="T16" t="str">
            <v>APBD</v>
          </cell>
          <cell r="U16">
            <v>1008000000</v>
          </cell>
          <cell r="V16" t="str">
            <v>KB</v>
          </cell>
        </row>
        <row r="17">
          <cell r="F17" t="str">
            <v>4.13.01</v>
          </cell>
          <cell r="H17" t="str">
            <v>JALAN KABUPATEN ARTERI</v>
          </cell>
          <cell r="I17" t="str">
            <v>04.13.01.03.04</v>
          </cell>
          <cell r="K17" t="str">
            <v>ASPAL HOTMIX</v>
          </cell>
          <cell r="L17" t="str">
            <v>7000</v>
          </cell>
          <cell r="O17" t="str">
            <v>JL. DATUK BISAI</v>
          </cell>
          <cell r="P17">
            <v>2001</v>
          </cell>
          <cell r="S17" t="str">
            <v>12.04.06.05.01.00</v>
          </cell>
          <cell r="T17" t="str">
            <v>APBD</v>
          </cell>
          <cell r="U17">
            <v>5145000000</v>
          </cell>
          <cell r="V17" t="str">
            <v>B</v>
          </cell>
        </row>
        <row r="18">
          <cell r="F18" t="str">
            <v>4.13.01</v>
          </cell>
          <cell r="H18" t="str">
            <v>JALAN KABUPATEN ARTERI</v>
          </cell>
          <cell r="I18" t="str">
            <v>04.13.01.03.04</v>
          </cell>
          <cell r="K18" t="str">
            <v>BATU KERIKIL</v>
          </cell>
          <cell r="L18" t="str">
            <v>3000</v>
          </cell>
          <cell r="O18" t="str">
            <v>BANJAR LOPAK - PULAU KALIMANTING</v>
          </cell>
          <cell r="P18">
            <v>2001</v>
          </cell>
          <cell r="S18" t="str">
            <v>12.04.06.05.01.00</v>
          </cell>
          <cell r="T18" t="str">
            <v>APBD</v>
          </cell>
          <cell r="U18">
            <v>16253400000</v>
          </cell>
          <cell r="V18" t="str">
            <v>KB</v>
          </cell>
        </row>
        <row r="19">
          <cell r="F19" t="str">
            <v>4.13.01</v>
          </cell>
          <cell r="H19" t="str">
            <v>JALAN KABUPATEN ARTERI</v>
          </cell>
          <cell r="I19" t="str">
            <v>04.13.01.03.04</v>
          </cell>
          <cell r="K19" t="str">
            <v>TANAH</v>
          </cell>
          <cell r="L19" t="str">
            <v>1400</v>
          </cell>
          <cell r="O19" t="str">
            <v>JL. DESA UJUNG TANJUNG</v>
          </cell>
          <cell r="P19">
            <v>2001</v>
          </cell>
          <cell r="S19" t="str">
            <v>12.04.06.05.01.00</v>
          </cell>
          <cell r="T19" t="str">
            <v>APBD</v>
          </cell>
          <cell r="U19">
            <v>378000000</v>
          </cell>
          <cell r="V19" t="str">
            <v>B</v>
          </cell>
        </row>
        <row r="20">
          <cell r="F20" t="str">
            <v>4.13.01</v>
          </cell>
          <cell r="H20" t="str">
            <v>JALAN KABUPATEN ARTERI</v>
          </cell>
          <cell r="I20" t="str">
            <v>04.13.01.03.04</v>
          </cell>
          <cell r="K20" t="str">
            <v>ASPAL HOTMIX</v>
          </cell>
          <cell r="L20" t="str">
            <v>2500</v>
          </cell>
          <cell r="O20" t="str">
            <v>JL. LINTAS PKB - RENGAT</v>
          </cell>
          <cell r="P20">
            <v>2001</v>
          </cell>
          <cell r="S20" t="str">
            <v>12.04.06.05.01.00</v>
          </cell>
          <cell r="T20" t="str">
            <v>APBD</v>
          </cell>
          <cell r="U20">
            <v>2275000000</v>
          </cell>
          <cell r="V20" t="str">
            <v>B</v>
          </cell>
        </row>
        <row r="21">
          <cell r="E21" t="str">
            <v>278.1</v>
          </cell>
          <cell r="F21" t="str">
            <v>4.13.01</v>
          </cell>
          <cell r="H21" t="str">
            <v>JALAN KABUPATEN ARTERI</v>
          </cell>
          <cell r="I21" t="str">
            <v>04.13.01.03.04</v>
          </cell>
          <cell r="K21" t="str">
            <v>BATU PECAH / MACADAM</v>
          </cell>
          <cell r="L21" t="str">
            <v>8000</v>
          </cell>
          <cell r="M21">
            <v>7</v>
          </cell>
          <cell r="N21">
            <v>56000</v>
          </cell>
          <cell r="O21" t="str">
            <v>JL. JALUR PATAH - LANGSAT HULU</v>
          </cell>
          <cell r="P21">
            <v>2001</v>
          </cell>
          <cell r="S21" t="str">
            <v>12.04.06.05.01.00</v>
          </cell>
          <cell r="T21" t="str">
            <v>APBD</v>
          </cell>
          <cell r="U21">
            <v>3584000000</v>
          </cell>
          <cell r="V21" t="str">
            <v>B</v>
          </cell>
        </row>
        <row r="22">
          <cell r="E22" t="str">
            <v>279.1</v>
          </cell>
          <cell r="F22" t="str">
            <v>4.13.01</v>
          </cell>
          <cell r="H22" t="str">
            <v>JALAN KABUPATEN ARTERI</v>
          </cell>
          <cell r="I22" t="str">
            <v>04.13.01.03.04</v>
          </cell>
          <cell r="K22" t="str">
            <v>ASPAL HOTMIX</v>
          </cell>
          <cell r="L22" t="str">
            <v>3000</v>
          </cell>
          <cell r="M22">
            <v>7</v>
          </cell>
          <cell r="N22">
            <v>21000</v>
          </cell>
          <cell r="O22" t="str">
            <v>JL. TALONTAM - BANJAR BENAI</v>
          </cell>
          <cell r="P22">
            <v>2001</v>
          </cell>
          <cell r="S22" t="str">
            <v>12.04.06.05.01.00</v>
          </cell>
          <cell r="T22" t="str">
            <v>APBD</v>
          </cell>
          <cell r="U22">
            <v>2520000000</v>
          </cell>
          <cell r="V22" t="str">
            <v>B</v>
          </cell>
        </row>
        <row r="23">
          <cell r="F23" t="str">
            <v>4.13.01</v>
          </cell>
          <cell r="H23" t="str">
            <v>JALAN KABUPATEN ARTERI</v>
          </cell>
          <cell r="I23" t="str">
            <v>04.13.01.03.04</v>
          </cell>
          <cell r="K23" t="str">
            <v>ASPAL HOTMIX</v>
          </cell>
          <cell r="L23" t="str">
            <v>2000</v>
          </cell>
          <cell r="O23" t="str">
            <v>JL. GUNUNG KESIANGAN</v>
          </cell>
          <cell r="P23">
            <v>2001</v>
          </cell>
          <cell r="S23" t="str">
            <v>12.04.06.05.01.00</v>
          </cell>
          <cell r="T23" t="str">
            <v>APBD</v>
          </cell>
          <cell r="U23">
            <v>1680000000</v>
          </cell>
          <cell r="V23" t="str">
            <v>B</v>
          </cell>
        </row>
        <row r="24">
          <cell r="E24" t="str">
            <v>272.1</v>
          </cell>
          <cell r="F24" t="str">
            <v>4.13.01</v>
          </cell>
          <cell r="H24" t="str">
            <v>JALAN KABUPATEN ARTERI</v>
          </cell>
          <cell r="I24" t="str">
            <v>04.13.01.03.04</v>
          </cell>
          <cell r="K24" t="str">
            <v>BATU PECAH / MACADAM</v>
          </cell>
          <cell r="L24" t="str">
            <v>3500</v>
          </cell>
          <cell r="M24">
            <v>7</v>
          </cell>
          <cell r="N24">
            <v>24500</v>
          </cell>
          <cell r="O24" t="str">
            <v>JL. TALONTAM - P. KOPUNG</v>
          </cell>
          <cell r="P24">
            <v>2001</v>
          </cell>
          <cell r="S24" t="str">
            <v>12.04.06.05.01.00</v>
          </cell>
          <cell r="T24" t="str">
            <v>APBD</v>
          </cell>
          <cell r="U24">
            <v>1456000000</v>
          </cell>
          <cell r="V24" t="str">
            <v>B</v>
          </cell>
        </row>
        <row r="25">
          <cell r="E25" t="str">
            <v>273.1</v>
          </cell>
          <cell r="F25" t="str">
            <v>4.13.01</v>
          </cell>
          <cell r="H25" t="str">
            <v>JALAN KABUPATEN ARTERI</v>
          </cell>
          <cell r="I25" t="str">
            <v>04.13.01.03.04</v>
          </cell>
          <cell r="K25" t="str">
            <v>SEMEN/BETON</v>
          </cell>
          <cell r="L25" t="str">
            <v>2000</v>
          </cell>
          <cell r="O25" t="str">
            <v>SIMANDOLAK - TANJUNG</v>
          </cell>
          <cell r="P25">
            <v>2001</v>
          </cell>
          <cell r="S25" t="str">
            <v>12.04.06.05.01.00</v>
          </cell>
          <cell r="T25" t="str">
            <v>APBD</v>
          </cell>
          <cell r="U25">
            <v>1050000000</v>
          </cell>
          <cell r="V25" t="str">
            <v>KB</v>
          </cell>
        </row>
        <row r="26">
          <cell r="F26" t="str">
            <v>4.13.01</v>
          </cell>
          <cell r="H26" t="str">
            <v>JALAN KABUPATEN ARTERI</v>
          </cell>
          <cell r="I26" t="str">
            <v>04.13.01.03.04</v>
          </cell>
          <cell r="K26" t="str">
            <v>ASPAL HOTMIX</v>
          </cell>
          <cell r="L26" t="str">
            <v>2000</v>
          </cell>
          <cell r="O26" t="str">
            <v>JL. GUNUNG KESIANGAN - BANJAR LOPAK</v>
          </cell>
          <cell r="P26">
            <v>2001</v>
          </cell>
          <cell r="S26" t="str">
            <v>12.04.06.05.01.00</v>
          </cell>
          <cell r="T26" t="str">
            <v>APBD</v>
          </cell>
          <cell r="U26">
            <v>1575000000</v>
          </cell>
          <cell r="V26" t="str">
            <v>B</v>
          </cell>
        </row>
        <row r="27">
          <cell r="E27" t="str">
            <v>276.1</v>
          </cell>
          <cell r="F27" t="str">
            <v>4.13.01</v>
          </cell>
          <cell r="H27" t="str">
            <v>JALAN KABUPATEN ARTERI</v>
          </cell>
          <cell r="I27" t="str">
            <v>04.13.01.03.04</v>
          </cell>
          <cell r="K27" t="str">
            <v>ASPAL HOTMIX</v>
          </cell>
          <cell r="L27" t="str">
            <v>3</v>
          </cell>
          <cell r="O27" t="str">
            <v>JL. BENAI - TEBING TINGGI</v>
          </cell>
          <cell r="P27">
            <v>2001</v>
          </cell>
          <cell r="S27" t="str">
            <v>12.04.06.05.01..00</v>
          </cell>
          <cell r="T27" t="str">
            <v>APBD</v>
          </cell>
          <cell r="U27">
            <v>2940000000</v>
          </cell>
          <cell r="V27" t="str">
            <v>B</v>
          </cell>
        </row>
        <row r="28">
          <cell r="F28" t="str">
            <v>4.13.01</v>
          </cell>
          <cell r="H28" t="str">
            <v>JALAN KABUPATEN ARTERI</v>
          </cell>
          <cell r="I28" t="str">
            <v>04.13.01.03.04</v>
          </cell>
          <cell r="K28" t="str">
            <v>TANAH</v>
          </cell>
          <cell r="L28" t="str">
            <v>1300</v>
          </cell>
          <cell r="O28" t="str">
            <v>JL. TALONTAN - KOTO BENAI</v>
          </cell>
          <cell r="P28">
            <v>2001</v>
          </cell>
          <cell r="S28" t="str">
            <v>12.04.06.05.01.00</v>
          </cell>
          <cell r="T28" t="str">
            <v>APBD</v>
          </cell>
          <cell r="U28">
            <v>190125000</v>
          </cell>
          <cell r="V28" t="str">
            <v>B</v>
          </cell>
        </row>
        <row r="29">
          <cell r="E29" t="str">
            <v>269.1</v>
          </cell>
          <cell r="F29" t="str">
            <v>4.13.01</v>
          </cell>
          <cell r="H29" t="str">
            <v>JALAN KABUPATEN ARTERI</v>
          </cell>
          <cell r="I29" t="str">
            <v>04.13.01.03.04</v>
          </cell>
          <cell r="K29" t="str">
            <v>TANAH</v>
          </cell>
          <cell r="L29" t="str">
            <v>2000</v>
          </cell>
          <cell r="M29">
            <v>7</v>
          </cell>
          <cell r="N29">
            <v>14000</v>
          </cell>
          <cell r="O29" t="str">
            <v>JL. GUNUNG KESIANGAN - UJUNG TANJUNG</v>
          </cell>
          <cell r="P29">
            <v>2001</v>
          </cell>
          <cell r="S29" t="str">
            <v>12.04.06.05.01.00</v>
          </cell>
          <cell r="T29" t="str">
            <v>APBD</v>
          </cell>
          <cell r="U29">
            <v>292500000</v>
          </cell>
          <cell r="V29" t="str">
            <v>KB</v>
          </cell>
        </row>
        <row r="30">
          <cell r="E30" t="str">
            <v>264.1</v>
          </cell>
          <cell r="F30" t="str">
            <v>4.13.01</v>
          </cell>
          <cell r="H30" t="str">
            <v>JALAN KABUPATEN ARTERI</v>
          </cell>
          <cell r="I30" t="str">
            <v>04.13.01.03.04</v>
          </cell>
          <cell r="K30" t="str">
            <v>BATU PECAH / MACADAM</v>
          </cell>
          <cell r="L30" t="str">
            <v>3500</v>
          </cell>
          <cell r="M30">
            <v>8</v>
          </cell>
          <cell r="N30">
            <v>280000</v>
          </cell>
          <cell r="O30" t="str">
            <v>JL. DULTA PALMA- MUARA PETAI</v>
          </cell>
          <cell r="P30">
            <v>2001</v>
          </cell>
          <cell r="S30" t="str">
            <v>12.04.06.05.01.00</v>
          </cell>
          <cell r="T30" t="str">
            <v>APBD</v>
          </cell>
          <cell r="U30">
            <v>1568000000</v>
          </cell>
          <cell r="V30" t="str">
            <v>B</v>
          </cell>
        </row>
        <row r="31">
          <cell r="E31" t="str">
            <v>265.1</v>
          </cell>
          <cell r="F31" t="str">
            <v>4.13.01</v>
          </cell>
          <cell r="H31" t="str">
            <v>JALAN KABUPATEN ARTERI</v>
          </cell>
          <cell r="I31" t="str">
            <v>04.13.01.03.04</v>
          </cell>
          <cell r="K31" t="str">
            <v>BATU PECAH / MACADAM</v>
          </cell>
          <cell r="L31">
            <v>40000</v>
          </cell>
          <cell r="M31">
            <v>8</v>
          </cell>
          <cell r="N31">
            <v>320000</v>
          </cell>
          <cell r="O31" t="str">
            <v>JL. DUTA PALMA - INHU</v>
          </cell>
          <cell r="P31">
            <v>2001</v>
          </cell>
          <cell r="S31" t="str">
            <v>12.04.06.05.01.00</v>
          </cell>
          <cell r="T31" t="str">
            <v>APBD</v>
          </cell>
          <cell r="U31">
            <v>1792000000</v>
          </cell>
          <cell r="V31" t="str">
            <v>B</v>
          </cell>
        </row>
        <row r="32">
          <cell r="E32" t="str">
            <v>274.1</v>
          </cell>
          <cell r="F32" t="str">
            <v>4.13.01</v>
          </cell>
          <cell r="H32" t="str">
            <v>JALAN KABUPATEN ARTERI</v>
          </cell>
          <cell r="I32" t="str">
            <v>04.13.01.03.04</v>
          </cell>
          <cell r="K32" t="str">
            <v>BATU PECAH / MACADAM</v>
          </cell>
          <cell r="L32" t="str">
            <v>16</v>
          </cell>
          <cell r="O32" t="str">
            <v>JL. BENAI - RAPP</v>
          </cell>
          <cell r="P32">
            <v>2001</v>
          </cell>
          <cell r="S32" t="str">
            <v>12.04.06.05.01..00</v>
          </cell>
          <cell r="T32" t="str">
            <v>APBD</v>
          </cell>
          <cell r="U32">
            <v>15680000000</v>
          </cell>
          <cell r="V32" t="str">
            <v>B</v>
          </cell>
        </row>
        <row r="33">
          <cell r="F33" t="str">
            <v>4.13.01</v>
          </cell>
          <cell r="H33" t="str">
            <v>JALAN KABUPATEN ARTERI</v>
          </cell>
          <cell r="I33" t="str">
            <v>04.13.01.03.04</v>
          </cell>
          <cell r="K33" t="str">
            <v>ASPAL HOTMIX</v>
          </cell>
          <cell r="L33" t="str">
            <v>3</v>
          </cell>
          <cell r="O33" t="str">
            <v>JL. ABDUL RAHMAN ALI - SIBERAKUN</v>
          </cell>
          <cell r="P33">
            <v>2001</v>
          </cell>
          <cell r="S33" t="str">
            <v>12.04.06.05.01..00</v>
          </cell>
          <cell r="T33" t="str">
            <v>APBD</v>
          </cell>
          <cell r="U33">
            <v>2362500000</v>
          </cell>
          <cell r="V33" t="str">
            <v>B</v>
          </cell>
        </row>
        <row r="34">
          <cell r="F34" t="str">
            <v>4.13.01</v>
          </cell>
          <cell r="H34" t="str">
            <v>JALAN KABUPATEN ARTERI</v>
          </cell>
          <cell r="I34" t="str">
            <v>04.13.01.03.04</v>
          </cell>
          <cell r="K34" t="str">
            <v>BATU PECAH / MACADAM</v>
          </cell>
          <cell r="L34" t="str">
            <v>1.4</v>
          </cell>
          <cell r="O34" t="str">
            <v>JL. UJUNG TANJUNG - BANJAR LOPAK</v>
          </cell>
          <cell r="P34">
            <v>2001</v>
          </cell>
          <cell r="S34" t="str">
            <v>12.04.06.05.01..00</v>
          </cell>
          <cell r="T34" t="str">
            <v>APBD</v>
          </cell>
          <cell r="U34">
            <v>470400000</v>
          </cell>
          <cell r="V34" t="str">
            <v>B</v>
          </cell>
        </row>
        <row r="35">
          <cell r="E35" t="str">
            <v>258.1</v>
          </cell>
          <cell r="F35" t="str">
            <v>4.13.01</v>
          </cell>
          <cell r="H35" t="str">
            <v>JALAN KABUPATEN ARTERI</v>
          </cell>
          <cell r="I35" t="str">
            <v>04.13.01.03.04</v>
          </cell>
          <cell r="K35" t="str">
            <v>ASPAL HOTMIX</v>
          </cell>
          <cell r="L35" t="str">
            <v>11700</v>
          </cell>
          <cell r="M35">
            <v>7</v>
          </cell>
          <cell r="N35">
            <v>81900</v>
          </cell>
          <cell r="O35" t="str">
            <v>JL. LEPAU GADING - PANGEAN</v>
          </cell>
          <cell r="P35">
            <v>2001</v>
          </cell>
          <cell r="S35" t="str">
            <v>12.04.06.05.01.00</v>
          </cell>
          <cell r="T35" t="str">
            <v>APBD</v>
          </cell>
          <cell r="U35">
            <v>22932000000</v>
          </cell>
          <cell r="V35" t="str">
            <v>KB</v>
          </cell>
        </row>
        <row r="36">
          <cell r="E36" t="str">
            <v>259.1</v>
          </cell>
          <cell r="F36" t="str">
            <v>4.13.01</v>
          </cell>
          <cell r="H36" t="str">
            <v>PENINGKATAN JALAN SENTAJO - TERATAK AIR HITAM ASPAL 1,00 KM) LANJUTAN</v>
          </cell>
          <cell r="I36" t="str">
            <v>04.13.01.03.04</v>
          </cell>
          <cell r="K36" t="str">
            <v>Aspal</v>
          </cell>
          <cell r="N36">
            <v>1000</v>
          </cell>
          <cell r="O36" t="str">
            <v>SENTAJO - TERATAK AIR HITAM</v>
          </cell>
          <cell r="P36">
            <v>2001</v>
          </cell>
          <cell r="S36" t="str">
            <v>12.04.06.05.01..00</v>
          </cell>
          <cell r="T36" t="str">
            <v>APBD</v>
          </cell>
          <cell r="U36">
            <v>14883166858.823</v>
          </cell>
          <cell r="V36" t="str">
            <v>B</v>
          </cell>
        </row>
        <row r="37">
          <cell r="E37" t="str">
            <v>260.1</v>
          </cell>
          <cell r="F37" t="str">
            <v>4.13.01</v>
          </cell>
          <cell r="H37" t="str">
            <v>JALAN KABUPATEN ARTERI</v>
          </cell>
          <cell r="I37" t="str">
            <v>04.13.01.03.04</v>
          </cell>
          <cell r="K37" t="str">
            <v>BATU PECAH / MACADAM</v>
          </cell>
          <cell r="L37">
            <v>11000</v>
          </cell>
          <cell r="O37" t="str">
            <v>BENAI - KOTO RAJO</v>
          </cell>
          <cell r="P37">
            <v>2001</v>
          </cell>
          <cell r="S37" t="str">
            <v>12.04.06.05.01..00</v>
          </cell>
          <cell r="T37" t="str">
            <v>APBD</v>
          </cell>
          <cell r="U37">
            <v>7982951762.6100006</v>
          </cell>
          <cell r="V37" t="str">
            <v>B</v>
          </cell>
        </row>
        <row r="38">
          <cell r="E38" t="str">
            <v>260.2</v>
          </cell>
          <cell r="F38" t="str">
            <v>4.13.02</v>
          </cell>
          <cell r="H38" t="str">
            <v>PEMBUATAN 1 UNIT BOX CULVERT 2 X 2,5 (TUNGGAL) SEI. SOS RUAS JALAN BENAI - KOTO RAJO</v>
          </cell>
          <cell r="I38" t="str">
            <v>04.13.02.03.01</v>
          </cell>
          <cell r="K38" t="str">
            <v>Beton</v>
          </cell>
          <cell r="L38">
            <v>2</v>
          </cell>
          <cell r="M38">
            <v>2.5</v>
          </cell>
          <cell r="N38">
            <v>5</v>
          </cell>
          <cell r="O38" t="str">
            <v>BENAI - KOTO RAJO</v>
          </cell>
          <cell r="P38">
            <v>2007</v>
          </cell>
          <cell r="T38" t="str">
            <v>APBD</v>
          </cell>
          <cell r="U38">
            <v>786808471.61551905</v>
          </cell>
          <cell r="V38" t="str">
            <v>B</v>
          </cell>
        </row>
        <row r="39">
          <cell r="E39" t="str">
            <v>260.3</v>
          </cell>
          <cell r="H39" t="str">
            <v>PENINGKATAN JALAN BENAI - KOTO RAJO (ASPAL)  (DAK)</v>
          </cell>
          <cell r="I39" t="str">
            <v>04.13.01.03.06</v>
          </cell>
          <cell r="O39" t="str">
            <v>BENAI - KOTO RAJO</v>
          </cell>
          <cell r="P39">
            <v>2017</v>
          </cell>
          <cell r="T39" t="str">
            <v>APBD</v>
          </cell>
          <cell r="U39">
            <v>6716002158</v>
          </cell>
        </row>
        <row r="40">
          <cell r="E40" t="str">
            <v>260.4</v>
          </cell>
          <cell r="H40" t="str">
            <v>PENGAWASAN PENINGKATAN JALAN BENAI - KOTO RAJO  (DAK)</v>
          </cell>
          <cell r="I40" t="str">
            <v>04.13.01.03.06</v>
          </cell>
          <cell r="O40" t="str">
            <v>BENAI - KOTO RAJO</v>
          </cell>
          <cell r="P40">
            <v>2017</v>
          </cell>
          <cell r="T40" t="str">
            <v>APBD</v>
          </cell>
          <cell r="U40">
            <v>248765000</v>
          </cell>
        </row>
        <row r="41">
          <cell r="E41" t="str">
            <v>83.1</v>
          </cell>
          <cell r="F41" t="str">
            <v>4.13.01</v>
          </cell>
          <cell r="H41" t="str">
            <v>JALAN KABUPATEN LOKAL (PENINGKATAN JALAN LBK. JAMBI-LBK. AMBACANG (PELEBARAN ASPAL))</v>
          </cell>
          <cell r="I41" t="str">
            <v>04.13.01.03.04</v>
          </cell>
          <cell r="K41" t="str">
            <v>TANAH</v>
          </cell>
          <cell r="L41">
            <v>10500</v>
          </cell>
          <cell r="M41">
            <v>8</v>
          </cell>
          <cell r="N41">
            <v>84000</v>
          </cell>
          <cell r="O41" t="str">
            <v>LBK. JAMBI-LBK. AMBACANG</v>
          </cell>
          <cell r="P41">
            <v>2001</v>
          </cell>
          <cell r="S41" t="str">
            <v>12.04.06.05.01..00</v>
          </cell>
          <cell r="T41" t="str">
            <v>APBD</v>
          </cell>
          <cell r="U41">
            <v>9141204662</v>
          </cell>
          <cell r="V41" t="str">
            <v>B</v>
          </cell>
        </row>
        <row r="42">
          <cell r="F42" t="str">
            <v>4.13.01</v>
          </cell>
          <cell r="H42" t="str">
            <v>JALAN KABUPATEN ARTERI</v>
          </cell>
          <cell r="I42" t="str">
            <v>04.13.01.03.04</v>
          </cell>
          <cell r="K42" t="str">
            <v>ASPAL HOTMIX</v>
          </cell>
          <cell r="L42" t="str">
            <v>5000</v>
          </cell>
          <cell r="O42" t="str">
            <v>SIMPANG RAYA - KOTO BARU</v>
          </cell>
          <cell r="P42">
            <v>2001</v>
          </cell>
          <cell r="S42" t="str">
            <v>12.04.06.05.01.00</v>
          </cell>
          <cell r="T42" t="str">
            <v>APBD</v>
          </cell>
          <cell r="U42">
            <v>4900000000</v>
          </cell>
          <cell r="V42" t="str">
            <v>KB</v>
          </cell>
        </row>
        <row r="43">
          <cell r="F43" t="str">
            <v>4.13.01</v>
          </cell>
          <cell r="H43" t="str">
            <v>JALAN KABUPATEN ARTERI</v>
          </cell>
          <cell r="I43" t="str">
            <v>04.13.01.03.04</v>
          </cell>
          <cell r="K43" t="str">
            <v>ASPAL HOTMIX</v>
          </cell>
          <cell r="L43" t="str">
            <v>6000</v>
          </cell>
          <cell r="O43" t="str">
            <v>JL. JALUR PATAH - TERATAK AIR HITAM</v>
          </cell>
          <cell r="P43">
            <v>2001</v>
          </cell>
          <cell r="S43" t="str">
            <v>12.04.06.05.01.00</v>
          </cell>
          <cell r="T43" t="str">
            <v>APBD</v>
          </cell>
          <cell r="U43">
            <v>4410000000</v>
          </cell>
          <cell r="V43" t="str">
            <v>B</v>
          </cell>
        </row>
        <row r="44">
          <cell r="E44" t="str">
            <v>121.1</v>
          </cell>
          <cell r="F44" t="str">
            <v>4.13.01</v>
          </cell>
          <cell r="H44" t="str">
            <v>JALAN KABUPATEN ARTERI</v>
          </cell>
          <cell r="I44" t="str">
            <v>04.13.01.03.04</v>
          </cell>
          <cell r="K44" t="str">
            <v>BATU PECAH / MACADAM</v>
          </cell>
          <cell r="L44">
            <v>2750</v>
          </cell>
          <cell r="M44">
            <v>7</v>
          </cell>
          <cell r="N44">
            <v>19250</v>
          </cell>
          <cell r="O44" t="str">
            <v>SIMP. SEI ALA-SEI ALA</v>
          </cell>
          <cell r="P44">
            <v>2001</v>
          </cell>
          <cell r="S44" t="str">
            <v>12.04.06.05.01..00</v>
          </cell>
          <cell r="T44" t="str">
            <v>APBD</v>
          </cell>
          <cell r="U44">
            <v>1056000000</v>
          </cell>
          <cell r="V44" t="str">
            <v>B</v>
          </cell>
        </row>
        <row r="45">
          <cell r="E45" t="str">
            <v>122.1</v>
          </cell>
          <cell r="F45" t="str">
            <v>4.13.01</v>
          </cell>
          <cell r="H45" t="str">
            <v>JALAN KABUPATEN ARTERI</v>
          </cell>
          <cell r="I45" t="str">
            <v>04.13.01.03.04</v>
          </cell>
          <cell r="K45" t="str">
            <v>ASPAL PENETRASI</v>
          </cell>
          <cell r="L45">
            <v>5050</v>
          </cell>
          <cell r="M45">
            <v>7</v>
          </cell>
          <cell r="N45">
            <v>14000</v>
          </cell>
          <cell r="O45" t="str">
            <v>SIMP.SEI PINANG-TANJUNG</v>
          </cell>
          <cell r="P45">
            <v>2001</v>
          </cell>
          <cell r="S45" t="str">
            <v>12.04.06.05.01..00</v>
          </cell>
          <cell r="T45" t="str">
            <v>APBD</v>
          </cell>
          <cell r="U45">
            <v>4029052001.6099997</v>
          </cell>
          <cell r="V45" t="str">
            <v>B</v>
          </cell>
        </row>
        <row r="46">
          <cell r="F46" t="str">
            <v>4.13.01</v>
          </cell>
          <cell r="H46" t="str">
            <v>PENINGKATAN JALAN LINGKAR PERINDAGKOP (ASPAL)</v>
          </cell>
          <cell r="I46" t="str">
            <v>04.13.01.03.06</v>
          </cell>
          <cell r="K46" t="str">
            <v>ASPAL HOTMIX</v>
          </cell>
          <cell r="L46" t="str">
            <v>1750</v>
          </cell>
          <cell r="O46" t="str">
            <v>LINGKAR PERINDAGKOP</v>
          </cell>
          <cell r="P46">
            <v>2001</v>
          </cell>
          <cell r="S46" t="str">
            <v>12.04.06.05.01.00</v>
          </cell>
          <cell r="T46" t="str">
            <v>APBD</v>
          </cell>
          <cell r="U46">
            <v>3741417795</v>
          </cell>
          <cell r="V46" t="str">
            <v>B</v>
          </cell>
        </row>
        <row r="47">
          <cell r="E47" t="str">
            <v>72.1</v>
          </cell>
          <cell r="F47" t="str">
            <v>4.13.01</v>
          </cell>
          <cell r="H47" t="str">
            <v>JALAN KABUPATEN LOKAL</v>
          </cell>
          <cell r="I47" t="str">
            <v>04.13.01.03.06</v>
          </cell>
          <cell r="K47" t="str">
            <v>ASPAL HOTMIX</v>
          </cell>
          <cell r="L47" t="str">
            <v>500</v>
          </cell>
          <cell r="M47">
            <v>8</v>
          </cell>
          <cell r="N47">
            <v>4000</v>
          </cell>
          <cell r="O47" t="str">
            <v>JL. MENUJU SMP 2</v>
          </cell>
          <cell r="P47">
            <v>2001</v>
          </cell>
          <cell r="S47" t="str">
            <v>12.04.06.05.01.00</v>
          </cell>
          <cell r="T47" t="str">
            <v>APBD</v>
          </cell>
          <cell r="U47">
            <v>525000000</v>
          </cell>
          <cell r="V47" t="str">
            <v>B</v>
          </cell>
        </row>
        <row r="48">
          <cell r="E48" t="str">
            <v>73.1</v>
          </cell>
          <cell r="F48" t="str">
            <v>4.13.01</v>
          </cell>
          <cell r="H48" t="str">
            <v>JALAN KABUPATEN LOKAL</v>
          </cell>
          <cell r="I48" t="str">
            <v>04.13.01.03.06</v>
          </cell>
          <cell r="K48" t="str">
            <v>ASPAL HOTMIX</v>
          </cell>
          <cell r="L48" t="str">
            <v>138</v>
          </cell>
          <cell r="M48">
            <v>8</v>
          </cell>
          <cell r="N48">
            <v>1104</v>
          </cell>
          <cell r="O48" t="str">
            <v>JL. LIMUNO SELATAN</v>
          </cell>
          <cell r="P48">
            <v>2001</v>
          </cell>
          <cell r="S48" t="str">
            <v>12.04.06.05.01.00</v>
          </cell>
          <cell r="T48" t="str">
            <v>APBD</v>
          </cell>
          <cell r="U48">
            <v>173880000</v>
          </cell>
          <cell r="V48" t="str">
            <v>B</v>
          </cell>
        </row>
        <row r="49">
          <cell r="E49" t="str">
            <v>75.1</v>
          </cell>
          <cell r="F49" t="str">
            <v>4.13.01</v>
          </cell>
          <cell r="H49" t="str">
            <v>JALAN KABUPATEN LOKAL</v>
          </cell>
          <cell r="I49" t="str">
            <v>04.13.01.03.06</v>
          </cell>
          <cell r="K49" t="str">
            <v>ASPAL HOTMIX</v>
          </cell>
          <cell r="L49" t="str">
            <v>1500</v>
          </cell>
          <cell r="M49">
            <v>30</v>
          </cell>
          <cell r="N49">
            <v>45000</v>
          </cell>
          <cell r="O49" t="str">
            <v>BUNDARAN DPRD - JL. PROPINSI</v>
          </cell>
          <cell r="P49">
            <v>2001</v>
          </cell>
          <cell r="S49" t="str">
            <v>12.04.06.05.01.00</v>
          </cell>
          <cell r="T49" t="str">
            <v>APBD</v>
          </cell>
          <cell r="U49">
            <v>5670000000</v>
          </cell>
          <cell r="V49" t="str">
            <v>B</v>
          </cell>
        </row>
        <row r="50">
          <cell r="E50" t="str">
            <v>69.1</v>
          </cell>
          <cell r="F50" t="str">
            <v>4.13.01</v>
          </cell>
          <cell r="H50" t="str">
            <v>JALAN KABUPATEN LOKAL</v>
          </cell>
          <cell r="I50" t="str">
            <v>04.13.01.03.06</v>
          </cell>
          <cell r="K50" t="str">
            <v>ASPAL HOTMIX</v>
          </cell>
          <cell r="L50" t="str">
            <v>300</v>
          </cell>
          <cell r="M50">
            <v>16</v>
          </cell>
          <cell r="N50">
            <v>4800</v>
          </cell>
          <cell r="O50" t="str">
            <v>SIMP RSUD - RSUD</v>
          </cell>
          <cell r="P50">
            <v>2001</v>
          </cell>
          <cell r="S50" t="str">
            <v>12.04.06.05.01.00</v>
          </cell>
          <cell r="T50" t="str">
            <v>APBD</v>
          </cell>
          <cell r="U50">
            <v>614250000</v>
          </cell>
          <cell r="V50" t="str">
            <v>B</v>
          </cell>
        </row>
        <row r="51">
          <cell r="E51" t="str">
            <v>70.1</v>
          </cell>
          <cell r="F51" t="str">
            <v>4.13.01</v>
          </cell>
          <cell r="H51" t="str">
            <v>JALAN KABUPATEN LOKAL</v>
          </cell>
          <cell r="I51" t="str">
            <v>04.13.01.03.06</v>
          </cell>
          <cell r="K51" t="str">
            <v>ASPAL HOTMIX</v>
          </cell>
          <cell r="L51" t="str">
            <v>672</v>
          </cell>
          <cell r="M51">
            <v>20</v>
          </cell>
          <cell r="N51">
            <v>13440</v>
          </cell>
          <cell r="O51" t="str">
            <v>SIMP. PERKANTORAN PEMDA - BUNDARAN DPRD</v>
          </cell>
          <cell r="P51">
            <v>2001</v>
          </cell>
          <cell r="S51" t="str">
            <v>12.04.06.05.01.00</v>
          </cell>
          <cell r="T51" t="str">
            <v>APBD</v>
          </cell>
          <cell r="U51">
            <v>1375920000</v>
          </cell>
          <cell r="V51" t="str">
            <v>B</v>
          </cell>
        </row>
        <row r="52">
          <cell r="E52" t="str">
            <v>71.1</v>
          </cell>
          <cell r="F52" t="str">
            <v>4.13.01</v>
          </cell>
          <cell r="H52" t="str">
            <v>JALAN KABUPATEN LOKAL</v>
          </cell>
          <cell r="I52" t="str">
            <v>04.13.01.03.06</v>
          </cell>
          <cell r="K52" t="str">
            <v>ASPAL HOTMIX</v>
          </cell>
          <cell r="L52" t="str">
            <v>250</v>
          </cell>
          <cell r="M52">
            <v>8</v>
          </cell>
          <cell r="N52">
            <v>2000</v>
          </cell>
          <cell r="O52" t="str">
            <v>JL. KUANTAN</v>
          </cell>
          <cell r="P52">
            <v>2001</v>
          </cell>
          <cell r="S52" t="str">
            <v>12.04.06.05.01.00</v>
          </cell>
          <cell r="T52" t="str">
            <v>APBD</v>
          </cell>
          <cell r="U52">
            <v>262500000</v>
          </cell>
          <cell r="V52" t="str">
            <v>B</v>
          </cell>
        </row>
        <row r="53">
          <cell r="E53" t="str">
            <v>66.1</v>
          </cell>
          <cell r="F53" t="str">
            <v>4.13.01</v>
          </cell>
          <cell r="H53" t="str">
            <v>JALAN KABUPATEN LOKAL</v>
          </cell>
          <cell r="I53" t="str">
            <v>04.13.01.03.06</v>
          </cell>
          <cell r="K53" t="str">
            <v>ASPAL HOTMIX</v>
          </cell>
          <cell r="L53" t="str">
            <v>600</v>
          </cell>
          <cell r="M53">
            <v>7</v>
          </cell>
          <cell r="N53">
            <v>4200</v>
          </cell>
          <cell r="O53" t="str">
            <v>JL. TELKOM - JK</v>
          </cell>
          <cell r="P53">
            <v>2001</v>
          </cell>
          <cell r="S53" t="str">
            <v>12.04.06.05.01.00</v>
          </cell>
          <cell r="T53" t="str">
            <v>APBD</v>
          </cell>
          <cell r="U53">
            <v>756000000</v>
          </cell>
          <cell r="V53" t="str">
            <v>B</v>
          </cell>
        </row>
        <row r="54">
          <cell r="E54" t="str">
            <v>67.1</v>
          </cell>
          <cell r="F54" t="str">
            <v>4.13.01</v>
          </cell>
          <cell r="H54" t="str">
            <v>JALAN KABUPATEN LOKAL</v>
          </cell>
          <cell r="I54" t="str">
            <v>04.13.01.03.06</v>
          </cell>
          <cell r="K54" t="str">
            <v>TANAH</v>
          </cell>
          <cell r="L54" t="str">
            <v>3500</v>
          </cell>
          <cell r="M54">
            <v>7</v>
          </cell>
          <cell r="N54">
            <v>24500</v>
          </cell>
          <cell r="O54" t="str">
            <v>JL. INDUSTRI - JK. RUAS 231/231</v>
          </cell>
          <cell r="P54">
            <v>2001</v>
          </cell>
          <cell r="S54" t="str">
            <v>12.04.06.05.01.00</v>
          </cell>
          <cell r="T54" t="str">
            <v>APBD</v>
          </cell>
          <cell r="U54">
            <v>630000000</v>
          </cell>
          <cell r="V54" t="str">
            <v>B</v>
          </cell>
        </row>
        <row r="55">
          <cell r="E55" t="str">
            <v>68.1</v>
          </cell>
          <cell r="F55" t="str">
            <v>4.13.01</v>
          </cell>
          <cell r="H55" t="str">
            <v>JALAN KABUPATEN LOKAL</v>
          </cell>
          <cell r="I55" t="str">
            <v>04.13.01.03.06</v>
          </cell>
          <cell r="K55" t="str">
            <v>ASPAL HOTMIX</v>
          </cell>
          <cell r="L55">
            <v>1100</v>
          </cell>
          <cell r="M55">
            <v>16</v>
          </cell>
          <cell r="N55">
            <v>17600</v>
          </cell>
          <cell r="O55" t="str">
            <v>BUNDARAN DPRD - KANTOR BUPATI</v>
          </cell>
          <cell r="P55">
            <v>2001</v>
          </cell>
          <cell r="S55" t="str">
            <v>12.04.06.05.01.00</v>
          </cell>
          <cell r="T55" t="str">
            <v>APBD</v>
          </cell>
          <cell r="U55">
            <v>2252250000</v>
          </cell>
          <cell r="V55" t="str">
            <v>B</v>
          </cell>
        </row>
        <row r="56">
          <cell r="E56" t="str">
            <v>63.1</v>
          </cell>
          <cell r="F56" t="str">
            <v>4.13.01</v>
          </cell>
          <cell r="H56" t="str">
            <v>JALAN KABUPATEN LOKAL</v>
          </cell>
          <cell r="I56" t="str">
            <v>04.13.01.03.06</v>
          </cell>
          <cell r="K56" t="str">
            <v>TANAH</v>
          </cell>
          <cell r="L56" t="str">
            <v>500</v>
          </cell>
          <cell r="M56">
            <v>7</v>
          </cell>
          <cell r="N56">
            <v>3500</v>
          </cell>
          <cell r="O56" t="str">
            <v>JL. PLTA - JK RUAS 33/33 KM0 - 100</v>
          </cell>
          <cell r="P56">
            <v>2001</v>
          </cell>
          <cell r="S56" t="str">
            <v>12.04.06.05.01.00</v>
          </cell>
          <cell r="T56" t="str">
            <v>APBD</v>
          </cell>
          <cell r="U56">
            <v>90000000</v>
          </cell>
          <cell r="V56" t="str">
            <v>B</v>
          </cell>
        </row>
        <row r="57">
          <cell r="E57" t="str">
            <v>64.1</v>
          </cell>
          <cell r="F57" t="str">
            <v>4.13.01</v>
          </cell>
          <cell r="H57" t="str">
            <v>JALAN KABUPATEN LOKAL</v>
          </cell>
          <cell r="I57" t="str">
            <v>04.13.01.03.06</v>
          </cell>
          <cell r="K57" t="str">
            <v>TANAH</v>
          </cell>
          <cell r="L57" t="str">
            <v>600</v>
          </cell>
          <cell r="M57">
            <v>7</v>
          </cell>
          <cell r="N57">
            <v>4200</v>
          </cell>
          <cell r="O57" t="str">
            <v>JL. SMK - SMK</v>
          </cell>
          <cell r="P57">
            <v>2001</v>
          </cell>
          <cell r="S57" t="str">
            <v>12.04.06.05.01.00</v>
          </cell>
          <cell r="T57" t="str">
            <v>APBD</v>
          </cell>
          <cell r="U57">
            <v>108000000</v>
          </cell>
          <cell r="V57" t="str">
            <v>B</v>
          </cell>
        </row>
        <row r="58">
          <cell r="E58" t="str">
            <v>65.1</v>
          </cell>
          <cell r="F58" t="str">
            <v>4.13.01</v>
          </cell>
          <cell r="H58" t="str">
            <v>JALAN KABUPATEN LOKAL</v>
          </cell>
          <cell r="I58" t="str">
            <v>04.13.01.03.06</v>
          </cell>
          <cell r="K58" t="str">
            <v>ASPAL HOTMIX</v>
          </cell>
          <cell r="L58" t="str">
            <v>2500</v>
          </cell>
          <cell r="N58">
            <v>38600</v>
          </cell>
          <cell r="O58" t="str">
            <v>SIMP. STM BERINGIN - SAWAH</v>
          </cell>
          <cell r="P58">
            <v>2001</v>
          </cell>
          <cell r="S58" t="str">
            <v>12.04.06.05.01.00</v>
          </cell>
          <cell r="T58" t="str">
            <v>APBD</v>
          </cell>
          <cell r="U58">
            <v>4725000000</v>
          </cell>
          <cell r="V58" t="str">
            <v>B</v>
          </cell>
        </row>
        <row r="59">
          <cell r="E59" t="str">
            <v>60.1</v>
          </cell>
          <cell r="F59" t="str">
            <v>4.13.01</v>
          </cell>
          <cell r="H59" t="str">
            <v>JALAN KABUPATEN LOKAL</v>
          </cell>
          <cell r="I59" t="str">
            <v>04.13.01.03.06</v>
          </cell>
          <cell r="K59" t="str">
            <v>BATU KERIKIL</v>
          </cell>
          <cell r="L59" t="str">
            <v>600</v>
          </cell>
          <cell r="M59">
            <v>7</v>
          </cell>
          <cell r="N59">
            <v>4200</v>
          </cell>
          <cell r="O59" t="str">
            <v>JL. PADAT KARYA 1 - JP. KM162 +300</v>
          </cell>
          <cell r="P59">
            <v>2001</v>
          </cell>
          <cell r="S59" t="str">
            <v>12.04.06.05.01.00</v>
          </cell>
          <cell r="T59" t="str">
            <v>APBD</v>
          </cell>
          <cell r="U59">
            <v>216000000</v>
          </cell>
          <cell r="V59" t="str">
            <v>B</v>
          </cell>
        </row>
        <row r="60">
          <cell r="E60" t="str">
            <v>61.1</v>
          </cell>
          <cell r="F60" t="str">
            <v>4.13.01</v>
          </cell>
          <cell r="H60" t="str">
            <v>JALAN KABUPATEN LOKAL</v>
          </cell>
          <cell r="I60" t="str">
            <v>04.13.01.03.06</v>
          </cell>
          <cell r="K60" t="str">
            <v>TANAH</v>
          </cell>
          <cell r="L60" t="str">
            <v>750</v>
          </cell>
          <cell r="M60">
            <v>7</v>
          </cell>
          <cell r="N60">
            <v>5250</v>
          </cell>
          <cell r="O60" t="str">
            <v>JL. PADAT KARYA II - BUNTU</v>
          </cell>
          <cell r="P60">
            <v>2001</v>
          </cell>
          <cell r="S60" t="str">
            <v>12.04.06.05.01.00</v>
          </cell>
          <cell r="T60" t="str">
            <v>APBD</v>
          </cell>
          <cell r="U60">
            <v>168750000</v>
          </cell>
          <cell r="V60" t="str">
            <v>B</v>
          </cell>
        </row>
        <row r="61">
          <cell r="E61" t="str">
            <v>62.1</v>
          </cell>
          <cell r="F61" t="str">
            <v>4.13.01</v>
          </cell>
          <cell r="H61" t="str">
            <v>JALAN KABUPATEN LOKAL</v>
          </cell>
          <cell r="I61" t="str">
            <v>04.13.01.03.06</v>
          </cell>
          <cell r="K61" t="str">
            <v>BATU KERIKIL</v>
          </cell>
          <cell r="L61" t="str">
            <v>500</v>
          </cell>
          <cell r="M61">
            <v>7</v>
          </cell>
          <cell r="N61">
            <v>3500</v>
          </cell>
          <cell r="O61" t="str">
            <v>JL. PLN - JP. KM159 + 300</v>
          </cell>
          <cell r="P61">
            <v>2001</v>
          </cell>
          <cell r="S61" t="str">
            <v>12.04.06.05.01.00</v>
          </cell>
          <cell r="T61" t="str">
            <v>APBD</v>
          </cell>
          <cell r="U61">
            <v>180000000</v>
          </cell>
          <cell r="V61" t="str">
            <v>B</v>
          </cell>
        </row>
        <row r="62">
          <cell r="E62" t="str">
            <v>57.1</v>
          </cell>
          <cell r="F62" t="str">
            <v>4.13.01</v>
          </cell>
          <cell r="H62" t="str">
            <v>JALAN KABUPATEN LOKAL</v>
          </cell>
          <cell r="I62" t="str">
            <v>04.13.01.03.06</v>
          </cell>
          <cell r="K62" t="str">
            <v>ASPAL HOTMIX</v>
          </cell>
          <cell r="L62" t="str">
            <v>400</v>
          </cell>
          <cell r="M62">
            <v>7</v>
          </cell>
          <cell r="N62">
            <v>2800</v>
          </cell>
          <cell r="O62" t="str">
            <v>JL. KERAMAT - SD BERINGIN</v>
          </cell>
          <cell r="P62">
            <v>2001</v>
          </cell>
          <cell r="S62" t="str">
            <v>12.04.06.05.01.00</v>
          </cell>
          <cell r="T62" t="str">
            <v>APBD</v>
          </cell>
          <cell r="U62">
            <v>336000000</v>
          </cell>
          <cell r="V62" t="str">
            <v>KB</v>
          </cell>
        </row>
        <row r="63">
          <cell r="E63" t="str">
            <v>58.1</v>
          </cell>
          <cell r="F63" t="str">
            <v>4.13.01</v>
          </cell>
          <cell r="H63" t="str">
            <v>JALAN KABUPATEN LOKAL</v>
          </cell>
          <cell r="I63" t="str">
            <v>04.13.01.03.06</v>
          </cell>
          <cell r="K63" t="str">
            <v>BATU KERIKIL</v>
          </cell>
          <cell r="L63">
            <v>1850</v>
          </cell>
          <cell r="M63">
            <v>8</v>
          </cell>
          <cell r="N63">
            <v>14800</v>
          </cell>
          <cell r="O63" t="str">
            <v>JL. BARANGAN - RUAS 041/041</v>
          </cell>
          <cell r="P63">
            <v>2001</v>
          </cell>
          <cell r="S63" t="str">
            <v>12.04.06.05.01.00</v>
          </cell>
          <cell r="T63" t="str">
            <v>APBD</v>
          </cell>
          <cell r="U63">
            <v>999000000</v>
          </cell>
          <cell r="V63" t="str">
            <v>B</v>
          </cell>
        </row>
        <row r="64">
          <cell r="E64" t="str">
            <v>59.1</v>
          </cell>
          <cell r="F64" t="str">
            <v>4.13.01</v>
          </cell>
          <cell r="H64" t="str">
            <v>JALAN KABUPATEN LOKAL</v>
          </cell>
          <cell r="I64" t="str">
            <v>04.13.01.03.06</v>
          </cell>
          <cell r="K64" t="str">
            <v>BATU KERIKIL</v>
          </cell>
          <cell r="L64">
            <v>1300</v>
          </cell>
          <cell r="M64">
            <v>7</v>
          </cell>
          <cell r="N64">
            <v>9100</v>
          </cell>
          <cell r="O64" t="str">
            <v>JL. BANGSAL - RUAS 041/041</v>
          </cell>
          <cell r="P64">
            <v>2001</v>
          </cell>
          <cell r="S64" t="str">
            <v>12.04.06.05.01.00</v>
          </cell>
          <cell r="T64" t="str">
            <v>APBD</v>
          </cell>
          <cell r="U64">
            <v>468000000</v>
          </cell>
          <cell r="V64" t="str">
            <v>B</v>
          </cell>
        </row>
        <row r="65">
          <cell r="E65" t="str">
            <v>53.1</v>
          </cell>
          <cell r="F65" t="str">
            <v>4.13.01</v>
          </cell>
          <cell r="H65" t="str">
            <v>JALAN KABUPATEN LOKAL</v>
          </cell>
          <cell r="I65" t="str">
            <v>04.13.01.03.06</v>
          </cell>
          <cell r="K65" t="str">
            <v>ASPAL HOTMIX</v>
          </cell>
          <cell r="L65">
            <v>3400</v>
          </cell>
          <cell r="M65">
            <v>8</v>
          </cell>
          <cell r="N65">
            <v>27200</v>
          </cell>
          <cell r="O65" t="str">
            <v>JL. PULAU ARO - PULAU ARO</v>
          </cell>
          <cell r="P65">
            <v>2001</v>
          </cell>
          <cell r="S65" t="str">
            <v>12.04.06.05.01.00</v>
          </cell>
          <cell r="T65" t="str">
            <v>APBD</v>
          </cell>
          <cell r="U65">
            <v>2856000000</v>
          </cell>
          <cell r="V65" t="str">
            <v>B</v>
          </cell>
        </row>
        <row r="66">
          <cell r="E66" t="str">
            <v>54.1</v>
          </cell>
          <cell r="F66" t="str">
            <v>4.13.01</v>
          </cell>
          <cell r="H66" t="str">
            <v>JALAN KABUPATEN LOKAL</v>
          </cell>
          <cell r="I66" t="str">
            <v>04.13.01.03.06</v>
          </cell>
          <cell r="K66" t="str">
            <v>ASPAL HOTMIX</v>
          </cell>
          <cell r="L66">
            <v>3500</v>
          </cell>
          <cell r="M66">
            <v>8</v>
          </cell>
          <cell r="N66">
            <v>28000</v>
          </cell>
          <cell r="O66" t="str">
            <v>JL. SAWAH - PULAU KOMANG</v>
          </cell>
          <cell r="P66">
            <v>2001</v>
          </cell>
          <cell r="S66" t="str">
            <v>12.04.06.05.01.00</v>
          </cell>
          <cell r="T66" t="str">
            <v>APBD</v>
          </cell>
          <cell r="U66">
            <v>2940000000</v>
          </cell>
          <cell r="V66" t="str">
            <v>B</v>
          </cell>
        </row>
        <row r="67">
          <cell r="E67" t="str">
            <v>56.1</v>
          </cell>
          <cell r="F67" t="str">
            <v>4.13.01</v>
          </cell>
          <cell r="H67" t="str">
            <v>JALAN KABUPATEN LOKAL</v>
          </cell>
          <cell r="I67" t="str">
            <v>04.13.01.03.06</v>
          </cell>
          <cell r="K67" t="str">
            <v>TANAH</v>
          </cell>
          <cell r="L67" t="str">
            <v>550</v>
          </cell>
          <cell r="M67">
            <v>7</v>
          </cell>
          <cell r="N67">
            <v>3850</v>
          </cell>
          <cell r="O67" t="str">
            <v>JL. PDAM - DESA BERINGIN</v>
          </cell>
          <cell r="P67">
            <v>2001</v>
          </cell>
          <cell r="S67" t="str">
            <v>12.04.06.05.01.00</v>
          </cell>
          <cell r="T67" t="str">
            <v>APBD</v>
          </cell>
          <cell r="U67">
            <v>107250000</v>
          </cell>
          <cell r="V67" t="str">
            <v>B</v>
          </cell>
        </row>
        <row r="68">
          <cell r="E68" t="str">
            <v>51.1</v>
          </cell>
          <cell r="F68" t="str">
            <v>4.13.01</v>
          </cell>
          <cell r="H68" t="str">
            <v>JALAN KABUPATEN LOKAL</v>
          </cell>
          <cell r="I68" t="str">
            <v>04.13.01.03.06</v>
          </cell>
          <cell r="K68" t="str">
            <v>ASPAL HOTMIX</v>
          </cell>
          <cell r="L68">
            <v>2500</v>
          </cell>
          <cell r="N68">
            <v>31000</v>
          </cell>
          <cell r="O68" t="str">
            <v>JL. BERINGIN SAWAH - BERINGIN SAWAH</v>
          </cell>
          <cell r="P68">
            <v>2001</v>
          </cell>
          <cell r="S68" t="str">
            <v>12.04.06.05.01.00</v>
          </cell>
          <cell r="T68" t="str">
            <v>APBD</v>
          </cell>
          <cell r="U68">
            <v>4725000000</v>
          </cell>
          <cell r="V68" t="str">
            <v>B</v>
          </cell>
        </row>
        <row r="69">
          <cell r="E69" t="str">
            <v>52.1</v>
          </cell>
          <cell r="F69" t="str">
            <v>4.13.01</v>
          </cell>
          <cell r="H69" t="str">
            <v>JALAN TERMINAL-SENTAJO (ASPAL)</v>
          </cell>
          <cell r="I69" t="str">
            <v>04.13.01.03.06</v>
          </cell>
          <cell r="K69" t="str">
            <v>ASPAL HOTMIX</v>
          </cell>
          <cell r="L69">
            <v>8000</v>
          </cell>
          <cell r="N69">
            <v>108000</v>
          </cell>
          <cell r="O69" t="str">
            <v>TERMINAL - SENTAJO</v>
          </cell>
          <cell r="P69">
            <v>2001</v>
          </cell>
          <cell r="S69" t="str">
            <v>12.04.06.05.01.00</v>
          </cell>
          <cell r="T69" t="str">
            <v>APBD</v>
          </cell>
          <cell r="U69">
            <v>31588402771.260002</v>
          </cell>
          <cell r="V69" t="str">
            <v>B</v>
          </cell>
        </row>
        <row r="70">
          <cell r="E70" t="str">
            <v>49.1</v>
          </cell>
          <cell r="F70" t="str">
            <v>4.13.01</v>
          </cell>
          <cell r="H70" t="str">
            <v>JALAN KABUPATEN LOKAL</v>
          </cell>
          <cell r="I70" t="str">
            <v>04.13.01.03.06</v>
          </cell>
          <cell r="K70" t="str">
            <v>ASPAL HOTMIX</v>
          </cell>
          <cell r="L70">
            <v>1350</v>
          </cell>
          <cell r="M70">
            <v>7</v>
          </cell>
          <cell r="N70">
            <v>9450</v>
          </cell>
          <cell r="O70" t="str">
            <v>JL. TOPAN - RUAS 41/41</v>
          </cell>
          <cell r="P70">
            <v>2001</v>
          </cell>
          <cell r="S70" t="str">
            <v>12.04.06.05.01.00</v>
          </cell>
          <cell r="T70" t="str">
            <v>APBD</v>
          </cell>
          <cell r="U70">
            <v>1134000000</v>
          </cell>
          <cell r="V70" t="str">
            <v>B</v>
          </cell>
        </row>
        <row r="71">
          <cell r="E71" t="str">
            <v>50.1</v>
          </cell>
          <cell r="F71" t="str">
            <v>4.13.01</v>
          </cell>
          <cell r="H71" t="str">
            <v>JALAN KABUPATEN LOKAL</v>
          </cell>
          <cell r="I71" t="str">
            <v>04.13.01.03.06</v>
          </cell>
          <cell r="K71" t="str">
            <v>ASPAL HOTMIX</v>
          </cell>
          <cell r="L71">
            <v>7500</v>
          </cell>
          <cell r="M71">
            <v>7</v>
          </cell>
          <cell r="N71">
            <v>45500</v>
          </cell>
          <cell r="O71" t="str">
            <v>JL. JERING - RUAS 04/04</v>
          </cell>
          <cell r="P71">
            <v>2001</v>
          </cell>
          <cell r="S71" t="str">
            <v>12.04.06.05.01.00</v>
          </cell>
          <cell r="T71" t="str">
            <v>APBD</v>
          </cell>
          <cell r="U71">
            <v>7275000000</v>
          </cell>
          <cell r="V71" t="str">
            <v>B</v>
          </cell>
        </row>
        <row r="72">
          <cell r="E72" t="str">
            <v>46.1</v>
          </cell>
          <cell r="F72" t="str">
            <v>4.13.01</v>
          </cell>
          <cell r="H72" t="str">
            <v>JALAN KABUPATEN LOKAL</v>
          </cell>
          <cell r="I72" t="str">
            <v>04.13.01.03.06</v>
          </cell>
          <cell r="K72" t="str">
            <v>ASPAL HOTMIX</v>
          </cell>
          <cell r="L72" t="str">
            <v>147</v>
          </cell>
          <cell r="M72">
            <v>8</v>
          </cell>
          <cell r="N72">
            <v>1176</v>
          </cell>
          <cell r="O72" t="str">
            <v>JL. KARTINI - JL. DIPONEGORO</v>
          </cell>
          <cell r="P72">
            <v>2001</v>
          </cell>
          <cell r="S72" t="str">
            <v>12.04.06.05.01.00</v>
          </cell>
          <cell r="T72" t="str">
            <v>APBD</v>
          </cell>
          <cell r="U72">
            <v>234097500</v>
          </cell>
          <cell r="V72" t="str">
            <v>B</v>
          </cell>
        </row>
        <row r="73">
          <cell r="E73" t="str">
            <v>47.1</v>
          </cell>
          <cell r="F73" t="str">
            <v>4.13.01</v>
          </cell>
          <cell r="H73" t="str">
            <v>JALAN KABUPATEN LOKAL</v>
          </cell>
          <cell r="I73" t="str">
            <v>04.13.01.03.06</v>
          </cell>
          <cell r="K73" t="str">
            <v>ASPAL HOTMIX</v>
          </cell>
          <cell r="L73" t="str">
            <v>596</v>
          </cell>
          <cell r="M73">
            <v>8</v>
          </cell>
          <cell r="N73">
            <v>4768</v>
          </cell>
          <cell r="O73" t="str">
            <v>JL. DIPONEGORO - JL. SUDIRMAN</v>
          </cell>
          <cell r="P73">
            <v>2001</v>
          </cell>
          <cell r="S73" t="str">
            <v>12.04.06.05.01.00</v>
          </cell>
          <cell r="T73" t="str">
            <v>APBD</v>
          </cell>
          <cell r="U73">
            <v>949130000</v>
          </cell>
          <cell r="V73" t="str">
            <v>B</v>
          </cell>
        </row>
        <row r="74">
          <cell r="E74" t="str">
            <v>48.1</v>
          </cell>
          <cell r="F74" t="str">
            <v>4.13.01</v>
          </cell>
          <cell r="H74" t="str">
            <v>JALAN KABUPATEN LOKAL</v>
          </cell>
          <cell r="I74" t="str">
            <v>04.13.01.03.06</v>
          </cell>
          <cell r="K74" t="str">
            <v>ASPAL HOTMIX</v>
          </cell>
          <cell r="L74" t="str">
            <v>425</v>
          </cell>
          <cell r="M74">
            <v>7</v>
          </cell>
          <cell r="N74">
            <v>2975</v>
          </cell>
          <cell r="O74" t="str">
            <v>RUAS 43/43 - JL. PULAU ARO</v>
          </cell>
          <cell r="P74">
            <v>2001</v>
          </cell>
          <cell r="S74" t="str">
            <v>12.04.06.05.01.00</v>
          </cell>
          <cell r="T74" t="str">
            <v>APBD</v>
          </cell>
          <cell r="U74">
            <v>386750000</v>
          </cell>
          <cell r="V74" t="str">
            <v>B</v>
          </cell>
        </row>
        <row r="75">
          <cell r="E75" t="str">
            <v>43.1</v>
          </cell>
          <cell r="F75" t="str">
            <v>4.13.01</v>
          </cell>
          <cell r="H75" t="str">
            <v>JALAN KABUPATEN LOKAL</v>
          </cell>
          <cell r="I75" t="str">
            <v>04.13.01.03.06</v>
          </cell>
          <cell r="K75" t="str">
            <v>ASPAL HOTMIX</v>
          </cell>
          <cell r="L75" t="str">
            <v>135</v>
          </cell>
          <cell r="M75">
            <v>8</v>
          </cell>
          <cell r="N75">
            <v>1112</v>
          </cell>
          <cell r="O75" t="str">
            <v>JL. M. FADILLAH - JL. SUDIRMAN</v>
          </cell>
          <cell r="P75">
            <v>2001</v>
          </cell>
          <cell r="S75" t="str">
            <v>12.04.06.05.01.00</v>
          </cell>
          <cell r="T75" t="str">
            <v>APBD</v>
          </cell>
          <cell r="U75">
            <v>153562500</v>
          </cell>
          <cell r="V75" t="str">
            <v>B</v>
          </cell>
        </row>
        <row r="76">
          <cell r="E76" t="str">
            <v>44.1</v>
          </cell>
          <cell r="F76" t="str">
            <v>4.13.01</v>
          </cell>
          <cell r="H76" t="str">
            <v>JALAN KABUPATEN LOKAL</v>
          </cell>
          <cell r="I76" t="str">
            <v>04.13.01.03.06</v>
          </cell>
          <cell r="K76" t="str">
            <v>ASPAL HOTMIX</v>
          </cell>
          <cell r="L76" t="str">
            <v>236</v>
          </cell>
          <cell r="M76">
            <v>8</v>
          </cell>
          <cell r="N76">
            <v>1888</v>
          </cell>
          <cell r="O76" t="str">
            <v>JL. LIMUNO - JL. SUDIRMAN</v>
          </cell>
          <cell r="P76">
            <v>2001</v>
          </cell>
          <cell r="S76" t="str">
            <v>12.04.06.05.01.00</v>
          </cell>
          <cell r="T76" t="str">
            <v>APBD</v>
          </cell>
          <cell r="U76">
            <v>268450000</v>
          </cell>
          <cell r="V76" t="str">
            <v>B</v>
          </cell>
        </row>
        <row r="77">
          <cell r="E77" t="str">
            <v>45.1</v>
          </cell>
          <cell r="F77" t="str">
            <v>4.13.01</v>
          </cell>
          <cell r="H77" t="str">
            <v>JALAN KABUPATEN LOKAL</v>
          </cell>
          <cell r="I77" t="str">
            <v>04.13.01.03.06</v>
          </cell>
          <cell r="K77" t="str">
            <v>ASPAL HOTMIX</v>
          </cell>
          <cell r="L77" t="str">
            <v>314</v>
          </cell>
          <cell r="M77">
            <v>8</v>
          </cell>
          <cell r="N77">
            <v>2512</v>
          </cell>
          <cell r="O77" t="str">
            <v>JL. MERDEKA - JL. KARTINI</v>
          </cell>
          <cell r="P77">
            <v>2001</v>
          </cell>
          <cell r="S77" t="str">
            <v>12.04.06.05.01.00</v>
          </cell>
          <cell r="T77" t="str">
            <v>APBD</v>
          </cell>
          <cell r="U77">
            <v>428610000</v>
          </cell>
          <cell r="V77" t="str">
            <v>B</v>
          </cell>
        </row>
        <row r="78">
          <cell r="E78" t="str">
            <v>40.1</v>
          </cell>
          <cell r="F78" t="str">
            <v>4.13.01</v>
          </cell>
          <cell r="H78" t="str">
            <v>JALAN KABUPATEN LOKAL</v>
          </cell>
          <cell r="I78" t="str">
            <v>04.13.01.03.06</v>
          </cell>
          <cell r="K78" t="str">
            <v>ASPAL HOTMIX</v>
          </cell>
          <cell r="L78" t="str">
            <v>77</v>
          </cell>
          <cell r="M78">
            <v>7</v>
          </cell>
          <cell r="N78">
            <v>539</v>
          </cell>
          <cell r="O78" t="str">
            <v>JL. GUNUNG KESIANGAN - JL. SUDIRMAN</v>
          </cell>
          <cell r="P78">
            <v>2001</v>
          </cell>
          <cell r="S78" t="str">
            <v>12.04.06.05.01.00</v>
          </cell>
          <cell r="T78" t="str">
            <v>APBD</v>
          </cell>
          <cell r="U78">
            <v>87587500</v>
          </cell>
          <cell r="V78" t="str">
            <v>B</v>
          </cell>
        </row>
        <row r="79">
          <cell r="E79" t="str">
            <v>41.1</v>
          </cell>
          <cell r="F79" t="str">
            <v>4.13.01</v>
          </cell>
          <cell r="H79" t="str">
            <v>JALAN KABUPATEN LOKAL</v>
          </cell>
          <cell r="I79" t="str">
            <v>04.13.01.03.06</v>
          </cell>
          <cell r="K79" t="str">
            <v>ASPAL HOTMIX</v>
          </cell>
          <cell r="L79" t="str">
            <v>285</v>
          </cell>
          <cell r="M79">
            <v>10</v>
          </cell>
          <cell r="N79">
            <v>2850</v>
          </cell>
          <cell r="O79" t="str">
            <v>JL. IMAM BONJOL - JL. KUANTAN</v>
          </cell>
          <cell r="P79">
            <v>2001</v>
          </cell>
          <cell r="S79" t="str">
            <v>12.04.06.05.01.00</v>
          </cell>
          <cell r="T79" t="str">
            <v>APBD</v>
          </cell>
          <cell r="U79">
            <v>324187500</v>
          </cell>
          <cell r="V79" t="str">
            <v>B</v>
          </cell>
        </row>
        <row r="80">
          <cell r="E80" t="str">
            <v>42.1</v>
          </cell>
          <cell r="F80" t="str">
            <v>4.13.01</v>
          </cell>
          <cell r="H80" t="str">
            <v>JALAN KABUPATEN LOKAL</v>
          </cell>
          <cell r="I80" t="str">
            <v>04.13.01.03.06</v>
          </cell>
          <cell r="K80" t="str">
            <v>BATU KERIKIL</v>
          </cell>
          <cell r="L80">
            <v>2900</v>
          </cell>
          <cell r="M80">
            <v>8</v>
          </cell>
          <cell r="N80">
            <v>23200</v>
          </cell>
          <cell r="O80" t="str">
            <v>KAMPUNG DATAR - PULAU KOMANG</v>
          </cell>
          <cell r="P80">
            <v>2001</v>
          </cell>
          <cell r="S80" t="str">
            <v>12.04.06.05.01.00</v>
          </cell>
          <cell r="T80" t="str">
            <v>APBD</v>
          </cell>
          <cell r="U80">
            <v>1305000000</v>
          </cell>
          <cell r="V80" t="str">
            <v>B</v>
          </cell>
        </row>
        <row r="81">
          <cell r="E81" t="str">
            <v>37.1</v>
          </cell>
          <cell r="F81" t="str">
            <v>4.13.01</v>
          </cell>
          <cell r="H81" t="str">
            <v>JALAN KABUPATEN LOKAL</v>
          </cell>
          <cell r="I81" t="str">
            <v>04.13.01.03.06</v>
          </cell>
          <cell r="K81" t="str">
            <v>ASPAL HOTMIX</v>
          </cell>
          <cell r="L81" t="str">
            <v>87</v>
          </cell>
          <cell r="M81">
            <v>8</v>
          </cell>
          <cell r="N81">
            <v>696</v>
          </cell>
          <cell r="O81" t="str">
            <v>JL. LINGGAR JATI 2 - JL SUDIRMAN</v>
          </cell>
          <cell r="P81">
            <v>2001</v>
          </cell>
          <cell r="S81" t="str">
            <v>12.04.06.05.01.00</v>
          </cell>
          <cell r="T81" t="str">
            <v>APBD</v>
          </cell>
          <cell r="U81">
            <v>118755000</v>
          </cell>
          <cell r="V81" t="str">
            <v>B</v>
          </cell>
        </row>
        <row r="82">
          <cell r="E82" t="str">
            <v>38.1</v>
          </cell>
          <cell r="F82" t="str">
            <v>4.13.01</v>
          </cell>
          <cell r="H82" t="str">
            <v>JALAN KABUPATEN LOKAL</v>
          </cell>
          <cell r="I82" t="str">
            <v>04.13.01.03.06</v>
          </cell>
          <cell r="K82" t="str">
            <v>ASPAL HOTMIX</v>
          </cell>
          <cell r="L82" t="str">
            <v>81</v>
          </cell>
          <cell r="M82">
            <v>8</v>
          </cell>
          <cell r="N82">
            <v>648</v>
          </cell>
          <cell r="O82" t="str">
            <v>JL. PETAPAHAN - JL. SUDIRMAN</v>
          </cell>
          <cell r="P82">
            <v>2001</v>
          </cell>
          <cell r="S82" t="str">
            <v>12.04.06.05.01.00</v>
          </cell>
          <cell r="T82" t="str">
            <v>APBD</v>
          </cell>
          <cell r="U82">
            <v>68040000</v>
          </cell>
          <cell r="V82" t="str">
            <v>B</v>
          </cell>
        </row>
        <row r="83">
          <cell r="E83" t="str">
            <v>39.1</v>
          </cell>
          <cell r="F83" t="str">
            <v>4.13.01</v>
          </cell>
          <cell r="H83" t="str">
            <v>JALAN KABUPATEN LOKAL</v>
          </cell>
          <cell r="I83" t="str">
            <v>04.13.01.03.06</v>
          </cell>
          <cell r="K83" t="str">
            <v>ASPAL HOTMIX</v>
          </cell>
          <cell r="L83" t="str">
            <v>76</v>
          </cell>
          <cell r="M83">
            <v>7</v>
          </cell>
          <cell r="N83">
            <v>532</v>
          </cell>
          <cell r="O83" t="str">
            <v>JL. SAKO - JL. SUDIRMAN</v>
          </cell>
          <cell r="P83">
            <v>2001</v>
          </cell>
          <cell r="S83" t="str">
            <v>12.04.06.05.01.00</v>
          </cell>
          <cell r="T83" t="str">
            <v>APBD</v>
          </cell>
          <cell r="U83">
            <v>86450000</v>
          </cell>
          <cell r="V83" t="str">
            <v>B</v>
          </cell>
        </row>
        <row r="84">
          <cell r="E84" t="str">
            <v>35.1</v>
          </cell>
          <cell r="F84" t="str">
            <v>4.13.01</v>
          </cell>
          <cell r="H84" t="str">
            <v>JALAN KABUPATEN LOKAL</v>
          </cell>
          <cell r="I84" t="str">
            <v>04.13.01.03.06</v>
          </cell>
          <cell r="K84" t="str">
            <v>ASPAL HOTMIX</v>
          </cell>
          <cell r="L84" t="str">
            <v>128</v>
          </cell>
          <cell r="M84">
            <v>8</v>
          </cell>
          <cell r="N84">
            <v>1024</v>
          </cell>
          <cell r="O84" t="str">
            <v>JL. TUGU TIMUR - JL. SUDIRMAN</v>
          </cell>
          <cell r="P84">
            <v>2001</v>
          </cell>
          <cell r="S84" t="str">
            <v>12.04.06.05.01.00</v>
          </cell>
          <cell r="T84" t="str">
            <v>APBD</v>
          </cell>
          <cell r="U84">
            <v>145600000</v>
          </cell>
          <cell r="V84" t="str">
            <v>B</v>
          </cell>
        </row>
        <row r="85">
          <cell r="E85" t="str">
            <v>35.2</v>
          </cell>
          <cell r="F85" t="str">
            <v>4.13.01</v>
          </cell>
          <cell r="H85" t="str">
            <v>JALAN KABUPATEN LOKAL</v>
          </cell>
          <cell r="I85" t="str">
            <v>04.13.01.03.06</v>
          </cell>
          <cell r="K85" t="str">
            <v>ASPAL HOTMIX</v>
          </cell>
          <cell r="L85" t="str">
            <v>128</v>
          </cell>
          <cell r="M85">
            <v>8</v>
          </cell>
          <cell r="N85">
            <v>1024</v>
          </cell>
          <cell r="O85" t="str">
            <v>JL. TUGU TIMUR - JL. SUDIRMAN</v>
          </cell>
          <cell r="P85">
            <v>2001</v>
          </cell>
          <cell r="S85" t="str">
            <v>12.04.06.05.01.00</v>
          </cell>
          <cell r="T85" t="str">
            <v>APBD</v>
          </cell>
          <cell r="U85">
            <v>145600000</v>
          </cell>
          <cell r="V85" t="str">
            <v>B</v>
          </cell>
        </row>
        <row r="86">
          <cell r="E86" t="str">
            <v>36.1</v>
          </cell>
          <cell r="F86" t="str">
            <v>4.13.01</v>
          </cell>
          <cell r="H86" t="str">
            <v>JALAN KABUPATEN LOKAL</v>
          </cell>
          <cell r="I86" t="str">
            <v>04.13.01.03.06</v>
          </cell>
          <cell r="K86" t="str">
            <v>ASPAL HOTMIX</v>
          </cell>
          <cell r="L86" t="str">
            <v>128</v>
          </cell>
          <cell r="M86">
            <v>8</v>
          </cell>
          <cell r="N86">
            <v>1024</v>
          </cell>
          <cell r="O86" t="str">
            <v>JL. LINGGAR JATI 1 - JL SUDIRMAN</v>
          </cell>
          <cell r="P86">
            <v>2001</v>
          </cell>
          <cell r="S86" t="str">
            <v>12.04.06.05.01.00</v>
          </cell>
          <cell r="T86" t="str">
            <v>APBD</v>
          </cell>
          <cell r="U86">
            <v>174720000</v>
          </cell>
          <cell r="V86" t="str">
            <v>B</v>
          </cell>
        </row>
        <row r="87">
          <cell r="E87" t="str">
            <v>33.1</v>
          </cell>
          <cell r="F87" t="str">
            <v>4.13.01</v>
          </cell>
          <cell r="H87" t="str">
            <v>JALAN KABUPATEN LOKAL</v>
          </cell>
          <cell r="I87" t="str">
            <v>04.13.01.03.06</v>
          </cell>
          <cell r="K87" t="str">
            <v>ASPAL HOTMIX</v>
          </cell>
          <cell r="L87" t="str">
            <v>279</v>
          </cell>
          <cell r="M87">
            <v>8</v>
          </cell>
          <cell r="N87">
            <v>2232</v>
          </cell>
          <cell r="O87" t="str">
            <v>JL. KESEHATAN - MESJID</v>
          </cell>
          <cell r="P87">
            <v>2001</v>
          </cell>
          <cell r="S87" t="str">
            <v>12.04.06.05.01.00</v>
          </cell>
          <cell r="T87" t="str">
            <v>APBD</v>
          </cell>
          <cell r="U87">
            <v>317362500</v>
          </cell>
          <cell r="V87" t="str">
            <v>B</v>
          </cell>
        </row>
        <row r="88">
          <cell r="E88" t="str">
            <v>32.1</v>
          </cell>
          <cell r="F88" t="str">
            <v>4.13.01</v>
          </cell>
          <cell r="H88" t="str">
            <v>JALAN KABUPATEN LOKAL</v>
          </cell>
          <cell r="I88" t="str">
            <v>04.13.01.03.06</v>
          </cell>
          <cell r="K88" t="str">
            <v>ASPAL HOTMIX</v>
          </cell>
          <cell r="L88" t="str">
            <v>851</v>
          </cell>
          <cell r="M88">
            <v>10</v>
          </cell>
          <cell r="N88">
            <v>8510</v>
          </cell>
          <cell r="O88" t="str">
            <v>JL. SUDIRMAN</v>
          </cell>
          <cell r="P88">
            <v>2001</v>
          </cell>
          <cell r="S88" t="str">
            <v>12.04.06.05.01.00</v>
          </cell>
          <cell r="T88" t="str">
            <v>APBD</v>
          </cell>
          <cell r="U88">
            <v>1742422500</v>
          </cell>
          <cell r="V88" t="str">
            <v>B</v>
          </cell>
        </row>
        <row r="89">
          <cell r="E89" t="str">
            <v>34.1</v>
          </cell>
          <cell r="F89" t="str">
            <v>4.13.01</v>
          </cell>
          <cell r="H89" t="str">
            <v>JALAN KABUPATEN LOKAL</v>
          </cell>
          <cell r="I89" t="str">
            <v>04.13.01.03.06</v>
          </cell>
          <cell r="K89" t="str">
            <v>ASPAL HOTMIX</v>
          </cell>
          <cell r="L89" t="str">
            <v>190</v>
          </cell>
          <cell r="M89">
            <v>8</v>
          </cell>
          <cell r="N89">
            <v>1520</v>
          </cell>
          <cell r="O89" t="str">
            <v>JL. TUGU BARAT - JL. SUDIRMAN</v>
          </cell>
          <cell r="P89">
            <v>2001</v>
          </cell>
          <cell r="S89" t="str">
            <v>12.04.06.05.01.00</v>
          </cell>
          <cell r="T89" t="str">
            <v>APBD</v>
          </cell>
          <cell r="U89">
            <v>216125000</v>
          </cell>
          <cell r="V89" t="str">
            <v>B</v>
          </cell>
        </row>
        <row r="90">
          <cell r="E90" t="str">
            <v>30.1</v>
          </cell>
          <cell r="F90" t="str">
            <v>4.13.01</v>
          </cell>
          <cell r="H90" t="str">
            <v>JALAN KABUPATEN LOKAL</v>
          </cell>
          <cell r="I90" t="str">
            <v>04.13.01.03.06</v>
          </cell>
          <cell r="L90">
            <v>2000</v>
          </cell>
          <cell r="M90">
            <v>7</v>
          </cell>
          <cell r="N90">
            <v>14000</v>
          </cell>
          <cell r="O90" t="str">
            <v>JL PULAU KOMANG - PENYEBERANGAN KOPAH</v>
          </cell>
          <cell r="P90">
            <v>2001</v>
          </cell>
          <cell r="S90" t="str">
            <v>12.04.06.05.01.00</v>
          </cell>
          <cell r="T90" t="str">
            <v>APBD</v>
          </cell>
          <cell r="U90">
            <v>1650550765</v>
          </cell>
          <cell r="V90" t="str">
            <v>B</v>
          </cell>
        </row>
        <row r="91">
          <cell r="E91" t="str">
            <v>31.1</v>
          </cell>
          <cell r="F91" t="str">
            <v>4.13.01</v>
          </cell>
          <cell r="H91" t="str">
            <v>JALAN KABUPATEN LOKAL</v>
          </cell>
          <cell r="I91" t="str">
            <v>04.13.01.03.06</v>
          </cell>
          <cell r="K91" t="str">
            <v>ASPAL HOTMIX</v>
          </cell>
          <cell r="L91">
            <v>1000</v>
          </cell>
          <cell r="M91">
            <v>7</v>
          </cell>
          <cell r="N91">
            <v>7000</v>
          </cell>
          <cell r="O91" t="str">
            <v>JAO - BATANG KUANTAN</v>
          </cell>
          <cell r="P91">
            <v>2001</v>
          </cell>
          <cell r="S91" t="str">
            <v>12.04.06.05.01.00</v>
          </cell>
          <cell r="T91" t="str">
            <v>APBD</v>
          </cell>
          <cell r="U91">
            <v>630000000</v>
          </cell>
          <cell r="V91" t="str">
            <v>B</v>
          </cell>
        </row>
        <row r="92">
          <cell r="E92" t="str">
            <v>27.1</v>
          </cell>
          <cell r="F92" t="str">
            <v>4.13.01</v>
          </cell>
          <cell r="H92" t="str">
            <v>JALAN KABUPATEN LOKAL</v>
          </cell>
          <cell r="I92" t="str">
            <v>04.13.01.03.06</v>
          </cell>
          <cell r="K92" t="str">
            <v>BATU KERIKIL</v>
          </cell>
          <cell r="L92">
            <v>14000</v>
          </cell>
          <cell r="M92">
            <v>8</v>
          </cell>
          <cell r="N92">
            <v>112000</v>
          </cell>
          <cell r="O92" t="str">
            <v>SEBERANG TALUK - SIBEROBAH</v>
          </cell>
          <cell r="P92">
            <v>2001</v>
          </cell>
          <cell r="S92" t="str">
            <v>12.04.06.05.01.00</v>
          </cell>
          <cell r="T92" t="str">
            <v>APBD</v>
          </cell>
          <cell r="U92">
            <v>9359649503.9899998</v>
          </cell>
          <cell r="V92" t="str">
            <v>B</v>
          </cell>
        </row>
        <row r="93">
          <cell r="E93" t="str">
            <v>29.1</v>
          </cell>
          <cell r="F93" t="str">
            <v>4.13.01</v>
          </cell>
          <cell r="H93" t="str">
            <v>JALAN KABUPATEN LOKAL</v>
          </cell>
          <cell r="I93" t="str">
            <v>04.13.01.03.06</v>
          </cell>
          <cell r="K93" t="str">
            <v>ASPAL HOTMIX</v>
          </cell>
          <cell r="L93">
            <v>2500</v>
          </cell>
          <cell r="M93">
            <v>8</v>
          </cell>
          <cell r="N93">
            <v>20000</v>
          </cell>
          <cell r="O93" t="str">
            <v>JL. STM (BELIBIS)</v>
          </cell>
          <cell r="P93">
            <v>2001</v>
          </cell>
          <cell r="S93" t="str">
            <v>12.04.06.05.01.00</v>
          </cell>
          <cell r="T93" t="str">
            <v>APBD</v>
          </cell>
          <cell r="U93">
            <v>2275000000</v>
          </cell>
          <cell r="V93" t="str">
            <v>B</v>
          </cell>
        </row>
        <row r="94">
          <cell r="E94" t="str">
            <v>21.1</v>
          </cell>
          <cell r="F94" t="str">
            <v>4.13.01</v>
          </cell>
          <cell r="H94" t="str">
            <v>JALAN KABUPATEN LOKAL</v>
          </cell>
          <cell r="I94" t="str">
            <v>04.13.01.03.06</v>
          </cell>
          <cell r="K94" t="str">
            <v>ASPAL HOTMIX</v>
          </cell>
          <cell r="L94">
            <v>1900</v>
          </cell>
          <cell r="M94">
            <v>16</v>
          </cell>
          <cell r="N94">
            <v>30400</v>
          </cell>
          <cell r="O94" t="str">
            <v>SIMP. PERKANTORAN PEMDA - BUNDARAN DPRD</v>
          </cell>
          <cell r="P94">
            <v>2001</v>
          </cell>
          <cell r="S94" t="str">
            <v>12.04.06.05.01.00</v>
          </cell>
          <cell r="T94" t="str">
            <v>APBD</v>
          </cell>
          <cell r="U94">
            <v>3890250000</v>
          </cell>
          <cell r="V94" t="str">
            <v>B</v>
          </cell>
        </row>
        <row r="95">
          <cell r="E95" t="str">
            <v>24.1</v>
          </cell>
          <cell r="F95" t="str">
            <v>4.13.01</v>
          </cell>
          <cell r="H95" t="str">
            <v>JALAN KABUPATEN LOKAL</v>
          </cell>
          <cell r="I95" t="str">
            <v>04.13.01.03.06</v>
          </cell>
          <cell r="K95" t="str">
            <v>ASPAL HOTMIX</v>
          </cell>
          <cell r="L95">
            <v>1950</v>
          </cell>
          <cell r="M95">
            <v>10</v>
          </cell>
          <cell r="N95">
            <v>19500</v>
          </cell>
          <cell r="O95" t="str">
            <v>PERUMNAS - SIMP. PERKANTORAN PEMDA</v>
          </cell>
          <cell r="P95">
            <v>2001</v>
          </cell>
          <cell r="S95" t="str">
            <v>12.04.06.05.01.00</v>
          </cell>
          <cell r="T95" t="str">
            <v>APBD</v>
          </cell>
          <cell r="U95">
            <v>4299750000</v>
          </cell>
          <cell r="V95" t="str">
            <v>B</v>
          </cell>
        </row>
        <row r="96">
          <cell r="E96" t="str">
            <v>25.1</v>
          </cell>
          <cell r="F96" t="str">
            <v>4.13.01</v>
          </cell>
          <cell r="H96" t="str">
            <v>JALAN KABUPATEN LOKAL</v>
          </cell>
          <cell r="I96" t="str">
            <v>04.13.01.03.06</v>
          </cell>
          <cell r="K96" t="str">
            <v>BATU KERIKIL</v>
          </cell>
          <cell r="L96">
            <v>4000</v>
          </cell>
          <cell r="M96">
            <v>8</v>
          </cell>
          <cell r="N96">
            <v>32000</v>
          </cell>
          <cell r="O96" t="str">
            <v>SEI RUMBIO - PINTU GOBANG</v>
          </cell>
          <cell r="P96">
            <v>2001</v>
          </cell>
          <cell r="S96" t="str">
            <v>12.04.06.05.01.00</v>
          </cell>
          <cell r="T96" t="str">
            <v>APBD</v>
          </cell>
          <cell r="U96">
            <v>2591976598.3800001</v>
          </cell>
          <cell r="V96" t="str">
            <v>B</v>
          </cell>
        </row>
        <row r="97">
          <cell r="E97" t="str">
            <v>18.1</v>
          </cell>
          <cell r="F97" t="str">
            <v>4.13.01</v>
          </cell>
          <cell r="H97" t="str">
            <v>JALAN KABUPATEN LOKAL</v>
          </cell>
          <cell r="I97" t="str">
            <v>04.13.01.03.06</v>
          </cell>
          <cell r="K97" t="str">
            <v>BATU KERIKIL</v>
          </cell>
          <cell r="L97">
            <v>2000</v>
          </cell>
          <cell r="M97">
            <v>7</v>
          </cell>
          <cell r="N97">
            <v>14000</v>
          </cell>
          <cell r="O97" t="str">
            <v>JL. DESA PULAU KOPUNG - SEI KUANTAN</v>
          </cell>
          <cell r="P97">
            <v>2001</v>
          </cell>
          <cell r="S97" t="str">
            <v>12.04.06.05.01.00</v>
          </cell>
          <cell r="T97" t="str">
            <v>APBD</v>
          </cell>
          <cell r="U97">
            <v>540000000</v>
          </cell>
          <cell r="V97" t="str">
            <v>B</v>
          </cell>
        </row>
        <row r="98">
          <cell r="E98" t="str">
            <v>19.1</v>
          </cell>
          <cell r="F98" t="str">
            <v>4.13.01</v>
          </cell>
          <cell r="H98" t="str">
            <v>JALAN KABUPATEN LOKAL</v>
          </cell>
          <cell r="I98" t="str">
            <v>04.13.01.03.06</v>
          </cell>
          <cell r="K98" t="str">
            <v>BATU KERIKIL</v>
          </cell>
          <cell r="L98" t="str">
            <v>6000</v>
          </cell>
          <cell r="M98">
            <v>20</v>
          </cell>
          <cell r="N98">
            <v>120000</v>
          </cell>
          <cell r="O98" t="str">
            <v>KEBUN NENAS - PERKANTORAN PEMDA</v>
          </cell>
          <cell r="P98">
            <v>2001</v>
          </cell>
          <cell r="S98" t="str">
            <v>12.04.06.05.01.00</v>
          </cell>
          <cell r="T98" t="str">
            <v>APBD</v>
          </cell>
          <cell r="U98">
            <v>1620000000</v>
          </cell>
          <cell r="V98" t="str">
            <v>B</v>
          </cell>
        </row>
        <row r="99">
          <cell r="E99" t="str">
            <v>20.1</v>
          </cell>
          <cell r="F99" t="str">
            <v>4.13.01</v>
          </cell>
          <cell r="H99" t="str">
            <v>JALAN KABUPATEN LOKAL</v>
          </cell>
          <cell r="I99" t="str">
            <v>04.13.01.03.06</v>
          </cell>
          <cell r="K99" t="str">
            <v>BATU KERIKIL</v>
          </cell>
          <cell r="L99">
            <v>2000</v>
          </cell>
          <cell r="M99">
            <v>8</v>
          </cell>
          <cell r="N99">
            <v>16000</v>
          </cell>
          <cell r="O99" t="str">
            <v>DESA KOTO TUO - SEI KUANTAN</v>
          </cell>
          <cell r="P99">
            <v>2001</v>
          </cell>
          <cell r="S99" t="str">
            <v>12.04.06.05.01.00</v>
          </cell>
          <cell r="T99" t="str">
            <v>APBD</v>
          </cell>
          <cell r="U99">
            <v>540000000</v>
          </cell>
          <cell r="V99" t="str">
            <v>B</v>
          </cell>
        </row>
        <row r="100">
          <cell r="E100" t="str">
            <v>15.1</v>
          </cell>
          <cell r="F100" t="str">
            <v>4.13.01</v>
          </cell>
          <cell r="H100" t="str">
            <v>JALAN KABUPATEN LOKAL</v>
          </cell>
          <cell r="I100" t="str">
            <v>04.13.01.03.06</v>
          </cell>
          <cell r="K100" t="str">
            <v>BATU KERIKIL</v>
          </cell>
          <cell r="L100">
            <v>2500</v>
          </cell>
          <cell r="M100">
            <v>7</v>
          </cell>
          <cell r="N100">
            <v>17500</v>
          </cell>
          <cell r="O100" t="str">
            <v>SIMP. CABAI - MUNSALO</v>
          </cell>
          <cell r="P100">
            <v>2001</v>
          </cell>
          <cell r="S100" t="str">
            <v>12.04.06.05.01.00</v>
          </cell>
          <cell r="T100" t="str">
            <v>APBD</v>
          </cell>
          <cell r="U100">
            <v>900000000</v>
          </cell>
          <cell r="V100" t="str">
            <v>KB</v>
          </cell>
        </row>
        <row r="101">
          <cell r="E101" t="str">
            <v>16.1</v>
          </cell>
          <cell r="F101" t="str">
            <v>4.13.01</v>
          </cell>
          <cell r="H101" t="str">
            <v>JALAN KABUPATEN LOKAL</v>
          </cell>
          <cell r="I101" t="str">
            <v>04.13.01.03.06</v>
          </cell>
          <cell r="K101" t="str">
            <v>TANAH</v>
          </cell>
          <cell r="L101" t="str">
            <v>1300</v>
          </cell>
          <cell r="M101">
            <v>7</v>
          </cell>
          <cell r="N101">
            <v>9100</v>
          </cell>
          <cell r="O101" t="str">
            <v>JL. DESA PL. BARU - SEI KUANTAN</v>
          </cell>
          <cell r="P101">
            <v>2001</v>
          </cell>
          <cell r="S101" t="str">
            <v>12.04.06.05.01.00</v>
          </cell>
          <cell r="T101" t="str">
            <v>APBD</v>
          </cell>
          <cell r="U101">
            <v>175500000</v>
          </cell>
          <cell r="V101" t="str">
            <v>B</v>
          </cell>
        </row>
        <row r="102">
          <cell r="E102" t="str">
            <v>17.1</v>
          </cell>
          <cell r="F102" t="str">
            <v>4.13.01</v>
          </cell>
          <cell r="H102" t="str">
            <v>JALAN KABUPATEN LOKAL</v>
          </cell>
          <cell r="I102" t="str">
            <v>04.13.01.03.06</v>
          </cell>
          <cell r="K102" t="str">
            <v>BATU KERIKIL</v>
          </cell>
          <cell r="L102" t="str">
            <v>2500</v>
          </cell>
          <cell r="M102">
            <v>20</v>
          </cell>
          <cell r="N102">
            <v>50000</v>
          </cell>
          <cell r="O102" t="str">
            <v>SINAMBEK - STADION OLAH RAGA</v>
          </cell>
          <cell r="P102">
            <v>2001</v>
          </cell>
          <cell r="S102" t="str">
            <v>12.04.06.05.01.00</v>
          </cell>
          <cell r="T102" t="str">
            <v>APBD</v>
          </cell>
          <cell r="U102">
            <v>675000000</v>
          </cell>
          <cell r="V102" t="str">
            <v>B</v>
          </cell>
        </row>
        <row r="103">
          <cell r="E103" t="str">
            <v>9.1</v>
          </cell>
          <cell r="F103" t="str">
            <v>4.13.01</v>
          </cell>
          <cell r="H103" t="str">
            <v>JALAN KABUPATEN LOKAL</v>
          </cell>
          <cell r="I103" t="str">
            <v>04.13.01.03.06</v>
          </cell>
          <cell r="K103" t="str">
            <v>ASPAL HOTMIX</v>
          </cell>
          <cell r="L103">
            <v>4000</v>
          </cell>
          <cell r="M103">
            <v>7</v>
          </cell>
          <cell r="N103">
            <v>28000</v>
          </cell>
          <cell r="O103" t="str">
            <v>CEBERLIN - PINTU GOBANG</v>
          </cell>
          <cell r="P103">
            <v>2001</v>
          </cell>
          <cell r="S103" t="str">
            <v>12.04.06.05.01.00</v>
          </cell>
          <cell r="T103" t="str">
            <v>APBD</v>
          </cell>
          <cell r="U103">
            <v>3360000000</v>
          </cell>
          <cell r="V103" t="str">
            <v>KB</v>
          </cell>
        </row>
        <row r="104">
          <cell r="E104" t="str">
            <v>10.1</v>
          </cell>
          <cell r="F104" t="str">
            <v>4.13.01</v>
          </cell>
          <cell r="H104" t="str">
            <v>JALAN KABUPATEN LOKAL</v>
          </cell>
          <cell r="I104" t="str">
            <v>04.13.01.03.06</v>
          </cell>
          <cell r="K104" t="str">
            <v>TANAH</v>
          </cell>
          <cell r="L104">
            <v>12000</v>
          </cell>
          <cell r="M104">
            <v>7</v>
          </cell>
          <cell r="N104">
            <v>84000</v>
          </cell>
          <cell r="O104" t="str">
            <v>SEB. TELUK KUANTAN - DUTA PALMA</v>
          </cell>
          <cell r="P104">
            <v>2001</v>
          </cell>
          <cell r="S104" t="str">
            <v>12.04.06.05.01.00</v>
          </cell>
          <cell r="T104" t="str">
            <v>APBD</v>
          </cell>
          <cell r="U104">
            <v>2700000000</v>
          </cell>
          <cell r="V104" t="str">
            <v>B</v>
          </cell>
        </row>
        <row r="105">
          <cell r="E105" t="str">
            <v>13.1</v>
          </cell>
          <cell r="F105" t="str">
            <v>4.13.01</v>
          </cell>
          <cell r="H105" t="str">
            <v>JALAN KABUPATEN LOKAL</v>
          </cell>
          <cell r="I105" t="str">
            <v>04.13.01.03.06</v>
          </cell>
          <cell r="K105" t="str">
            <v>BATU PECAH / MACADAM</v>
          </cell>
          <cell r="L105">
            <v>600</v>
          </cell>
          <cell r="M105">
            <v>7</v>
          </cell>
          <cell r="N105">
            <v>4200</v>
          </cell>
          <cell r="O105" t="str">
            <v>SIMP. BERINGIN - BERINGIN</v>
          </cell>
          <cell r="P105">
            <v>2001</v>
          </cell>
          <cell r="S105" t="str">
            <v>12.04.06.05.01.00</v>
          </cell>
          <cell r="T105" t="str">
            <v>APBD</v>
          </cell>
          <cell r="U105">
            <v>288000000</v>
          </cell>
          <cell r="V105" t="str">
            <v>B</v>
          </cell>
        </row>
        <row r="106">
          <cell r="E106" t="str">
            <v>6.1</v>
          </cell>
          <cell r="F106" t="str">
            <v>4.13.01</v>
          </cell>
          <cell r="H106" t="str">
            <v>JALAN KOTO SENTAJO-RIMBO GAJAH MATI</v>
          </cell>
          <cell r="I106" t="str">
            <v>04.13.01.03.06</v>
          </cell>
          <cell r="K106" t="str">
            <v>BATU PECAH / MACADAM</v>
          </cell>
          <cell r="L106">
            <v>3000</v>
          </cell>
          <cell r="M106">
            <v>7</v>
          </cell>
          <cell r="N106">
            <v>21000</v>
          </cell>
          <cell r="O106" t="str">
            <v>KOTO SENTAJO - RIMBO GAJAH MATI</v>
          </cell>
          <cell r="P106">
            <v>2001</v>
          </cell>
          <cell r="S106" t="str">
            <v>12.04.06.05.01.00</v>
          </cell>
          <cell r="T106" t="str">
            <v>APBD</v>
          </cell>
          <cell r="U106">
            <v>3273925686</v>
          </cell>
          <cell r="V106" t="str">
            <v>B</v>
          </cell>
        </row>
        <row r="107">
          <cell r="E107" t="str">
            <v>7.1</v>
          </cell>
          <cell r="F107" t="str">
            <v>4.13.01</v>
          </cell>
          <cell r="H107" t="str">
            <v>JALAN KABUPATEN LOKAL</v>
          </cell>
          <cell r="I107" t="str">
            <v>04.13.01.03.06</v>
          </cell>
          <cell r="K107" t="str">
            <v>BATU KERIKIL</v>
          </cell>
          <cell r="L107">
            <v>5500</v>
          </cell>
          <cell r="M107">
            <v>7</v>
          </cell>
          <cell r="N107">
            <v>38500</v>
          </cell>
          <cell r="O107" t="str">
            <v>KP. BARU SENTAJO - TEBING TINGGI</v>
          </cell>
          <cell r="P107">
            <v>2001</v>
          </cell>
          <cell r="S107" t="str">
            <v>12.04.06.05.01.00</v>
          </cell>
          <cell r="T107" t="str">
            <v>APBD</v>
          </cell>
          <cell r="U107">
            <v>2475000000</v>
          </cell>
          <cell r="V107" t="str">
            <v>B</v>
          </cell>
        </row>
        <row r="108">
          <cell r="E108" t="str">
            <v>8.1</v>
          </cell>
          <cell r="F108" t="str">
            <v>4.13.01</v>
          </cell>
          <cell r="H108" t="str">
            <v>JALAN KABUPATEN LOKAL</v>
          </cell>
          <cell r="I108" t="str">
            <v>04.13.01.03.06</v>
          </cell>
          <cell r="K108" t="str">
            <v>TANAH</v>
          </cell>
          <cell r="L108">
            <v>2000</v>
          </cell>
          <cell r="M108">
            <v>7</v>
          </cell>
          <cell r="N108">
            <v>14000</v>
          </cell>
          <cell r="O108" t="str">
            <v>KP. BARU SENTAJO - BENAI</v>
          </cell>
          <cell r="P108">
            <v>2001</v>
          </cell>
          <cell r="S108" t="str">
            <v>12.04.06.05.01.00</v>
          </cell>
          <cell r="T108" t="str">
            <v>APBD</v>
          </cell>
          <cell r="U108">
            <v>450000000</v>
          </cell>
          <cell r="V108" t="str">
            <v>B</v>
          </cell>
        </row>
        <row r="109">
          <cell r="E109" t="str">
            <v>4.1</v>
          </cell>
          <cell r="F109" t="str">
            <v>4.13.01</v>
          </cell>
          <cell r="H109" t="str">
            <v>JALAN KABUPATEN LOKAL</v>
          </cell>
          <cell r="I109" t="str">
            <v>04.13.01.03.06</v>
          </cell>
          <cell r="K109" t="str">
            <v>ASPAL HOTMIX</v>
          </cell>
          <cell r="L109">
            <v>34000</v>
          </cell>
          <cell r="N109">
            <v>289500</v>
          </cell>
          <cell r="O109" t="str">
            <v>SENTAJO - MUARA LANGSAT</v>
          </cell>
          <cell r="P109">
            <v>2001</v>
          </cell>
          <cell r="S109" t="str">
            <v>12.04.06.05.01.00</v>
          </cell>
          <cell r="T109" t="str">
            <v>APBD</v>
          </cell>
          <cell r="U109">
            <v>46812964265.480003</v>
          </cell>
          <cell r="V109" t="str">
            <v>KB</v>
          </cell>
        </row>
        <row r="110">
          <cell r="E110" t="str">
            <v>5.1</v>
          </cell>
          <cell r="F110" t="str">
            <v>4.13.01</v>
          </cell>
          <cell r="H110" t="str">
            <v>JALAN KABUPATEN LOKAL</v>
          </cell>
          <cell r="I110" t="str">
            <v>04.13.01.03.06</v>
          </cell>
          <cell r="K110" t="str">
            <v>BATU KERIKIL</v>
          </cell>
          <cell r="L110">
            <v>15500</v>
          </cell>
          <cell r="M110">
            <v>8</v>
          </cell>
          <cell r="N110">
            <v>124000</v>
          </cell>
          <cell r="O110" t="str">
            <v>SIMP. JAKE - TRANS SKP II PETAI</v>
          </cell>
          <cell r="P110">
            <v>2001</v>
          </cell>
          <cell r="S110" t="str">
            <v>12.04.06.05.01.00</v>
          </cell>
          <cell r="T110" t="str">
            <v>APBD</v>
          </cell>
          <cell r="U110">
            <v>6975000000</v>
          </cell>
          <cell r="V110" t="str">
            <v>B</v>
          </cell>
        </row>
        <row r="111">
          <cell r="E111" t="str">
            <v>2.1</v>
          </cell>
          <cell r="F111" t="str">
            <v>4.13.01</v>
          </cell>
          <cell r="H111" t="str">
            <v>JALAN JAKE-GERINGGING BARU</v>
          </cell>
          <cell r="I111" t="str">
            <v>04.13.01.03.06</v>
          </cell>
          <cell r="K111" t="str">
            <v>BATU KERIKIL</v>
          </cell>
          <cell r="L111">
            <v>13300</v>
          </cell>
          <cell r="M111">
            <v>8</v>
          </cell>
          <cell r="N111">
            <v>106400</v>
          </cell>
          <cell r="O111" t="str">
            <v>JAKE - GERINGGING BARU</v>
          </cell>
          <cell r="P111">
            <v>2001</v>
          </cell>
          <cell r="S111" t="str">
            <v>12.04.06.05.01.00</v>
          </cell>
          <cell r="T111" t="str">
            <v>APBD</v>
          </cell>
          <cell r="U111">
            <v>20175343360</v>
          </cell>
          <cell r="V111" t="str">
            <v>B</v>
          </cell>
        </row>
        <row r="112">
          <cell r="E112" t="str">
            <v>.2</v>
          </cell>
          <cell r="F112" t="str">
            <v>4.13.02</v>
          </cell>
          <cell r="H112" t="str">
            <v>PEMBANGUNAN JEMBATAN SEI. JAKE TAHAP II (BALOK T) RUAS JALAN JAKE GERINGGING BARU (LANJUTAN)</v>
          </cell>
          <cell r="I112" t="str">
            <v>04.13.02.03.08</v>
          </cell>
          <cell r="K112" t="str">
            <v>Beton</v>
          </cell>
          <cell r="O112" t="str">
            <v>JAKE - GERINGGING BARU</v>
          </cell>
          <cell r="P112">
            <v>2012</v>
          </cell>
          <cell r="T112" t="str">
            <v>APBD</v>
          </cell>
          <cell r="U112">
            <v>1145248023.880646</v>
          </cell>
          <cell r="V112" t="str">
            <v>B</v>
          </cell>
        </row>
        <row r="113">
          <cell r="E113" t="str">
            <v>2.2</v>
          </cell>
          <cell r="F113" t="str">
            <v>4.13.01</v>
          </cell>
          <cell r="H113" t="str">
            <v>PENINGKATAN JALAN JAKE - GERINGGING BARU</v>
          </cell>
          <cell r="I113" t="str">
            <v>04.13.01.03.06</v>
          </cell>
          <cell r="O113" t="str">
            <v>JAKE - GERINGGING BARU</v>
          </cell>
          <cell r="P113">
            <v>2015</v>
          </cell>
          <cell r="T113" t="str">
            <v>APBD</v>
          </cell>
          <cell r="U113">
            <v>2125785396</v>
          </cell>
        </row>
        <row r="114">
          <cell r="E114" t="str">
            <v>2.3</v>
          </cell>
          <cell r="F114" t="str">
            <v>4.13.01</v>
          </cell>
          <cell r="H114" t="str">
            <v>PENINGKATAN JALAN JAKE - GERINGGING BARU (ASPAL) (DAK)</v>
          </cell>
          <cell r="I114" t="str">
            <v>04.13.01.03.06</v>
          </cell>
          <cell r="O114" t="str">
            <v>JAKE - GERINGGING BARU</v>
          </cell>
          <cell r="P114">
            <v>2016</v>
          </cell>
          <cell r="T114" t="str">
            <v>APBD</v>
          </cell>
          <cell r="U114">
            <v>5335623040.4074984</v>
          </cell>
        </row>
        <row r="115">
          <cell r="E115" t="str">
            <v>2.4</v>
          </cell>
          <cell r="H115" t="str">
            <v>PENINGKATAN JALAN JAKE - GERINGGING BARU (ASPAL)</v>
          </cell>
          <cell r="I115" t="str">
            <v>04.13.01.03.06</v>
          </cell>
          <cell r="O115" t="str">
            <v>JAKE - GERINGGING BARU</v>
          </cell>
          <cell r="P115">
            <v>2017</v>
          </cell>
          <cell r="T115" t="str">
            <v>APBD</v>
          </cell>
          <cell r="U115">
            <v>2048298000</v>
          </cell>
        </row>
        <row r="116">
          <cell r="E116" t="str">
            <v>2.5</v>
          </cell>
          <cell r="H116" t="str">
            <v>PENINGKATAN JALAN JAKE - GERINGGING BARU (ASPAL) (DAK)</v>
          </cell>
          <cell r="I116" t="str">
            <v>04.13.01.03.06</v>
          </cell>
          <cell r="O116" t="str">
            <v>JAKE - GERINGGING BARU</v>
          </cell>
          <cell r="P116">
            <v>2018</v>
          </cell>
          <cell r="T116" t="str">
            <v>APBD</v>
          </cell>
          <cell r="U116">
            <v>8049268344</v>
          </cell>
        </row>
        <row r="117">
          <cell r="E117" t="str">
            <v>2.6</v>
          </cell>
          <cell r="H117" t="str">
            <v>PEMELIHARAAN JALAN JAKE - GERINGGING BARU</v>
          </cell>
          <cell r="I117" t="str">
            <v>04.13.01.03.06</v>
          </cell>
          <cell r="O117" t="str">
            <v>JAKE - GERINGGING BARU</v>
          </cell>
          <cell r="P117">
            <v>2018</v>
          </cell>
          <cell r="T117" t="str">
            <v>APBD</v>
          </cell>
          <cell r="U117">
            <v>186340500</v>
          </cell>
        </row>
        <row r="118">
          <cell r="E118" t="str">
            <v>3.1</v>
          </cell>
          <cell r="F118" t="str">
            <v>4.13.01</v>
          </cell>
          <cell r="H118" t="str">
            <v>JALAN JAKE-KOTO KOMBU-LB. AMBACANG (ASPAL)</v>
          </cell>
          <cell r="I118" t="str">
            <v>04.13.01.03.06</v>
          </cell>
          <cell r="K118" t="str">
            <v>ASPAL HOTMIX</v>
          </cell>
          <cell r="L118" t="str">
            <v>20000</v>
          </cell>
          <cell r="O118" t="str">
            <v>JAKE - KOTO KUMBU-LB. AMBACANG (ASPAL)</v>
          </cell>
          <cell r="P118">
            <v>2001</v>
          </cell>
          <cell r="S118" t="str">
            <v>12.04.06.05.01.00</v>
          </cell>
          <cell r="T118" t="str">
            <v>APBD</v>
          </cell>
          <cell r="U118">
            <v>13778074379</v>
          </cell>
          <cell r="V118" t="str">
            <v>B</v>
          </cell>
        </row>
        <row r="119">
          <cell r="E119" t="str">
            <v>3.2</v>
          </cell>
          <cell r="F119" t="str">
            <v>4.13.02</v>
          </cell>
          <cell r="H119" t="str">
            <v>PEMBUATAN 3 UNIT BOX CULVERT UK. 2 X 2 M (TUNGGAL), 1 UNIT BOX CULVERT UK. 2,5 X 2,5 M (TUNGGAL)</v>
          </cell>
          <cell r="I119" t="str">
            <v>04.13.02.03.01</v>
          </cell>
          <cell r="K119" t="str">
            <v>Beton</v>
          </cell>
          <cell r="L119">
            <v>2</v>
          </cell>
          <cell r="M119">
            <v>2</v>
          </cell>
          <cell r="N119">
            <v>4</v>
          </cell>
          <cell r="O119" t="str">
            <v>JAKE - KOTO KOMBU</v>
          </cell>
          <cell r="P119">
            <v>2007</v>
          </cell>
          <cell r="T119" t="str">
            <v>APBD</v>
          </cell>
          <cell r="U119">
            <v>667654574.73438203</v>
          </cell>
          <cell r="V119" t="str">
            <v>B</v>
          </cell>
        </row>
        <row r="120">
          <cell r="E120" t="str">
            <v>3.3</v>
          </cell>
          <cell r="F120" t="str">
            <v>4.13.02</v>
          </cell>
          <cell r="H120" t="str">
            <v>PEMBUATAN 1 UNIT BOX CULVERT 3,0 X 4,0 (DOUBLE) SEI.INUMAN RUAS JALAN JAKE - KOTO KOMBU</v>
          </cell>
          <cell r="I120" t="str">
            <v>04.13.01.03.06</v>
          </cell>
          <cell r="K120" t="str">
            <v>Beton</v>
          </cell>
          <cell r="L120">
            <v>3</v>
          </cell>
          <cell r="M120">
            <v>4</v>
          </cell>
          <cell r="N120">
            <v>12</v>
          </cell>
          <cell r="O120" t="str">
            <v>JAKE - KOTO KOMBU</v>
          </cell>
          <cell r="P120">
            <v>2007</v>
          </cell>
          <cell r="T120" t="str">
            <v>APBD</v>
          </cell>
          <cell r="U120">
            <v>705972610.72970796</v>
          </cell>
          <cell r="V120" t="str">
            <v>B</v>
          </cell>
        </row>
        <row r="121">
          <cell r="E121" t="str">
            <v>3.4</v>
          </cell>
          <cell r="F121" t="str">
            <v>4.13.01</v>
          </cell>
          <cell r="H121" t="str">
            <v>PENINGKATAN JALAN JAKE - LB. AMBACANG (ASPAL 1,00 KM)</v>
          </cell>
          <cell r="I121" t="str">
            <v>04.13.01.03.06</v>
          </cell>
          <cell r="K121" t="str">
            <v>Aspal</v>
          </cell>
          <cell r="N121">
            <v>1000</v>
          </cell>
          <cell r="O121" t="str">
            <v>JAKE - LB. AMBACANG</v>
          </cell>
          <cell r="P121">
            <v>2011</v>
          </cell>
          <cell r="T121" t="str">
            <v>APBD</v>
          </cell>
          <cell r="U121">
            <v>1722640846.3199999</v>
          </cell>
          <cell r="V121" t="str">
            <v>B</v>
          </cell>
        </row>
        <row r="122">
          <cell r="E122" t="str">
            <v>3.5</v>
          </cell>
          <cell r="F122" t="str">
            <v>4.13.01</v>
          </cell>
          <cell r="H122" t="str">
            <v>PENINGKATAN JALAN JAKE-KOTO KOMBU, LBK.AMBACANG-LBK. JAMBI (ASPAL 1,79 KM) (NO.03; PANJANG RUAS 32 KM)</v>
          </cell>
          <cell r="I122" t="str">
            <v>04.13.01.03.06</v>
          </cell>
          <cell r="K122" t="str">
            <v>Aspal</v>
          </cell>
          <cell r="O122" t="str">
            <v>JAKE-KOTO KOMBU, LBK.AMBACANG-LBK. JAMBI</v>
          </cell>
          <cell r="P122">
            <v>2012</v>
          </cell>
          <cell r="T122" t="str">
            <v>APBD</v>
          </cell>
          <cell r="U122">
            <v>3375384144</v>
          </cell>
          <cell r="V122" t="str">
            <v>B</v>
          </cell>
        </row>
        <row r="123">
          <cell r="E123" t="str">
            <v>3.6</v>
          </cell>
          <cell r="F123" t="str">
            <v>4.13.01</v>
          </cell>
          <cell r="H123" t="str">
            <v>PENINGKATAN JALAN JAKE - KOTO KOMBU</v>
          </cell>
          <cell r="I123" t="str">
            <v>04.13.01.03.06</v>
          </cell>
          <cell r="L123">
            <v>20000</v>
          </cell>
          <cell r="M123">
            <v>8</v>
          </cell>
          <cell r="N123">
            <v>157100</v>
          </cell>
          <cell r="O123" t="str">
            <v>JAKE - KOTO KUMBU</v>
          </cell>
          <cell r="P123">
            <v>2015</v>
          </cell>
          <cell r="T123" t="str">
            <v>APBD</v>
          </cell>
          <cell r="U123">
            <v>2482976673</v>
          </cell>
        </row>
        <row r="124">
          <cell r="E124" t="str">
            <v>3.7</v>
          </cell>
          <cell r="F124" t="str">
            <v>4.13.01</v>
          </cell>
          <cell r="H124" t="str">
            <v>PENINGKATAN JLN. JAKE - LB. AMBACANG</v>
          </cell>
          <cell r="I124" t="str">
            <v>04.13.01.03.06</v>
          </cell>
          <cell r="O124" t="str">
            <v>JAKE - LB. AMBACANG</v>
          </cell>
          <cell r="P124">
            <v>2015</v>
          </cell>
          <cell r="T124" t="str">
            <v>APBD</v>
          </cell>
          <cell r="U124">
            <v>6993176545.3037949</v>
          </cell>
        </row>
        <row r="125">
          <cell r="E125" t="str">
            <v>3.8</v>
          </cell>
          <cell r="F125" t="str">
            <v>4.13.02</v>
          </cell>
          <cell r="H125" t="str">
            <v>PEMBUATAN 1 UNIT BOX CULVERT 2X2X7 RUAS JL.JAKE-KOTO KOMBU</v>
          </cell>
          <cell r="I125" t="str">
            <v>04.13.01.03.06</v>
          </cell>
          <cell r="O125" t="str">
            <v>JAKE - KOTO KOMBU</v>
          </cell>
          <cell r="P125">
            <v>2015</v>
          </cell>
          <cell r="T125" t="str">
            <v>APBD</v>
          </cell>
          <cell r="U125">
            <v>190538964</v>
          </cell>
        </row>
        <row r="126">
          <cell r="E126" t="str">
            <v>3.9</v>
          </cell>
          <cell r="H126" t="str">
            <v>PENINGKATAN JALAN JAKE - KOTO KOMBU (ASPAL)  (DAK)</v>
          </cell>
          <cell r="I126" t="str">
            <v>04.13.01.03.06</v>
          </cell>
          <cell r="O126" t="str">
            <v>JAKE - KOTO KUMBU</v>
          </cell>
          <cell r="P126">
            <v>2017</v>
          </cell>
          <cell r="T126" t="str">
            <v>APBD</v>
          </cell>
          <cell r="U126">
            <v>12869362300</v>
          </cell>
        </row>
        <row r="127">
          <cell r="E127" t="str">
            <v>3.10</v>
          </cell>
          <cell r="H127" t="str">
            <v>PENGAWASAN JALAN JAKE - KOTO KOMBU (ASPAL)  (DAK)</v>
          </cell>
          <cell r="I127" t="str">
            <v>04.13.01.03.06</v>
          </cell>
          <cell r="O127" t="str">
            <v>JAKE - KOTO KUMBU</v>
          </cell>
          <cell r="P127">
            <v>2017</v>
          </cell>
          <cell r="T127" t="str">
            <v>APBD</v>
          </cell>
          <cell r="U127">
            <v>246620000</v>
          </cell>
        </row>
        <row r="128">
          <cell r="E128" t="str">
            <v>1.1</v>
          </cell>
          <cell r="F128" t="str">
            <v>4.13.01</v>
          </cell>
          <cell r="H128" t="str">
            <v>JALAN KABUPATEN LOKAL</v>
          </cell>
          <cell r="I128" t="str">
            <v>04.13.01.03.06</v>
          </cell>
          <cell r="K128" t="str">
            <v>BATU PECAH / MACADAM</v>
          </cell>
          <cell r="L128">
            <v>11700</v>
          </cell>
          <cell r="M128">
            <v>8</v>
          </cell>
          <cell r="N128">
            <v>93600</v>
          </cell>
          <cell r="O128" t="str">
            <v>SEBERANG TALUK - SEBERANG BENAI</v>
          </cell>
          <cell r="P128">
            <v>2001</v>
          </cell>
          <cell r="S128" t="str">
            <v>12.04.06.05.01.00</v>
          </cell>
          <cell r="T128" t="str">
            <v>APBD</v>
          </cell>
          <cell r="U128">
            <v>4420800000</v>
          </cell>
          <cell r="V128" t="str">
            <v>B</v>
          </cell>
        </row>
        <row r="129">
          <cell r="E129" t="str">
            <v>1.2</v>
          </cell>
          <cell r="F129" t="str">
            <v>4.13.01</v>
          </cell>
          <cell r="H129" t="str">
            <v>PEMELIHARAAN JALAN SEBERANG TALUK - SEBERANG BENAI ( NO. RUAS 001 ) (ASPAL OVERLAY) RUTIN 11,70 KM</v>
          </cell>
          <cell r="I129" t="str">
            <v>04.13.01.03.06</v>
          </cell>
          <cell r="O129" t="str">
            <v>SEBERANG TALUK - SEBERANG BENAI</v>
          </cell>
          <cell r="P129">
            <v>2007</v>
          </cell>
          <cell r="T129" t="str">
            <v>APBD</v>
          </cell>
          <cell r="U129">
            <v>1606819122.6242001</v>
          </cell>
          <cell r="V129" t="str">
            <v>B</v>
          </cell>
        </row>
        <row r="130">
          <cell r="E130" t="str">
            <v>1.3</v>
          </cell>
          <cell r="F130" t="str">
            <v>4.13.01</v>
          </cell>
          <cell r="H130" t="str">
            <v>PENINGKATAN JALAN SEBERANG TELUK KUANTAN - SEBERANG BENAI</v>
          </cell>
          <cell r="I130" t="str">
            <v>04.13.01.03.06</v>
          </cell>
          <cell r="O130" t="str">
            <v>SEBERANG TALUK - SEBERANG BENAI</v>
          </cell>
          <cell r="P130">
            <v>2015</v>
          </cell>
          <cell r="T130" t="str">
            <v>APBD</v>
          </cell>
          <cell r="U130">
            <v>3147563153</v>
          </cell>
        </row>
        <row r="131">
          <cell r="E131" t="str">
            <v>1.5</v>
          </cell>
          <cell r="H131" t="str">
            <v>PENINGKATAN JALAN SEBERANG TALUK - SEBERANG BENAI  (BANKEU)</v>
          </cell>
          <cell r="I131" t="str">
            <v>04.13.01.03.06</v>
          </cell>
          <cell r="O131" t="str">
            <v>SEBERANG TALUK - SEBERANG BENAI</v>
          </cell>
          <cell r="P131">
            <v>2017</v>
          </cell>
          <cell r="T131" t="str">
            <v>APBD</v>
          </cell>
          <cell r="U131">
            <v>2629412299</v>
          </cell>
        </row>
        <row r="132">
          <cell r="E132" t="str">
            <v>1.7</v>
          </cell>
          <cell r="H132" t="str">
            <v>PENINGKATAN JALAN SEBERANG TALUK - SEBERANG BENAI (ASPAL)</v>
          </cell>
          <cell r="I132" t="str">
            <v>04.13.01.03.06</v>
          </cell>
          <cell r="O132" t="str">
            <v>SEBERANG TALUK - SEBERANG BENAI</v>
          </cell>
          <cell r="P132">
            <v>2018</v>
          </cell>
          <cell r="T132" t="str">
            <v>APBD</v>
          </cell>
          <cell r="U132">
            <v>2395846651</v>
          </cell>
        </row>
        <row r="133">
          <cell r="F133" t="str">
            <v>4.13.01</v>
          </cell>
          <cell r="H133" t="str">
            <v>JALAN KABUPATEN LOKAL</v>
          </cell>
          <cell r="I133" t="str">
            <v>04.13.01.03.06</v>
          </cell>
          <cell r="K133" t="str">
            <v>ASPAL PENETRASI</v>
          </cell>
          <cell r="L133" t="str">
            <v>200</v>
          </cell>
          <cell r="O133" t="str">
            <v>JALAN IMAM BONJOL CERENTI</v>
          </cell>
          <cell r="P133">
            <v>2001</v>
          </cell>
          <cell r="S133" t="str">
            <v>12.04.06.05.01.00</v>
          </cell>
          <cell r="T133" t="str">
            <v>APBD</v>
          </cell>
          <cell r="U133">
            <v>175500000</v>
          </cell>
          <cell r="V133" t="str">
            <v>B</v>
          </cell>
        </row>
        <row r="134">
          <cell r="E134" t="str">
            <v>85.1</v>
          </cell>
          <cell r="F134" t="str">
            <v>4.13.01</v>
          </cell>
          <cell r="H134" t="str">
            <v>JALAN KABUPATEN LOKAL</v>
          </cell>
          <cell r="I134" t="str">
            <v>04.13.01.03.06</v>
          </cell>
          <cell r="K134" t="str">
            <v>TANAH</v>
          </cell>
          <cell r="L134">
            <v>60000</v>
          </cell>
          <cell r="M134">
            <v>8</v>
          </cell>
          <cell r="N134">
            <v>480000</v>
          </cell>
          <cell r="O134" t="str">
            <v>CENGAR - KOTO BENAI</v>
          </cell>
          <cell r="P134">
            <v>2001</v>
          </cell>
          <cell r="S134" t="str">
            <v>12.04.06.05.01.00</v>
          </cell>
          <cell r="T134" t="str">
            <v>APBD</v>
          </cell>
          <cell r="U134">
            <v>3360000000</v>
          </cell>
          <cell r="V134" t="str">
            <v>B</v>
          </cell>
        </row>
        <row r="135">
          <cell r="E135" t="str">
            <v>86.1</v>
          </cell>
          <cell r="F135" t="str">
            <v>4.13.01</v>
          </cell>
          <cell r="H135" t="str">
            <v>JALAN KABUPATEN LOKAL</v>
          </cell>
          <cell r="I135" t="str">
            <v>04.13.01.03.06</v>
          </cell>
          <cell r="K135" t="str">
            <v>BATU PECAH / MACADAM</v>
          </cell>
          <cell r="L135">
            <v>5000</v>
          </cell>
          <cell r="M135">
            <v>7</v>
          </cell>
          <cell r="N135">
            <v>35000</v>
          </cell>
          <cell r="O135" t="str">
            <v>PANTAI - AIR BULUH</v>
          </cell>
          <cell r="P135">
            <v>2001</v>
          </cell>
          <cell r="S135" t="str">
            <v>12.04.06.05.01.00</v>
          </cell>
          <cell r="T135" t="str">
            <v>APBD</v>
          </cell>
          <cell r="U135">
            <v>2080000000</v>
          </cell>
          <cell r="V135" t="str">
            <v>B</v>
          </cell>
        </row>
        <row r="136">
          <cell r="E136" t="str">
            <v>299.1</v>
          </cell>
          <cell r="F136" t="str">
            <v>4.13.01</v>
          </cell>
          <cell r="H136" t="str">
            <v>JALAN KABUPATEN LOKAL</v>
          </cell>
          <cell r="I136" t="str">
            <v>04.13.01.03.06</v>
          </cell>
          <cell r="K136" t="str">
            <v>BATU PECAH / MACADAM</v>
          </cell>
          <cell r="L136" t="str">
            <v>1300</v>
          </cell>
          <cell r="M136">
            <v>7</v>
          </cell>
          <cell r="N136">
            <v>9100</v>
          </cell>
          <cell r="O136" t="str">
            <v>BANJAR NAN TIGO - PASAR INUMAN</v>
          </cell>
          <cell r="P136">
            <v>2001</v>
          </cell>
          <cell r="S136" t="str">
            <v>12.04.06.05.01.00</v>
          </cell>
          <cell r="T136" t="str">
            <v>APBD</v>
          </cell>
          <cell r="U136">
            <v>980850000</v>
          </cell>
          <cell r="V136" t="str">
            <v>B</v>
          </cell>
        </row>
        <row r="137">
          <cell r="E137" t="str">
            <v>301.1</v>
          </cell>
          <cell r="F137" t="str">
            <v>4.13.01</v>
          </cell>
          <cell r="H137" t="str">
            <v>JALAN KABUPATEN LOKAL</v>
          </cell>
          <cell r="I137" t="str">
            <v>04.13.01.03.06</v>
          </cell>
          <cell r="K137" t="str">
            <v>TANAH</v>
          </cell>
          <cell r="L137" t="str">
            <v>3000</v>
          </cell>
          <cell r="O137" t="str">
            <v>INUMAN - BEDENG SUKURAN</v>
          </cell>
          <cell r="P137">
            <v>2001</v>
          </cell>
          <cell r="S137" t="str">
            <v>12.04.06.05.01.00</v>
          </cell>
          <cell r="T137" t="str">
            <v>APBD</v>
          </cell>
          <cell r="U137">
            <v>506250000</v>
          </cell>
          <cell r="V137" t="str">
            <v>KB</v>
          </cell>
        </row>
        <row r="138">
          <cell r="E138" t="str">
            <v>296.1</v>
          </cell>
          <cell r="F138" t="str">
            <v>4.13.01</v>
          </cell>
          <cell r="H138" t="str">
            <v>JALAN KABUPATEN LOKAL</v>
          </cell>
          <cell r="I138" t="str">
            <v>04.13.01.03.06</v>
          </cell>
          <cell r="K138" t="str">
            <v>BATU PECAH / MACADAM</v>
          </cell>
          <cell r="L138">
            <v>3300</v>
          </cell>
          <cell r="O138" t="str">
            <v>INUMAN - PL. BUSUK</v>
          </cell>
          <cell r="P138">
            <v>2001</v>
          </cell>
          <cell r="S138" t="str">
            <v>12.04.06.05.01.00</v>
          </cell>
          <cell r="T138" t="str">
            <v>APBD</v>
          </cell>
          <cell r="U138">
            <v>1108800000</v>
          </cell>
          <cell r="V138" t="str">
            <v>B</v>
          </cell>
        </row>
        <row r="139">
          <cell r="E139" t="str">
            <v>308.1</v>
          </cell>
          <cell r="F139" t="str">
            <v>4.13.01</v>
          </cell>
          <cell r="H139" t="str">
            <v>JALAN KABUPATEN LOKAL</v>
          </cell>
          <cell r="I139" t="str">
            <v>04.13.01.03.06</v>
          </cell>
          <cell r="K139" t="str">
            <v>BATU PECAH / MACADAM</v>
          </cell>
          <cell r="L139" t="str">
            <v>3400</v>
          </cell>
          <cell r="M139">
            <v>7</v>
          </cell>
          <cell r="N139">
            <v>23800</v>
          </cell>
          <cell r="O139" t="str">
            <v>DESA PULAU SIPAN - PULAU PANJANG</v>
          </cell>
          <cell r="P139">
            <v>2001</v>
          </cell>
          <cell r="S139" t="str">
            <v>12.04.06.05.01.00</v>
          </cell>
          <cell r="T139" t="str">
            <v>APBD</v>
          </cell>
          <cell r="U139">
            <v>1142400000</v>
          </cell>
          <cell r="V139" t="str">
            <v>B</v>
          </cell>
        </row>
        <row r="140">
          <cell r="E140" t="str">
            <v>307.1</v>
          </cell>
          <cell r="F140" t="str">
            <v>4.13.01</v>
          </cell>
          <cell r="H140" t="str">
            <v>JALAN KABUPATEN LOKAL</v>
          </cell>
          <cell r="I140" t="str">
            <v>04.13.01.03.06</v>
          </cell>
          <cell r="K140" t="str">
            <v>TANAH</v>
          </cell>
          <cell r="L140" t="str">
            <v>2400</v>
          </cell>
          <cell r="M140">
            <v>7</v>
          </cell>
          <cell r="N140">
            <v>16800</v>
          </cell>
          <cell r="O140" t="str">
            <v>DESA PULAU PANJANG - PULAU PANJANG HILIR</v>
          </cell>
          <cell r="P140">
            <v>2001</v>
          </cell>
          <cell r="S140" t="str">
            <v>12.04.06.05.01.00</v>
          </cell>
          <cell r="T140" t="str">
            <v>APBD</v>
          </cell>
          <cell r="U140">
            <v>913733028</v>
          </cell>
          <cell r="V140" t="str">
            <v>B</v>
          </cell>
        </row>
        <row r="141">
          <cell r="E141" t="str">
            <v>307.2</v>
          </cell>
          <cell r="F141" t="str">
            <v>4.13.01</v>
          </cell>
          <cell r="H141" t="str">
            <v>PEMBANGUNAN JALAN DESA PULAU PANJANG CERENTI</v>
          </cell>
          <cell r="I141" t="str">
            <v>04.13.01.03.06</v>
          </cell>
          <cell r="O141" t="str">
            <v>DESA PULAU PANJANG CERENTI</v>
          </cell>
          <cell r="P141">
            <v>2015</v>
          </cell>
          <cell r="T141" t="str">
            <v>APBD</v>
          </cell>
          <cell r="U141">
            <v>191639680</v>
          </cell>
        </row>
        <row r="142">
          <cell r="E142" t="str">
            <v>161.1</v>
          </cell>
          <cell r="F142" t="str">
            <v>4.13.01</v>
          </cell>
          <cell r="H142" t="str">
            <v>JALAN BENAI - KOTO RAJO - PULAU JAMBU (DESA PL. PANJANG HILIR)</v>
          </cell>
          <cell r="I142" t="str">
            <v>04.13.01.03.06</v>
          </cell>
          <cell r="K142" t="str">
            <v>ASPAL HOTMIX</v>
          </cell>
          <cell r="L142">
            <v>2300</v>
          </cell>
          <cell r="O142" t="str">
            <v>BENAI - KOTO RAJO - PULAU JAMBU</v>
          </cell>
          <cell r="P142">
            <v>2001</v>
          </cell>
          <cell r="S142" t="str">
            <v>12.04.06.05.01.00</v>
          </cell>
          <cell r="T142" t="str">
            <v>APBD</v>
          </cell>
          <cell r="U142">
            <v>15371093732.342295</v>
          </cell>
          <cell r="V142" t="str">
            <v>B</v>
          </cell>
        </row>
        <row r="143">
          <cell r="E143" t="str">
            <v>161.2</v>
          </cell>
          <cell r="F143" t="str">
            <v>4.13.01</v>
          </cell>
          <cell r="H143" t="str">
            <v>PENINGKATAN JALAN BENAI - KOTO KAJO - PL. JAMBU</v>
          </cell>
          <cell r="I143" t="str">
            <v>04.13.01.03.06</v>
          </cell>
          <cell r="O143" t="str">
            <v>BENAI - KOTO RAJO - PULAU JAMBU</v>
          </cell>
          <cell r="P143">
            <v>2015</v>
          </cell>
          <cell r="T143" t="str">
            <v>APBD</v>
          </cell>
          <cell r="U143">
            <v>2122086666</v>
          </cell>
        </row>
        <row r="144">
          <cell r="E144" t="str">
            <v>161.3</v>
          </cell>
          <cell r="F144" t="str">
            <v>4.13.01</v>
          </cell>
          <cell r="H144" t="str">
            <v>PENINGKATAN JLN BENAI - KOTO RAJO - PL. JAMBU</v>
          </cell>
          <cell r="I144" t="str">
            <v>04.13.01.03.06</v>
          </cell>
          <cell r="O144" t="str">
            <v>BENAI - KOTO RAJO - PULAU JAMBU</v>
          </cell>
          <cell r="P144">
            <v>2015</v>
          </cell>
          <cell r="T144" t="str">
            <v>APBD</v>
          </cell>
          <cell r="U144">
            <v>6147420832.6300564</v>
          </cell>
        </row>
        <row r="145">
          <cell r="E145" t="str">
            <v>161.4</v>
          </cell>
          <cell r="F145" t="str">
            <v>4.13.01</v>
          </cell>
          <cell r="H145" t="str">
            <v>PENINGKATAN JALAN BENAI - KOTO RAJO - PL. JAMBU (ASPAL) (1,7 KM)</v>
          </cell>
          <cell r="I145" t="str">
            <v>04.13.01.03.06</v>
          </cell>
          <cell r="O145" t="str">
            <v>BENAI - KOTO RAJO - PULAU JAMBU</v>
          </cell>
          <cell r="P145">
            <v>2016</v>
          </cell>
          <cell r="T145" t="str">
            <v>APBD</v>
          </cell>
          <cell r="U145">
            <v>4070073728.3230543</v>
          </cell>
        </row>
        <row r="146">
          <cell r="E146" t="str">
            <v>180.1</v>
          </cell>
          <cell r="F146" t="str">
            <v>4.13.01</v>
          </cell>
          <cell r="H146" t="str">
            <v>JALAN KABUPATEN LOKAL</v>
          </cell>
          <cell r="I146" t="str">
            <v>04.13.01.03.06</v>
          </cell>
          <cell r="K146" t="str">
            <v>ASPAL HOTMIX</v>
          </cell>
          <cell r="L146">
            <v>2800</v>
          </cell>
          <cell r="M146">
            <v>7</v>
          </cell>
          <cell r="N146">
            <v>19600</v>
          </cell>
          <cell r="O146" t="str">
            <v>TUGU PULAI - PAUH ANGIT</v>
          </cell>
          <cell r="P146">
            <v>2001</v>
          </cell>
          <cell r="S146" t="str">
            <v>12.04.06.05.01.00</v>
          </cell>
          <cell r="T146" t="str">
            <v>APBD</v>
          </cell>
          <cell r="U146">
            <v>2058000000</v>
          </cell>
          <cell r="V146" t="str">
            <v>B</v>
          </cell>
        </row>
        <row r="147">
          <cell r="E147" t="str">
            <v>310.1</v>
          </cell>
          <cell r="F147" t="str">
            <v>4.13.01</v>
          </cell>
          <cell r="H147" t="str">
            <v>JALAN KABUPATEN LOKAL</v>
          </cell>
          <cell r="I147" t="str">
            <v>04.13.01.03.06</v>
          </cell>
          <cell r="K147" t="str">
            <v>BATU PECAH / MACADAM</v>
          </cell>
          <cell r="L147">
            <v>65000</v>
          </cell>
          <cell r="M147">
            <v>7</v>
          </cell>
          <cell r="N147">
            <v>455000</v>
          </cell>
          <cell r="O147" t="str">
            <v>JALAN RAPP - SITUGAL</v>
          </cell>
          <cell r="P147">
            <v>2001</v>
          </cell>
          <cell r="S147" t="str">
            <v>12.04.06.05.01.00</v>
          </cell>
          <cell r="T147" t="str">
            <v>APBD</v>
          </cell>
          <cell r="U147">
            <v>2016000000</v>
          </cell>
          <cell r="V147" t="str">
            <v>KB</v>
          </cell>
        </row>
        <row r="148">
          <cell r="E148" t="str">
            <v>309.1</v>
          </cell>
          <cell r="F148" t="str">
            <v>4.13.01</v>
          </cell>
          <cell r="H148" t="str">
            <v>JALAN KABUPATEN LOKAL</v>
          </cell>
          <cell r="I148" t="str">
            <v>04.13.01.03.06</v>
          </cell>
          <cell r="K148" t="str">
            <v>BATU PECAH / MACADAM</v>
          </cell>
          <cell r="L148" t="str">
            <v>3500</v>
          </cell>
          <cell r="M148">
            <v>7</v>
          </cell>
          <cell r="N148">
            <v>24500</v>
          </cell>
          <cell r="O148" t="str">
            <v>DESA SIGARUNTANG - RUAS 208</v>
          </cell>
          <cell r="P148">
            <v>2001</v>
          </cell>
          <cell r="S148" t="str">
            <v>12.04.06.05.01.00</v>
          </cell>
          <cell r="T148" t="str">
            <v>APBD</v>
          </cell>
          <cell r="U148">
            <v>1176000000</v>
          </cell>
          <cell r="V148" t="str">
            <v>B</v>
          </cell>
        </row>
        <row r="149">
          <cell r="E149" t="str">
            <v>164.1</v>
          </cell>
          <cell r="F149" t="str">
            <v>4.13.01</v>
          </cell>
          <cell r="H149" t="str">
            <v>JALAN KABUPATEN LOKAL</v>
          </cell>
          <cell r="I149" t="str">
            <v>04.13.01.03.06</v>
          </cell>
          <cell r="K149" t="str">
            <v>ASPAL HOTMIX</v>
          </cell>
          <cell r="L149" t="str">
            <v>44000</v>
          </cell>
          <cell r="O149" t="str">
            <v>PANGEAN - BTS INUMAN</v>
          </cell>
          <cell r="P149">
            <v>2001</v>
          </cell>
          <cell r="S149" t="str">
            <v>12.04.06.05.01.00</v>
          </cell>
          <cell r="T149" t="str">
            <v>APBD</v>
          </cell>
          <cell r="U149">
            <v>1848000000</v>
          </cell>
          <cell r="V149" t="str">
            <v>B</v>
          </cell>
        </row>
        <row r="150">
          <cell r="E150" t="str">
            <v>165.1</v>
          </cell>
          <cell r="F150" t="str">
            <v>4.13.01</v>
          </cell>
          <cell r="H150" t="str">
            <v>JALAN KABUPATEN LOKAL</v>
          </cell>
          <cell r="I150" t="str">
            <v>04.13.01.03.06</v>
          </cell>
          <cell r="K150" t="str">
            <v>ASPAL HOTMIX</v>
          </cell>
          <cell r="L150" t="str">
            <v>35000</v>
          </cell>
          <cell r="O150" t="str">
            <v>SAKO - TRANS SKP II</v>
          </cell>
          <cell r="P150">
            <v>2001</v>
          </cell>
          <cell r="S150" t="str">
            <v>12.04.06.05.01.00</v>
          </cell>
          <cell r="T150" t="str">
            <v>APBD</v>
          </cell>
          <cell r="U150">
            <v>4200000000</v>
          </cell>
          <cell r="V150" t="str">
            <v>KB</v>
          </cell>
        </row>
        <row r="151">
          <cell r="E151" t="str">
            <v>165.2</v>
          </cell>
          <cell r="F151" t="str">
            <v>4.13.01</v>
          </cell>
          <cell r="H151" t="str">
            <v>JALAN KABUPATEN LOKAL</v>
          </cell>
          <cell r="I151" t="str">
            <v>04.13.01.03.06</v>
          </cell>
          <cell r="K151" t="str">
            <v>BATU PECAH / MACADAM</v>
          </cell>
          <cell r="L151" t="str">
            <v>35000</v>
          </cell>
          <cell r="O151" t="str">
            <v>SAKO - TRANS SKP II</v>
          </cell>
          <cell r="P151">
            <v>2001</v>
          </cell>
          <cell r="S151" t="str">
            <v>12.04.06.05.01.00</v>
          </cell>
          <cell r="T151" t="str">
            <v>APBD</v>
          </cell>
          <cell r="U151">
            <v>4992000000</v>
          </cell>
          <cell r="V151" t="str">
            <v>B</v>
          </cell>
        </row>
        <row r="152">
          <cell r="E152" t="str">
            <v>233.1</v>
          </cell>
          <cell r="F152" t="str">
            <v>4.13.01</v>
          </cell>
          <cell r="H152" t="str">
            <v>JALAN KABUPATEN LOKAL</v>
          </cell>
          <cell r="I152" t="str">
            <v>04.13.01.03.06</v>
          </cell>
          <cell r="K152" t="str">
            <v>ASPAL HOTMIX</v>
          </cell>
          <cell r="L152" t="str">
            <v>10000</v>
          </cell>
          <cell r="M152">
            <v>8</v>
          </cell>
          <cell r="N152">
            <v>28000</v>
          </cell>
          <cell r="O152" t="str">
            <v>SIMPANG KEBUN LADO - SEI SIRIH</v>
          </cell>
          <cell r="P152">
            <v>2001</v>
          </cell>
          <cell r="S152" t="str">
            <v>12.04.06.05.01.00</v>
          </cell>
          <cell r="T152" t="str">
            <v>APBD</v>
          </cell>
          <cell r="U152">
            <v>8400000000</v>
          </cell>
          <cell r="V152" t="str">
            <v>B</v>
          </cell>
        </row>
        <row r="153">
          <cell r="E153" t="str">
            <v>197.1</v>
          </cell>
          <cell r="F153" t="str">
            <v>4.13.01</v>
          </cell>
          <cell r="H153" t="str">
            <v>JALAN KABUPATEN LOKAL</v>
          </cell>
          <cell r="I153" t="str">
            <v>04.13.01.03.06</v>
          </cell>
          <cell r="K153" t="str">
            <v>ASPAL HOTMIX</v>
          </cell>
          <cell r="L153">
            <v>14000</v>
          </cell>
          <cell r="M153">
            <v>8</v>
          </cell>
          <cell r="N153">
            <v>112000</v>
          </cell>
          <cell r="O153" t="str">
            <v>LOGAS - AIR MAS</v>
          </cell>
          <cell r="P153">
            <v>2001</v>
          </cell>
          <cell r="S153" t="str">
            <v>12.04.06.05.01.00</v>
          </cell>
          <cell r="T153" t="str">
            <v>APBD</v>
          </cell>
          <cell r="U153">
            <v>12022715750</v>
          </cell>
          <cell r="V153" t="str">
            <v>KB</v>
          </cell>
        </row>
        <row r="154">
          <cell r="F154" t="str">
            <v>4.13.01</v>
          </cell>
          <cell r="H154" t="str">
            <v>JALAN KABUPATEN LOKAL</v>
          </cell>
          <cell r="I154" t="str">
            <v>04.13.01.03.06</v>
          </cell>
          <cell r="K154" t="str">
            <v>SEMEN/BETON</v>
          </cell>
          <cell r="L154" t="str">
            <v>2000</v>
          </cell>
          <cell r="O154" t="str">
            <v>UJUNG TANJUNG - PULAU KALIMANTING</v>
          </cell>
          <cell r="P154">
            <v>2001</v>
          </cell>
          <cell r="S154" t="str">
            <v>12.04.06.05.01.00</v>
          </cell>
          <cell r="T154" t="str">
            <v>APBD</v>
          </cell>
          <cell r="U154">
            <v>1300000000</v>
          </cell>
          <cell r="V154" t="str">
            <v>B</v>
          </cell>
        </row>
        <row r="155">
          <cell r="E155" t="str">
            <v>189.1</v>
          </cell>
          <cell r="F155" t="str">
            <v>4.13.01</v>
          </cell>
          <cell r="H155" t="str">
            <v>JALAN KABUPATEN LOKAL</v>
          </cell>
          <cell r="I155" t="str">
            <v>04.13.01.03.06</v>
          </cell>
          <cell r="K155" t="str">
            <v>BATU PECAH / MACADAM</v>
          </cell>
          <cell r="L155">
            <v>25000</v>
          </cell>
          <cell r="M155">
            <v>8</v>
          </cell>
          <cell r="N155">
            <v>200000</v>
          </cell>
          <cell r="O155" t="str">
            <v>JALAN PANGKALAN INDARUNG-SIMP SUMPU</v>
          </cell>
          <cell r="P155">
            <v>2001</v>
          </cell>
          <cell r="S155" t="str">
            <v>12.04.06.05.01.00</v>
          </cell>
          <cell r="T155" t="str">
            <v>APBD</v>
          </cell>
          <cell r="U155">
            <v>14400000000</v>
          </cell>
          <cell r="V155" t="str">
            <v>B</v>
          </cell>
        </row>
        <row r="156">
          <cell r="E156" t="str">
            <v>229.1</v>
          </cell>
          <cell r="F156" t="str">
            <v>4.13.01</v>
          </cell>
          <cell r="H156" t="str">
            <v>JALAN KABUPATEN LOKAL</v>
          </cell>
          <cell r="I156" t="str">
            <v>04.13.01.03.06</v>
          </cell>
          <cell r="K156" t="str">
            <v>ASPAL HOTMIX</v>
          </cell>
          <cell r="L156" t="str">
            <v>15400</v>
          </cell>
          <cell r="O156" t="str">
            <v>SIMPANG HANDOYO</v>
          </cell>
          <cell r="P156">
            <v>2001</v>
          </cell>
          <cell r="S156" t="str">
            <v>12.04.06.05.01.00</v>
          </cell>
          <cell r="T156" t="str">
            <v>APBD</v>
          </cell>
          <cell r="U156">
            <v>16170000000</v>
          </cell>
          <cell r="V156" t="str">
            <v>B</v>
          </cell>
        </row>
        <row r="157">
          <cell r="F157" t="str">
            <v>4.13.01</v>
          </cell>
          <cell r="H157" t="str">
            <v>JALAN KABUPATEN LOKAL</v>
          </cell>
          <cell r="I157" t="str">
            <v>04.13.01.03.06</v>
          </cell>
          <cell r="K157" t="str">
            <v>ASPAL PENETRASI</v>
          </cell>
          <cell r="L157" t="str">
            <v>1300</v>
          </cell>
          <cell r="O157" t="str">
            <v>JALAN SHEH AHMED BUDAN</v>
          </cell>
          <cell r="P157">
            <v>2001</v>
          </cell>
          <cell r="S157" t="str">
            <v>12.04.06.05.01.00</v>
          </cell>
          <cell r="T157" t="str">
            <v>APBD</v>
          </cell>
          <cell r="U157">
            <v>819000000</v>
          </cell>
          <cell r="V157" t="str">
            <v>KB</v>
          </cell>
        </row>
        <row r="158">
          <cell r="F158" t="str">
            <v>4.13.01</v>
          </cell>
          <cell r="H158" t="str">
            <v>JALAN KABUPATEN LOKAL</v>
          </cell>
          <cell r="I158" t="str">
            <v>04.13.01.03.06</v>
          </cell>
          <cell r="K158" t="str">
            <v>ASPAL PENETRASI</v>
          </cell>
          <cell r="L158" t="str">
            <v>450</v>
          </cell>
          <cell r="O158" t="str">
            <v>JALAN PADAT KARYA</v>
          </cell>
          <cell r="P158">
            <v>2001</v>
          </cell>
          <cell r="S158" t="str">
            <v>12.04.06.05.01.00</v>
          </cell>
          <cell r="T158" t="str">
            <v>APBD</v>
          </cell>
          <cell r="U158">
            <v>303750000</v>
          </cell>
          <cell r="V158" t="str">
            <v>B</v>
          </cell>
        </row>
        <row r="159">
          <cell r="F159" t="str">
            <v>4.13.01</v>
          </cell>
          <cell r="H159" t="str">
            <v>JALAN KABUPATEN LOKAL</v>
          </cell>
          <cell r="I159" t="str">
            <v>04.13.01.03.06</v>
          </cell>
          <cell r="K159" t="str">
            <v>BATU PECAH / MACADAM</v>
          </cell>
          <cell r="L159" t="str">
            <v>30000</v>
          </cell>
          <cell r="O159" t="str">
            <v>JALAN PANGKALAN INDARUNG</v>
          </cell>
          <cell r="P159">
            <v>2001</v>
          </cell>
          <cell r="S159" t="str">
            <v>12.04.06.05.01.00</v>
          </cell>
          <cell r="T159" t="str">
            <v>APBD</v>
          </cell>
          <cell r="U159">
            <v>17280000000</v>
          </cell>
          <cell r="V159" t="str">
            <v>KB</v>
          </cell>
        </row>
        <row r="160">
          <cell r="F160" t="str">
            <v>4.13.01</v>
          </cell>
          <cell r="H160" t="str">
            <v>JALAN KABUPATEN LOKAL</v>
          </cell>
          <cell r="I160" t="str">
            <v>04.13.01.03.06</v>
          </cell>
          <cell r="K160" t="str">
            <v>ASPAL HOTMIX</v>
          </cell>
          <cell r="L160" t="str">
            <v>29000</v>
          </cell>
          <cell r="O160" t="str">
            <v>JALAN SUDIRMAN</v>
          </cell>
          <cell r="P160">
            <v>2001</v>
          </cell>
          <cell r="S160" t="str">
            <v>12.04.06.05.01.00</v>
          </cell>
          <cell r="T160" t="str">
            <v>APBN</v>
          </cell>
          <cell r="U160">
            <v>56840000000</v>
          </cell>
          <cell r="V160" t="str">
            <v>B</v>
          </cell>
        </row>
        <row r="161">
          <cell r="E161" t="str">
            <v>244.1</v>
          </cell>
          <cell r="F161" t="str">
            <v>4.13.01</v>
          </cell>
          <cell r="H161" t="str">
            <v>JALAN KABUPATEN LOKAL</v>
          </cell>
          <cell r="I161" t="str">
            <v>04.13.01.03.06</v>
          </cell>
          <cell r="K161" t="str">
            <v>ASPAL HOTMIX</v>
          </cell>
          <cell r="L161">
            <v>25000</v>
          </cell>
          <cell r="N161">
            <v>178300</v>
          </cell>
          <cell r="O161" t="str">
            <v>KOTO BARU - SUKA MAJU</v>
          </cell>
          <cell r="P161">
            <v>2001</v>
          </cell>
          <cell r="S161" t="str">
            <v>12.04.06.05.01.00</v>
          </cell>
          <cell r="T161" t="str">
            <v>APBD</v>
          </cell>
          <cell r="U161">
            <v>15288000000</v>
          </cell>
          <cell r="V161" t="str">
            <v>B</v>
          </cell>
        </row>
        <row r="162">
          <cell r="E162" t="str">
            <v>237.1</v>
          </cell>
          <cell r="F162" t="str">
            <v>4.13.01</v>
          </cell>
          <cell r="H162" t="str">
            <v>JALAN KABUPATEN LOKAL</v>
          </cell>
          <cell r="I162" t="str">
            <v>04.13.01.03.06</v>
          </cell>
          <cell r="K162" t="str">
            <v>BATU PECAH / MACADAM</v>
          </cell>
          <cell r="L162">
            <v>17000</v>
          </cell>
          <cell r="M162">
            <v>8</v>
          </cell>
          <cell r="N162">
            <v>136000</v>
          </cell>
          <cell r="O162" t="str">
            <v>SIMPANG KORAN - SUKA MAJU</v>
          </cell>
          <cell r="P162">
            <v>2001</v>
          </cell>
          <cell r="S162" t="str">
            <v>12.04.06.05.01.00</v>
          </cell>
          <cell r="T162" t="str">
            <v>APBD</v>
          </cell>
          <cell r="U162">
            <v>11424000000</v>
          </cell>
          <cell r="V162" t="str">
            <v>B</v>
          </cell>
        </row>
        <row r="163">
          <cell r="E163" t="str">
            <v>236.1</v>
          </cell>
          <cell r="F163" t="str">
            <v>4.13.01</v>
          </cell>
          <cell r="H163" t="str">
            <v>JALAN KABUPATEN LOKAL</v>
          </cell>
          <cell r="I163" t="str">
            <v>04.13.01.03.06</v>
          </cell>
          <cell r="K163" t="str">
            <v>ASPAL HOTMIX</v>
          </cell>
          <cell r="L163">
            <v>16000</v>
          </cell>
          <cell r="M163">
            <v>8</v>
          </cell>
          <cell r="N163">
            <v>128000</v>
          </cell>
          <cell r="O163" t="str">
            <v>SIMPANG PETAI - SIMPANG 4 PT WANASARI</v>
          </cell>
          <cell r="P163">
            <v>2001</v>
          </cell>
          <cell r="S163" t="str">
            <v>12.04.06.05.01.00</v>
          </cell>
          <cell r="T163" t="str">
            <v>APBD</v>
          </cell>
          <cell r="U163">
            <v>15680000000</v>
          </cell>
          <cell r="V163" t="str">
            <v>B</v>
          </cell>
        </row>
        <row r="164">
          <cell r="E164" t="str">
            <v>238.1</v>
          </cell>
          <cell r="F164" t="str">
            <v>4.13.01</v>
          </cell>
          <cell r="H164" t="str">
            <v>JALAN SIMPANG RAYA-SEI. BULUH (ASPAL)</v>
          </cell>
          <cell r="I164" t="str">
            <v>04.13.01.03.06</v>
          </cell>
          <cell r="K164" t="str">
            <v>Aspal</v>
          </cell>
          <cell r="L164">
            <v>2000</v>
          </cell>
          <cell r="M164">
            <v>8</v>
          </cell>
          <cell r="N164">
            <v>16000</v>
          </cell>
          <cell r="O164" t="str">
            <v>SIMPANG RAYA - SEI. BULUH</v>
          </cell>
          <cell r="P164">
            <v>2001</v>
          </cell>
          <cell r="S164" t="str">
            <v>12.04.06.05.01.00</v>
          </cell>
          <cell r="T164" t="str">
            <v>APBD</v>
          </cell>
          <cell r="U164">
            <v>3060956544</v>
          </cell>
          <cell r="V164" t="str">
            <v>B</v>
          </cell>
        </row>
        <row r="165">
          <cell r="F165" t="str">
            <v>4.13.01</v>
          </cell>
          <cell r="H165" t="str">
            <v>JALAN KABUPATEN LOKAL</v>
          </cell>
          <cell r="I165" t="str">
            <v>04.13.01.03.06</v>
          </cell>
          <cell r="K165" t="str">
            <v>BATU PECAH / MACADAM</v>
          </cell>
          <cell r="L165" t="str">
            <v>8000</v>
          </cell>
          <cell r="O165" t="str">
            <v>SIMPANG MUARO BAHAN - MUARO BAHAN</v>
          </cell>
          <cell r="P165">
            <v>2001</v>
          </cell>
          <cell r="S165" t="str">
            <v>12.04.06.05.01.00</v>
          </cell>
          <cell r="T165" t="str">
            <v>APBD</v>
          </cell>
          <cell r="U165">
            <v>4992000000</v>
          </cell>
          <cell r="V165" t="str">
            <v>B</v>
          </cell>
        </row>
        <row r="166">
          <cell r="E166" t="str">
            <v>118.1</v>
          </cell>
          <cell r="F166" t="str">
            <v>4.13.01</v>
          </cell>
          <cell r="H166" t="str">
            <v>JALAN LUBUK TERENTANG-PISANG BEREBUS (ASPAL)</v>
          </cell>
          <cell r="I166" t="str">
            <v>04.13.01.03.06</v>
          </cell>
          <cell r="K166" t="str">
            <v>Aspal</v>
          </cell>
          <cell r="L166">
            <v>4000</v>
          </cell>
          <cell r="M166">
            <v>7</v>
          </cell>
          <cell r="N166">
            <v>28000</v>
          </cell>
          <cell r="O166" t="str">
            <v>LUBUK TERENTANG-PISANG BEREBUS</v>
          </cell>
          <cell r="P166">
            <v>2001</v>
          </cell>
          <cell r="S166" t="str">
            <v>12.04.06.05.01..00</v>
          </cell>
          <cell r="T166" t="str">
            <v>APBD</v>
          </cell>
          <cell r="U166">
            <v>4302632417</v>
          </cell>
          <cell r="V166" t="str">
            <v>B</v>
          </cell>
        </row>
        <row r="167">
          <cell r="F167" t="str">
            <v>4.13.01</v>
          </cell>
          <cell r="H167" t="str">
            <v>JALAN KABUPATEN LOKAL</v>
          </cell>
          <cell r="I167" t="str">
            <v>04.13.01.03.06</v>
          </cell>
          <cell r="K167" t="str">
            <v>ASPAL PENETRASI</v>
          </cell>
          <cell r="L167" t="str">
            <v>3000</v>
          </cell>
          <cell r="O167" t="str">
            <v>KAMPUNG BARU TOAR-JP KM 1785000</v>
          </cell>
          <cell r="P167">
            <v>2001</v>
          </cell>
          <cell r="S167" t="str">
            <v>12.04.06.05.01..00</v>
          </cell>
          <cell r="T167" t="str">
            <v>APBD</v>
          </cell>
          <cell r="U167">
            <v>1755000000</v>
          </cell>
          <cell r="V167" t="str">
            <v>B</v>
          </cell>
        </row>
        <row r="168">
          <cell r="E168" t="str">
            <v>251.1</v>
          </cell>
          <cell r="F168" t="str">
            <v>4.13.01</v>
          </cell>
          <cell r="H168" t="str">
            <v>JALAN KABUPATEN LOKAL</v>
          </cell>
          <cell r="I168" t="str">
            <v>04.13.01.03.06</v>
          </cell>
          <cell r="K168" t="str">
            <v>BATU PECAH / MACADAM</v>
          </cell>
          <cell r="L168" t="str">
            <v>8000</v>
          </cell>
          <cell r="M168">
            <v>8</v>
          </cell>
          <cell r="N168">
            <v>64000</v>
          </cell>
          <cell r="O168" t="str">
            <v>BERINGIN JAYA - SUKA MAJU</v>
          </cell>
          <cell r="P168">
            <v>2001</v>
          </cell>
          <cell r="S168" t="str">
            <v>12.04.06.05.01.00</v>
          </cell>
          <cell r="T168" t="str">
            <v>APBD</v>
          </cell>
          <cell r="U168">
            <v>5376000000</v>
          </cell>
          <cell r="V168" t="str">
            <v>B</v>
          </cell>
        </row>
        <row r="169">
          <cell r="E169" t="str">
            <v>114.1</v>
          </cell>
          <cell r="F169" t="str">
            <v>4.13.01</v>
          </cell>
          <cell r="H169" t="str">
            <v>JALAN KABUPATEN LOKAL</v>
          </cell>
          <cell r="I169" t="str">
            <v>04.13.01.03.06</v>
          </cell>
          <cell r="K169" t="str">
            <v>BATU PECAH / MACADAM</v>
          </cell>
          <cell r="L169">
            <v>2400</v>
          </cell>
          <cell r="M169">
            <v>7</v>
          </cell>
          <cell r="N169">
            <v>16800</v>
          </cell>
          <cell r="O169" t="str">
            <v>KAMPUNG BARU TOAR-PENYEBRANGAN KRESEK</v>
          </cell>
          <cell r="P169">
            <v>2001</v>
          </cell>
          <cell r="S169" t="str">
            <v>12.04.06.05.01..00</v>
          </cell>
          <cell r="T169" t="str">
            <v>APBD</v>
          </cell>
          <cell r="U169">
            <v>998400000</v>
          </cell>
          <cell r="V169" t="str">
            <v>KB</v>
          </cell>
        </row>
        <row r="170">
          <cell r="F170" t="str">
            <v>4.13.01</v>
          </cell>
          <cell r="H170" t="str">
            <v>JALAN KABUPATEN LOKAL</v>
          </cell>
          <cell r="I170" t="str">
            <v>04.13.01.03.06</v>
          </cell>
          <cell r="K170" t="str">
            <v>BATU PECAH / MACADAM</v>
          </cell>
          <cell r="L170" t="str">
            <v>3000</v>
          </cell>
          <cell r="O170" t="str">
            <v>TOAR-GUNUNG</v>
          </cell>
          <cell r="P170">
            <v>2001</v>
          </cell>
          <cell r="S170" t="str">
            <v>12.04.06.05.01..00</v>
          </cell>
          <cell r="T170" t="str">
            <v>APBD</v>
          </cell>
          <cell r="U170">
            <v>1248000000</v>
          </cell>
          <cell r="V170" t="str">
            <v>B</v>
          </cell>
        </row>
        <row r="171">
          <cell r="E171" t="str">
            <v>116.1</v>
          </cell>
          <cell r="F171" t="str">
            <v>4.13.01</v>
          </cell>
          <cell r="H171" t="str">
            <v>JALAN KABUPATEN LOKAL</v>
          </cell>
          <cell r="I171" t="str">
            <v>04.13.01.03.06</v>
          </cell>
          <cell r="K171" t="str">
            <v>BATU PECAH / MACADAM</v>
          </cell>
          <cell r="L171">
            <v>3100</v>
          </cell>
          <cell r="M171">
            <v>7</v>
          </cell>
          <cell r="N171">
            <v>21700</v>
          </cell>
          <cell r="O171" t="str">
            <v>TEBERAU PANJANG-SEI KUANTAN</v>
          </cell>
          <cell r="P171">
            <v>2001</v>
          </cell>
          <cell r="S171" t="str">
            <v>12.04.06.05.01..00</v>
          </cell>
          <cell r="T171" t="str">
            <v>APBD</v>
          </cell>
          <cell r="U171">
            <v>1190400000</v>
          </cell>
          <cell r="V171" t="str">
            <v>B</v>
          </cell>
        </row>
        <row r="172">
          <cell r="E172" t="str">
            <v>182.1</v>
          </cell>
          <cell r="F172" t="str">
            <v>4.13.01</v>
          </cell>
          <cell r="H172" t="str">
            <v>JALAN KABUPATEN LOKAL</v>
          </cell>
          <cell r="I172" t="str">
            <v>04.13.01.03.06</v>
          </cell>
          <cell r="K172" t="str">
            <v>ASPAL PENETRASI</v>
          </cell>
          <cell r="L172" t="str">
            <v>1075</v>
          </cell>
          <cell r="M172">
            <v>7</v>
          </cell>
          <cell r="N172">
            <v>7525</v>
          </cell>
          <cell r="O172" t="str">
            <v>LOGAS TANAH DARAT-SEI RAMBAI</v>
          </cell>
          <cell r="P172">
            <v>2001</v>
          </cell>
          <cell r="S172" t="str">
            <v>12.04.06.05.01..00</v>
          </cell>
          <cell r="T172" t="str">
            <v>APBD</v>
          </cell>
          <cell r="U172">
            <v>580500000</v>
          </cell>
          <cell r="V172" t="str">
            <v>B</v>
          </cell>
        </row>
        <row r="173">
          <cell r="F173" t="str">
            <v>4.13.01</v>
          </cell>
          <cell r="H173" t="str">
            <v>JALAN KABUPATEN LOKAL</v>
          </cell>
          <cell r="I173" t="str">
            <v>04.13.01.03.06</v>
          </cell>
          <cell r="K173" t="str">
            <v>TANAH</v>
          </cell>
          <cell r="L173" t="str">
            <v>2900</v>
          </cell>
          <cell r="O173" t="str">
            <v>SEI RAMBAI-RAMBAHAN</v>
          </cell>
          <cell r="P173">
            <v>2001</v>
          </cell>
          <cell r="S173" t="str">
            <v>12.04.06.05.01..00</v>
          </cell>
          <cell r="T173" t="str">
            <v>APBD</v>
          </cell>
          <cell r="U173">
            <v>261000000</v>
          </cell>
          <cell r="V173" t="str">
            <v>B</v>
          </cell>
        </row>
        <row r="174">
          <cell r="F174" t="str">
            <v>4.13.01</v>
          </cell>
          <cell r="H174" t="str">
            <v>JALAN KABUPATEN LOKAL</v>
          </cell>
          <cell r="I174" t="str">
            <v>04.13.01.03.06</v>
          </cell>
          <cell r="K174" t="str">
            <v>ASPAL PENETRASI</v>
          </cell>
          <cell r="L174" t="str">
            <v>3900</v>
          </cell>
          <cell r="O174" t="str">
            <v>PERHENTIAN LUAS-TERATAK RENDAH</v>
          </cell>
          <cell r="P174">
            <v>2001</v>
          </cell>
          <cell r="S174" t="str">
            <v>12.04.06.05.01..00</v>
          </cell>
          <cell r="T174" t="str">
            <v>APBD</v>
          </cell>
          <cell r="U174">
            <v>3159000000</v>
          </cell>
          <cell r="V174" t="str">
            <v>B</v>
          </cell>
        </row>
        <row r="175">
          <cell r="E175" t="str">
            <v>184.1</v>
          </cell>
          <cell r="F175" t="str">
            <v>4.13.01</v>
          </cell>
          <cell r="H175" t="str">
            <v>JALAN KABUPATEN LOKAL</v>
          </cell>
          <cell r="I175" t="str">
            <v>04.13.01.03.06</v>
          </cell>
          <cell r="K175" t="str">
            <v>ASPAL PENETRASI</v>
          </cell>
          <cell r="L175">
            <v>17300</v>
          </cell>
          <cell r="M175">
            <v>8</v>
          </cell>
          <cell r="N175">
            <v>138400</v>
          </cell>
          <cell r="O175" t="str">
            <v>LOGAS TANAH DARAT-HULU TESO</v>
          </cell>
          <cell r="P175">
            <v>2001</v>
          </cell>
          <cell r="S175" t="str">
            <v>12.04.06.05.01..00</v>
          </cell>
          <cell r="T175" t="str">
            <v>APBD</v>
          </cell>
          <cell r="U175">
            <v>6552000000</v>
          </cell>
          <cell r="V175" t="str">
            <v>B</v>
          </cell>
        </row>
        <row r="176">
          <cell r="E176" t="str">
            <v>181.1</v>
          </cell>
          <cell r="F176" t="str">
            <v>4.13.01</v>
          </cell>
          <cell r="H176" t="str">
            <v>JALAN KABUPATEN LOKAL</v>
          </cell>
          <cell r="I176" t="str">
            <v>04.13.01.03.06</v>
          </cell>
          <cell r="K176" t="str">
            <v>TANAH</v>
          </cell>
          <cell r="L176">
            <v>4000</v>
          </cell>
          <cell r="M176">
            <v>7</v>
          </cell>
          <cell r="N176">
            <v>28000</v>
          </cell>
          <cell r="O176" t="str">
            <v>SIMP. RAMBAHAN-SEI RAMBAIHAN</v>
          </cell>
          <cell r="P176">
            <v>2001</v>
          </cell>
          <cell r="S176" t="str">
            <v>12.04.06.05.01..00</v>
          </cell>
          <cell r="T176" t="str">
            <v>APBD</v>
          </cell>
          <cell r="U176">
            <v>765000000</v>
          </cell>
          <cell r="V176" t="str">
            <v>B</v>
          </cell>
        </row>
        <row r="177">
          <cell r="F177" t="str">
            <v>4.13.01</v>
          </cell>
          <cell r="H177" t="str">
            <v>JALAN KABUPATEN LOKAL</v>
          </cell>
          <cell r="I177" t="str">
            <v>04.13.01.03.06</v>
          </cell>
          <cell r="K177" t="str">
            <v>ASPAL PENETRASI</v>
          </cell>
          <cell r="L177" t="str">
            <v>56000</v>
          </cell>
          <cell r="O177" t="str">
            <v xml:space="preserve"> LUBUK JAMBI - SEI BESAR</v>
          </cell>
          <cell r="P177">
            <v>2001</v>
          </cell>
          <cell r="S177" t="str">
            <v>12.04.06.05.01.00</v>
          </cell>
          <cell r="T177" t="str">
            <v>APBD</v>
          </cell>
          <cell r="U177">
            <v>6048000000</v>
          </cell>
          <cell r="V177" t="str">
            <v>B</v>
          </cell>
        </row>
        <row r="178">
          <cell r="E178" t="str">
            <v>186.1</v>
          </cell>
          <cell r="F178" t="str">
            <v>4.13.01</v>
          </cell>
          <cell r="H178" t="str">
            <v>JALAN KABUPATEN LOKAL</v>
          </cell>
          <cell r="I178" t="str">
            <v>04.13.01.03.06</v>
          </cell>
          <cell r="K178" t="str">
            <v>BATU PECAH / MACADAM</v>
          </cell>
          <cell r="L178" t="str">
            <v>5100</v>
          </cell>
          <cell r="M178">
            <v>8</v>
          </cell>
          <cell r="N178">
            <v>40800</v>
          </cell>
          <cell r="O178" t="str">
            <v>SAKO MARAGASARI-KUANTAN SAKO</v>
          </cell>
          <cell r="P178">
            <v>2001</v>
          </cell>
          <cell r="S178" t="str">
            <v>12.04.06.05.01.00</v>
          </cell>
          <cell r="T178" t="str">
            <v>APBD</v>
          </cell>
          <cell r="U178">
            <v>2937600000</v>
          </cell>
          <cell r="V178" t="str">
            <v>B</v>
          </cell>
        </row>
        <row r="179">
          <cell r="E179" t="str">
            <v>95.1</v>
          </cell>
          <cell r="F179" t="str">
            <v>4.13.01</v>
          </cell>
          <cell r="H179" t="str">
            <v>JALAN KABUPATEN LOKAL</v>
          </cell>
          <cell r="I179" t="str">
            <v>04.13.01.03.06</v>
          </cell>
          <cell r="K179" t="str">
            <v>TANAH</v>
          </cell>
          <cell r="L179">
            <v>4000</v>
          </cell>
          <cell r="M179">
            <v>7</v>
          </cell>
          <cell r="N179">
            <v>28000</v>
          </cell>
          <cell r="O179" t="str">
            <v>KASANG-BUKIT KAUMAN</v>
          </cell>
          <cell r="P179">
            <v>2001</v>
          </cell>
          <cell r="S179" t="str">
            <v>12.04.06.05.01..00</v>
          </cell>
          <cell r="T179" t="str">
            <v>APBD</v>
          </cell>
          <cell r="U179">
            <v>720000000</v>
          </cell>
          <cell r="V179" t="str">
            <v>B</v>
          </cell>
        </row>
        <row r="180">
          <cell r="E180" t="str">
            <v>96.1</v>
          </cell>
          <cell r="F180" t="str">
            <v>4.13.01</v>
          </cell>
          <cell r="H180" t="str">
            <v>JALAN KABUPATEN LOKAL</v>
          </cell>
          <cell r="I180" t="str">
            <v>04.13.01.03.06</v>
          </cell>
          <cell r="K180" t="str">
            <v>TANAH</v>
          </cell>
          <cell r="L180">
            <v>4000</v>
          </cell>
          <cell r="M180">
            <v>10</v>
          </cell>
          <cell r="N180">
            <v>40000</v>
          </cell>
          <cell r="O180" t="str">
            <v>KASANG-SIMP 4 CENGAR</v>
          </cell>
          <cell r="P180">
            <v>2001</v>
          </cell>
          <cell r="S180" t="str">
            <v>12.04.06.05.01..00</v>
          </cell>
          <cell r="T180" t="str">
            <v>APBD</v>
          </cell>
          <cell r="U180">
            <v>1080000000</v>
          </cell>
          <cell r="V180" t="str">
            <v>B</v>
          </cell>
        </row>
        <row r="181">
          <cell r="F181" t="str">
            <v>4.13.01</v>
          </cell>
          <cell r="H181" t="str">
            <v>JALAN KABUPATEN LOKAL</v>
          </cell>
          <cell r="I181" t="str">
            <v>04.13.01.03.06</v>
          </cell>
          <cell r="K181" t="str">
            <v>BATU PECAH / MACADAM</v>
          </cell>
          <cell r="L181" t="str">
            <v>1756</v>
          </cell>
          <cell r="O181" t="str">
            <v>PENGHUBUNG JEMBATAN CERENTI</v>
          </cell>
          <cell r="P181">
            <v>2001</v>
          </cell>
          <cell r="S181" t="str">
            <v>12.04.06.05.01.00</v>
          </cell>
          <cell r="T181" t="str">
            <v>APBD</v>
          </cell>
          <cell r="U181">
            <v>1011456000</v>
          </cell>
          <cell r="V181" t="str">
            <v>B</v>
          </cell>
        </row>
        <row r="182">
          <cell r="E182" t="str">
            <v>93.1</v>
          </cell>
          <cell r="F182" t="str">
            <v>4.13.01</v>
          </cell>
          <cell r="H182" t="str">
            <v>JALAN KABUPATEN LOKAL</v>
          </cell>
          <cell r="I182" t="str">
            <v>04.13.01.03.06</v>
          </cell>
          <cell r="K182" t="str">
            <v>ASPAL HOTMIX</v>
          </cell>
          <cell r="L182" t="str">
            <v>4000</v>
          </cell>
          <cell r="M182">
            <v>7</v>
          </cell>
          <cell r="N182">
            <v>28000</v>
          </cell>
          <cell r="O182" t="str">
            <v>SIMPANG KINALI-BUKIT KAUMAN</v>
          </cell>
          <cell r="P182">
            <v>2001</v>
          </cell>
          <cell r="S182" t="str">
            <v>12.04.06.05.01.00</v>
          </cell>
          <cell r="T182" t="str">
            <v>APBD</v>
          </cell>
          <cell r="U182">
            <v>3640000000</v>
          </cell>
          <cell r="V182" t="str">
            <v>B</v>
          </cell>
        </row>
        <row r="183">
          <cell r="E183" t="str">
            <v>112.1</v>
          </cell>
          <cell r="F183" t="str">
            <v>4.13.01</v>
          </cell>
          <cell r="H183" t="str">
            <v>JALAN KABUPATEN LOKAL</v>
          </cell>
          <cell r="I183" t="str">
            <v>04.13.01.03.06</v>
          </cell>
          <cell r="K183" t="str">
            <v>ASPAL PENETRASI</v>
          </cell>
          <cell r="L183">
            <v>3500</v>
          </cell>
          <cell r="M183">
            <v>7</v>
          </cell>
          <cell r="N183">
            <v>24500</v>
          </cell>
          <cell r="O183" t="str">
            <v>KASANG-PASAR LUBUK JAMBI</v>
          </cell>
          <cell r="P183">
            <v>2001</v>
          </cell>
          <cell r="S183" t="str">
            <v>12.04.06.05.01..00</v>
          </cell>
          <cell r="T183" t="str">
            <v>APBD</v>
          </cell>
          <cell r="U183">
            <v>3071250000</v>
          </cell>
          <cell r="V183" t="str">
            <v>B</v>
          </cell>
        </row>
        <row r="184">
          <cell r="E184" t="str">
            <v>293.1</v>
          </cell>
          <cell r="F184" t="str">
            <v>4.13.01</v>
          </cell>
          <cell r="H184" t="str">
            <v>JALAN KABUPATEN LOKAL</v>
          </cell>
          <cell r="I184" t="str">
            <v>04.13.01.03.06</v>
          </cell>
          <cell r="K184" t="str">
            <v>ASPAL PENETRASI</v>
          </cell>
          <cell r="L184" t="str">
            <v>6000</v>
          </cell>
          <cell r="M184">
            <v>7</v>
          </cell>
          <cell r="N184">
            <v>42000</v>
          </cell>
          <cell r="O184" t="str">
            <v>TELUK PAUH-BATAS INHU</v>
          </cell>
          <cell r="P184">
            <v>2001</v>
          </cell>
          <cell r="S184" t="str">
            <v>12.04.06.05.01..00</v>
          </cell>
          <cell r="T184" t="str">
            <v>APBD</v>
          </cell>
          <cell r="U184">
            <v>3240000000</v>
          </cell>
          <cell r="V184" t="str">
            <v>B</v>
          </cell>
        </row>
        <row r="185">
          <cell r="F185" t="str">
            <v>4.13.01</v>
          </cell>
          <cell r="H185" t="str">
            <v>JALAN KABUPATEN LOKAL</v>
          </cell>
          <cell r="I185" t="str">
            <v>04.13.01.03.06</v>
          </cell>
          <cell r="K185" t="str">
            <v>ASPAL PENETRASI</v>
          </cell>
          <cell r="L185" t="str">
            <v>3500</v>
          </cell>
          <cell r="O185" t="str">
            <v>TELUK PAUH-PASIKIAN</v>
          </cell>
          <cell r="P185">
            <v>2001</v>
          </cell>
          <cell r="S185" t="str">
            <v>12.04.06.05.01.00</v>
          </cell>
          <cell r="T185" t="str">
            <v>APBD</v>
          </cell>
          <cell r="U185">
            <v>2835000000</v>
          </cell>
          <cell r="V185" t="str">
            <v>B</v>
          </cell>
        </row>
        <row r="186">
          <cell r="E186" t="str">
            <v>295.1</v>
          </cell>
          <cell r="F186" t="str">
            <v>4.13.01</v>
          </cell>
          <cell r="H186" t="str">
            <v>JALAN KABUPATEN LOKAL</v>
          </cell>
          <cell r="I186" t="str">
            <v>04.13.01.03.06</v>
          </cell>
          <cell r="K186" t="str">
            <v>TANAH</v>
          </cell>
          <cell r="L186" t="str">
            <v>4500</v>
          </cell>
          <cell r="M186">
            <v>7</v>
          </cell>
          <cell r="N186">
            <v>31500</v>
          </cell>
          <cell r="O186" t="str">
            <v>SEI PERUPUK - PULAU BAYUR</v>
          </cell>
          <cell r="P186">
            <v>2001</v>
          </cell>
          <cell r="S186" t="str">
            <v>12.04.06.05.01.00</v>
          </cell>
          <cell r="T186" t="str">
            <v>APBD</v>
          </cell>
          <cell r="U186">
            <v>1215000000</v>
          </cell>
          <cell r="V186" t="str">
            <v>B</v>
          </cell>
        </row>
        <row r="187">
          <cell r="E187" t="str">
            <v>285.1</v>
          </cell>
          <cell r="F187" t="str">
            <v>4.13.01</v>
          </cell>
          <cell r="H187" t="str">
            <v>JALAN KABUPATEN LOKAL</v>
          </cell>
          <cell r="I187" t="str">
            <v>04.13.01.03.06</v>
          </cell>
          <cell r="K187" t="str">
            <v>ASPAL PENETRASI</v>
          </cell>
          <cell r="L187" t="str">
            <v>3500</v>
          </cell>
          <cell r="M187">
            <v>7</v>
          </cell>
          <cell r="N187">
            <v>24500</v>
          </cell>
          <cell r="O187" t="str">
            <v>SEI PERUPUK-TELUK PAUH</v>
          </cell>
          <cell r="P187">
            <v>2001</v>
          </cell>
          <cell r="S187" t="str">
            <v>12.04.06.05.01.00</v>
          </cell>
          <cell r="T187" t="str">
            <v>APBD</v>
          </cell>
          <cell r="U187">
            <v>2835000000</v>
          </cell>
          <cell r="V187" t="str">
            <v>B</v>
          </cell>
        </row>
        <row r="188">
          <cell r="E188" t="str">
            <v>286.1</v>
          </cell>
          <cell r="F188" t="str">
            <v>4.13.01</v>
          </cell>
          <cell r="H188" t="str">
            <v>JALAN KABUPATEN LOKAL</v>
          </cell>
          <cell r="I188" t="str">
            <v>04.13.01.03.06</v>
          </cell>
          <cell r="K188" t="str">
            <v>SEMEN/BETON</v>
          </cell>
          <cell r="L188" t="str">
            <v>10000</v>
          </cell>
          <cell r="M188">
            <v>7</v>
          </cell>
          <cell r="N188">
            <v>70000</v>
          </cell>
          <cell r="O188" t="str">
            <v>PULAU JAMBU-TELUK PAUH</v>
          </cell>
          <cell r="P188">
            <v>2001</v>
          </cell>
          <cell r="S188" t="str">
            <v>12.04.06.05.01.00</v>
          </cell>
          <cell r="T188" t="str">
            <v>APBD</v>
          </cell>
          <cell r="U188">
            <v>3000000000</v>
          </cell>
          <cell r="V188" t="str">
            <v>B</v>
          </cell>
        </row>
        <row r="189">
          <cell r="F189" t="str">
            <v>4.13.01</v>
          </cell>
          <cell r="H189" t="str">
            <v>JALAN KABUPATEN LOKAL</v>
          </cell>
          <cell r="I189" t="str">
            <v>04.13.01.03.06</v>
          </cell>
          <cell r="K189" t="str">
            <v>ASPAL PENETRASI</v>
          </cell>
          <cell r="L189" t="str">
            <v>300</v>
          </cell>
          <cell r="O189" t="str">
            <v>JL. DIPONEGORO/JLN PASAR CERENTI</v>
          </cell>
          <cell r="P189">
            <v>2001</v>
          </cell>
          <cell r="S189" t="str">
            <v>12.04.06.05.01.00</v>
          </cell>
          <cell r="T189" t="str">
            <v>APBD</v>
          </cell>
          <cell r="U189">
            <v>263250000</v>
          </cell>
          <cell r="V189" t="str">
            <v>B</v>
          </cell>
        </row>
        <row r="190">
          <cell r="E190" t="str">
            <v>282.1</v>
          </cell>
          <cell r="F190" t="str">
            <v>4.13.01</v>
          </cell>
          <cell r="H190" t="str">
            <v>JALAN KABUPATEN LOKAL</v>
          </cell>
          <cell r="I190" t="str">
            <v>04.13.01.03.06</v>
          </cell>
          <cell r="K190" t="str">
            <v>BATU PECAH / MACADAM</v>
          </cell>
          <cell r="L190" t="str">
            <v>7900</v>
          </cell>
          <cell r="M190">
            <v>7</v>
          </cell>
          <cell r="N190">
            <v>55300</v>
          </cell>
          <cell r="O190" t="str">
            <v>NES II CERENTI-KOMPE BERANGIN</v>
          </cell>
          <cell r="P190">
            <v>2001</v>
          </cell>
          <cell r="S190" t="str">
            <v>12.04.06.05.01.00</v>
          </cell>
          <cell r="T190" t="str">
            <v>APBD</v>
          </cell>
          <cell r="U190">
            <v>5119353361.6199999</v>
          </cell>
          <cell r="V190" t="str">
            <v>B</v>
          </cell>
        </row>
        <row r="191">
          <cell r="E191" t="str">
            <v>283.1</v>
          </cell>
          <cell r="F191" t="str">
            <v>4.13.01</v>
          </cell>
          <cell r="H191" t="str">
            <v>JALAN KABUPATEN LOKAL</v>
          </cell>
          <cell r="I191" t="str">
            <v>04.13.01.03.06</v>
          </cell>
          <cell r="K191" t="str">
            <v>BATU PECAH / MACADAM</v>
          </cell>
          <cell r="L191" t="str">
            <v>3000</v>
          </cell>
          <cell r="M191">
            <v>7</v>
          </cell>
          <cell r="N191">
            <v>21000</v>
          </cell>
          <cell r="O191" t="str">
            <v>KOTO CERENTI-PULAU BAYUR</v>
          </cell>
          <cell r="P191">
            <v>2001</v>
          </cell>
          <cell r="S191" t="str">
            <v>12.04.06.05.01.00</v>
          </cell>
          <cell r="T191" t="str">
            <v>APBD</v>
          </cell>
          <cell r="U191">
            <v>2304000000</v>
          </cell>
          <cell r="V191" t="str">
            <v>B</v>
          </cell>
        </row>
        <row r="192">
          <cell r="E192" t="str">
            <v>126.1</v>
          </cell>
          <cell r="F192" t="str">
            <v>4.13.01</v>
          </cell>
          <cell r="H192" t="str">
            <v>JALAN KABUPATEN LOKAL</v>
          </cell>
          <cell r="I192" t="str">
            <v>04.13.01.03.06</v>
          </cell>
          <cell r="K192" t="str">
            <v>BATU PECAH / MACADAM</v>
          </cell>
          <cell r="L192" t="str">
            <v>2500</v>
          </cell>
          <cell r="O192" t="str">
            <v>JALAN MUDIK ULO-TANJUNG MEDANG</v>
          </cell>
          <cell r="P192">
            <v>2001</v>
          </cell>
          <cell r="S192" t="str">
            <v>12.04.06.05.01..00</v>
          </cell>
          <cell r="T192" t="str">
            <v>APBD</v>
          </cell>
          <cell r="U192">
            <v>643500000</v>
          </cell>
          <cell r="V192" t="str">
            <v>B</v>
          </cell>
        </row>
        <row r="193">
          <cell r="E193" t="str">
            <v>120.1</v>
          </cell>
          <cell r="F193" t="str">
            <v>4.13.01</v>
          </cell>
          <cell r="H193" t="str">
            <v>JALAN KABUPATEN LOKAL</v>
          </cell>
          <cell r="I193" t="str">
            <v>04.13.01.03.06</v>
          </cell>
          <cell r="K193" t="str">
            <v>BATU PECAH / MACADAM</v>
          </cell>
          <cell r="L193">
            <v>3500</v>
          </cell>
          <cell r="M193">
            <v>7</v>
          </cell>
          <cell r="N193">
            <v>24500</v>
          </cell>
          <cell r="O193" t="str">
            <v>JALAN SEI MANAU-SEI KELELAWAR</v>
          </cell>
          <cell r="P193">
            <v>2001</v>
          </cell>
          <cell r="S193" t="str">
            <v>12.04.06.05.01..00</v>
          </cell>
          <cell r="T193" t="str">
            <v>APBD</v>
          </cell>
          <cell r="U193">
            <v>1008000000</v>
          </cell>
          <cell r="V193" t="str">
            <v>B</v>
          </cell>
        </row>
        <row r="194">
          <cell r="F194" t="str">
            <v>4.13.01</v>
          </cell>
          <cell r="H194" t="str">
            <v>JALAN KABUPATEN LOKAL</v>
          </cell>
          <cell r="I194" t="str">
            <v>04.13.01.03.06</v>
          </cell>
          <cell r="K194" t="str">
            <v>BATU PECAH / MACADAM</v>
          </cell>
          <cell r="L194" t="str">
            <v>5000</v>
          </cell>
          <cell r="O194" t="str">
            <v>JALAN DESA KOTO KOMBU</v>
          </cell>
          <cell r="P194">
            <v>2001</v>
          </cell>
          <cell r="S194" t="str">
            <v>12.04.06.05.01.00</v>
          </cell>
          <cell r="T194" t="str">
            <v>APBD</v>
          </cell>
          <cell r="U194">
            <v>1440000000</v>
          </cell>
          <cell r="V194" t="str">
            <v>B</v>
          </cell>
        </row>
        <row r="195">
          <cell r="E195" t="str">
            <v>124.1</v>
          </cell>
          <cell r="F195" t="str">
            <v>4.13.01</v>
          </cell>
          <cell r="H195" t="str">
            <v>JALAN KABUPATEN LOKAL</v>
          </cell>
          <cell r="I195" t="str">
            <v>04.13.01.03.06</v>
          </cell>
          <cell r="K195" t="str">
            <v>BATU PECAH / MACADAM</v>
          </cell>
          <cell r="L195" t="str">
            <v>7000</v>
          </cell>
          <cell r="M195">
            <v>7</v>
          </cell>
          <cell r="N195">
            <v>49000</v>
          </cell>
          <cell r="O195" t="str">
            <v>JALAN MUDIK ULO-SUMPU</v>
          </cell>
          <cell r="P195">
            <v>2001</v>
          </cell>
          <cell r="S195" t="str">
            <v>12.04.06.05.01..00</v>
          </cell>
          <cell r="T195" t="str">
            <v>APBD</v>
          </cell>
          <cell r="U195">
            <v>864000000</v>
          </cell>
          <cell r="V195" t="str">
            <v>B</v>
          </cell>
        </row>
        <row r="196">
          <cell r="E196" t="str">
            <v>124.2</v>
          </cell>
          <cell r="F196" t="str">
            <v>4.13.01</v>
          </cell>
          <cell r="H196" t="str">
            <v>JALAN KABUPATEN LOKAL</v>
          </cell>
          <cell r="I196" t="str">
            <v>04.13.01.03.06</v>
          </cell>
          <cell r="K196" t="str">
            <v>TANAH</v>
          </cell>
          <cell r="L196" t="str">
            <v>7000</v>
          </cell>
          <cell r="O196" t="str">
            <v>JALAN MUDIK ULO-SUMPU</v>
          </cell>
          <cell r="P196">
            <v>2001</v>
          </cell>
          <cell r="S196" t="str">
            <v>12.04.06.05.01..00</v>
          </cell>
          <cell r="T196" t="str">
            <v>APBD</v>
          </cell>
          <cell r="U196">
            <v>540000000</v>
          </cell>
          <cell r="V196" t="str">
            <v>B</v>
          </cell>
        </row>
        <row r="197">
          <cell r="E197" t="str">
            <v>284.1</v>
          </cell>
          <cell r="F197" t="str">
            <v>4.13.01</v>
          </cell>
          <cell r="H197" t="str">
            <v>JALAN DESA</v>
          </cell>
          <cell r="I197" t="str">
            <v>04.13.01.04.01</v>
          </cell>
          <cell r="K197" t="str">
            <v>ASPAL HOTMIX</v>
          </cell>
          <cell r="L197" t="str">
            <v>4300</v>
          </cell>
          <cell r="M197">
            <v>7</v>
          </cell>
          <cell r="N197">
            <v>30100</v>
          </cell>
          <cell r="O197" t="str">
            <v>BEDENG SUKURAN - BANJAR NAN TIGO</v>
          </cell>
          <cell r="P197">
            <v>2001</v>
          </cell>
          <cell r="S197" t="str">
            <v>12.04.06.05.01.00</v>
          </cell>
          <cell r="T197" t="str">
            <v>APBD</v>
          </cell>
          <cell r="U197">
            <v>3160500000</v>
          </cell>
          <cell r="V197" t="str">
            <v>KB</v>
          </cell>
        </row>
        <row r="198">
          <cell r="E198" t="str">
            <v>298.1</v>
          </cell>
          <cell r="F198" t="str">
            <v>4.13.01</v>
          </cell>
          <cell r="H198" t="str">
            <v>JALAN DESA</v>
          </cell>
          <cell r="I198" t="str">
            <v>04.13.01.04.01</v>
          </cell>
          <cell r="K198" t="str">
            <v>BATU PECAH / MACADAM</v>
          </cell>
          <cell r="L198" t="str">
            <v>1800</v>
          </cell>
          <cell r="M198">
            <v>7</v>
          </cell>
          <cell r="N198">
            <v>12600</v>
          </cell>
          <cell r="O198" t="str">
            <v>INUMAN - PULAU KIJANG</v>
          </cell>
          <cell r="P198">
            <v>2001</v>
          </cell>
          <cell r="S198" t="str">
            <v>12.04.06.05.01.00</v>
          </cell>
          <cell r="T198" t="str">
            <v>APBD</v>
          </cell>
          <cell r="U198">
            <v>1323000000</v>
          </cell>
          <cell r="V198" t="str">
            <v>B</v>
          </cell>
        </row>
        <row r="199">
          <cell r="E199" t="str">
            <v>305.1</v>
          </cell>
          <cell r="F199" t="str">
            <v>4.13.01</v>
          </cell>
          <cell r="H199" t="str">
            <v>JALAN DESA</v>
          </cell>
          <cell r="I199" t="str">
            <v>04.13.01.04.01</v>
          </cell>
          <cell r="K199" t="str">
            <v>BATU PECAH / MACADAM</v>
          </cell>
          <cell r="L199" t="str">
            <v>1800</v>
          </cell>
          <cell r="O199" t="str">
            <v>INUMAN - PULAU PANJANG</v>
          </cell>
          <cell r="P199">
            <v>2001</v>
          </cell>
          <cell r="S199" t="str">
            <v>12.04.06.05.01.00</v>
          </cell>
          <cell r="T199" t="str">
            <v>APBD</v>
          </cell>
          <cell r="U199">
            <v>648000000</v>
          </cell>
          <cell r="V199" t="str">
            <v>B</v>
          </cell>
        </row>
        <row r="200">
          <cell r="E200" t="str">
            <v>302.1</v>
          </cell>
          <cell r="F200" t="str">
            <v>4.13.01</v>
          </cell>
          <cell r="H200" t="str">
            <v>JALAN DESA</v>
          </cell>
          <cell r="I200" t="str">
            <v>04.13.01.04.01</v>
          </cell>
          <cell r="K200" t="str">
            <v>BATU PECAH / MACADAM</v>
          </cell>
          <cell r="L200">
            <v>4000</v>
          </cell>
          <cell r="M200">
            <v>7</v>
          </cell>
          <cell r="N200">
            <v>28000</v>
          </cell>
          <cell r="O200" t="str">
            <v>PULAU BUSUK - KOTO INUMAN</v>
          </cell>
          <cell r="P200">
            <v>2001</v>
          </cell>
          <cell r="S200" t="str">
            <v>12.04.06.05.01.00</v>
          </cell>
          <cell r="T200" t="str">
            <v>APBD</v>
          </cell>
          <cell r="U200">
            <v>1440000000</v>
          </cell>
          <cell r="V200" t="str">
            <v>B</v>
          </cell>
        </row>
        <row r="201">
          <cell r="E201" t="str">
            <v>174.1</v>
          </cell>
          <cell r="F201" t="str">
            <v>4.13.01</v>
          </cell>
          <cell r="H201" t="str">
            <v>JALAN DESA</v>
          </cell>
          <cell r="I201" t="str">
            <v>04.13.01.04.01</v>
          </cell>
          <cell r="K201" t="str">
            <v>SEMEN/BETON</v>
          </cell>
          <cell r="L201">
            <v>3000</v>
          </cell>
          <cell r="M201">
            <v>7</v>
          </cell>
          <cell r="N201">
            <v>21000</v>
          </cell>
          <cell r="O201" t="str">
            <v>DESA SIKAPING - PULAU INGU</v>
          </cell>
          <cell r="P201">
            <v>2001</v>
          </cell>
          <cell r="S201" t="str">
            <v>12.04.06.05.01.00</v>
          </cell>
          <cell r="T201" t="str">
            <v>APBD</v>
          </cell>
          <cell r="U201">
            <v>787500000</v>
          </cell>
          <cell r="V201" t="str">
            <v>KB</v>
          </cell>
        </row>
        <row r="202">
          <cell r="E202" t="str">
            <v>304.1</v>
          </cell>
          <cell r="F202" t="str">
            <v>4.13.01</v>
          </cell>
          <cell r="H202" t="str">
            <v>JALAN DESA</v>
          </cell>
          <cell r="I202" t="str">
            <v>04.13.01.04.01</v>
          </cell>
          <cell r="K202" t="str">
            <v>SEMEN/BETON</v>
          </cell>
          <cell r="L202" t="str">
            <v>2000</v>
          </cell>
          <cell r="M202">
            <v>7</v>
          </cell>
          <cell r="N202">
            <v>14000</v>
          </cell>
          <cell r="O202" t="str">
            <v>BEDENG SUKURAN - P. PULAU PANJANG</v>
          </cell>
          <cell r="P202">
            <v>2001</v>
          </cell>
          <cell r="S202" t="str">
            <v>12.04.06.05.01.00</v>
          </cell>
          <cell r="T202" t="str">
            <v>APBD</v>
          </cell>
          <cell r="U202">
            <v>700000000</v>
          </cell>
          <cell r="V202" t="str">
            <v>B</v>
          </cell>
        </row>
        <row r="203">
          <cell r="F203" t="str">
            <v>4.13.01</v>
          </cell>
          <cell r="H203" t="str">
            <v>JALAN LINGKAR PASAR INUMAN (URG PILIHAN)</v>
          </cell>
          <cell r="I203" t="str">
            <v>04.13.01.04.01</v>
          </cell>
          <cell r="K203" t="str">
            <v>TANAH</v>
          </cell>
          <cell r="L203" t="str">
            <v>1900</v>
          </cell>
          <cell r="O203" t="str">
            <v>JALAN LINGKAR PASAR INUMAN</v>
          </cell>
          <cell r="P203">
            <v>2001</v>
          </cell>
          <cell r="S203" t="str">
            <v>12.04.06.05.01.00</v>
          </cell>
          <cell r="T203" t="str">
            <v>APBD</v>
          </cell>
          <cell r="U203">
            <v>536747180</v>
          </cell>
          <cell r="V203" t="str">
            <v>B</v>
          </cell>
        </row>
        <row r="204">
          <cell r="E204" t="str">
            <v>171.1</v>
          </cell>
          <cell r="F204" t="str">
            <v>4.13.01</v>
          </cell>
          <cell r="H204" t="str">
            <v>JALAN DESA</v>
          </cell>
          <cell r="I204" t="str">
            <v>04.13.01.04.01</v>
          </cell>
          <cell r="K204" t="str">
            <v>SEMEN/BETON</v>
          </cell>
          <cell r="L204" t="str">
            <v>2000</v>
          </cell>
          <cell r="M204">
            <v>7</v>
          </cell>
          <cell r="N204">
            <v>14000</v>
          </cell>
          <cell r="O204" t="str">
            <v>TANAH BEKALI - PULAU DERAS</v>
          </cell>
          <cell r="P204">
            <v>2001</v>
          </cell>
          <cell r="S204" t="str">
            <v>12.04.06.05.01.00</v>
          </cell>
          <cell r="T204" t="str">
            <v>APBD</v>
          </cell>
          <cell r="U204">
            <v>600000000</v>
          </cell>
          <cell r="V204" t="str">
            <v>B</v>
          </cell>
        </row>
        <row r="205">
          <cell r="E205" t="str">
            <v>172.1</v>
          </cell>
          <cell r="F205" t="str">
            <v>4.13.01</v>
          </cell>
          <cell r="H205" t="str">
            <v>JALAN DESA</v>
          </cell>
          <cell r="I205" t="str">
            <v>04.13.01.04.01</v>
          </cell>
          <cell r="K205" t="str">
            <v>SEMEN/BETON</v>
          </cell>
          <cell r="L205" t="str">
            <v>1000</v>
          </cell>
          <cell r="M205">
            <v>7</v>
          </cell>
          <cell r="N205">
            <v>7000</v>
          </cell>
          <cell r="O205" t="str">
            <v>PULAU TENGAH - SIKAPING</v>
          </cell>
          <cell r="P205">
            <v>2001</v>
          </cell>
          <cell r="S205" t="str">
            <v>12.04.06.05.01.00</v>
          </cell>
          <cell r="T205" t="str">
            <v>APBD</v>
          </cell>
          <cell r="U205">
            <v>243750000</v>
          </cell>
          <cell r="V205" t="str">
            <v>B</v>
          </cell>
        </row>
        <row r="206">
          <cell r="E206" t="str">
            <v>173.1</v>
          </cell>
          <cell r="F206" t="str">
            <v>4.13.01</v>
          </cell>
          <cell r="H206" t="str">
            <v>JALAN DESA</v>
          </cell>
          <cell r="I206" t="str">
            <v>04.13.01.04.01</v>
          </cell>
          <cell r="K206" t="str">
            <v>SEMEN/BETON</v>
          </cell>
          <cell r="L206">
            <v>3000</v>
          </cell>
          <cell r="M206">
            <v>7</v>
          </cell>
          <cell r="N206">
            <v>21000</v>
          </cell>
          <cell r="O206" t="str">
            <v>DESA PULAU RENGAS - PEMATANG</v>
          </cell>
          <cell r="P206">
            <v>2001</v>
          </cell>
          <cell r="S206" t="str">
            <v>12.04.06.05.01.00</v>
          </cell>
          <cell r="T206" t="str">
            <v>APBD</v>
          </cell>
          <cell r="U206">
            <v>787500000</v>
          </cell>
          <cell r="V206" t="str">
            <v>B</v>
          </cell>
        </row>
        <row r="207">
          <cell r="E207" t="str">
            <v>163.1</v>
          </cell>
          <cell r="F207" t="str">
            <v>4.13.01</v>
          </cell>
          <cell r="H207" t="str">
            <v>JALAN PANGEAN-PULAU KUMPAI (ASPAL)</v>
          </cell>
          <cell r="I207" t="str">
            <v>04.13.01.04.01</v>
          </cell>
          <cell r="K207" t="str">
            <v>ASPAL HOTMIX</v>
          </cell>
          <cell r="L207">
            <v>8000</v>
          </cell>
          <cell r="M207">
            <v>7</v>
          </cell>
          <cell r="N207">
            <v>56000</v>
          </cell>
          <cell r="O207" t="str">
            <v>PANGEAN - PULAU KUMPAI</v>
          </cell>
          <cell r="P207">
            <v>2001</v>
          </cell>
          <cell r="S207" t="str">
            <v>12.04.06.05.01.00</v>
          </cell>
          <cell r="T207" t="str">
            <v>APBD</v>
          </cell>
          <cell r="U207">
            <v>4613760526</v>
          </cell>
          <cell r="V207" t="str">
            <v>B</v>
          </cell>
        </row>
        <row r="208">
          <cell r="E208" t="str">
            <v>275.1</v>
          </cell>
          <cell r="F208" t="str">
            <v>4.13.01</v>
          </cell>
          <cell r="H208" t="str">
            <v>JALAN DESA</v>
          </cell>
          <cell r="I208" t="str">
            <v>04.13.01.04.01</v>
          </cell>
          <cell r="K208" t="str">
            <v>BATU PECAH / MACADAM</v>
          </cell>
          <cell r="L208" t="str">
            <v>4000</v>
          </cell>
          <cell r="M208">
            <v>7</v>
          </cell>
          <cell r="N208">
            <v>28000</v>
          </cell>
          <cell r="O208" t="str">
            <v>RAWANG BINJAI - BERINGIN JAYA</v>
          </cell>
          <cell r="P208">
            <v>2001</v>
          </cell>
          <cell r="S208" t="str">
            <v>12.04.06.05.01.00</v>
          </cell>
          <cell r="T208" t="str">
            <v>APBD</v>
          </cell>
          <cell r="U208">
            <v>832000000</v>
          </cell>
          <cell r="V208" t="str">
            <v>B</v>
          </cell>
        </row>
        <row r="209">
          <cell r="E209" t="str">
            <v>166.1</v>
          </cell>
          <cell r="F209" t="str">
            <v>4.13.01</v>
          </cell>
          <cell r="H209" t="str">
            <v>JALAN DESA</v>
          </cell>
          <cell r="I209" t="str">
            <v>04.13.01.04.01</v>
          </cell>
          <cell r="K209" t="str">
            <v>BATU PECAH / MACADAM</v>
          </cell>
          <cell r="L209" t="str">
            <v>600</v>
          </cell>
          <cell r="M209">
            <v>7</v>
          </cell>
          <cell r="N209">
            <v>4200</v>
          </cell>
          <cell r="O209" t="str">
            <v xml:space="preserve">PAUH ANGIT-PASAR USANG PANGEAN </v>
          </cell>
          <cell r="P209">
            <v>2001</v>
          </cell>
          <cell r="S209" t="str">
            <v>12.04.06.05.01.00</v>
          </cell>
          <cell r="T209" t="str">
            <v>APBD</v>
          </cell>
          <cell r="U209">
            <v>187200000</v>
          </cell>
          <cell r="V209" t="str">
            <v>B</v>
          </cell>
        </row>
        <row r="210">
          <cell r="E210" t="str">
            <v>176.1</v>
          </cell>
          <cell r="F210" t="str">
            <v>4.13.01</v>
          </cell>
          <cell r="H210" t="str">
            <v>JALAN DESA</v>
          </cell>
          <cell r="I210" t="str">
            <v>04.13.01.04.01</v>
          </cell>
          <cell r="K210" t="str">
            <v>SEMEN/BETON</v>
          </cell>
          <cell r="L210">
            <v>2000</v>
          </cell>
          <cell r="M210">
            <v>7</v>
          </cell>
          <cell r="N210">
            <v>14000</v>
          </cell>
          <cell r="O210" t="str">
            <v>DESA PEMATANG - PULAU TENGAH</v>
          </cell>
          <cell r="P210">
            <v>2001</v>
          </cell>
          <cell r="S210" t="str">
            <v>12.04.06.05.01.00</v>
          </cell>
          <cell r="T210" t="str">
            <v>APBD</v>
          </cell>
          <cell r="U210">
            <v>525000000</v>
          </cell>
          <cell r="V210" t="str">
            <v>B</v>
          </cell>
        </row>
        <row r="211">
          <cell r="E211" t="str">
            <v>178.1</v>
          </cell>
          <cell r="F211" t="str">
            <v>4.13.01</v>
          </cell>
          <cell r="H211" t="str">
            <v xml:space="preserve">PENINGKATAN JALAN PAUH ANGIT - RAWANG BINJAI </v>
          </cell>
          <cell r="I211" t="str">
            <v>04.13.01.04.01</v>
          </cell>
          <cell r="K211" t="str">
            <v>TANAH</v>
          </cell>
          <cell r="L211" t="str">
            <v>3500</v>
          </cell>
          <cell r="M211">
            <v>7</v>
          </cell>
          <cell r="N211">
            <v>24500</v>
          </cell>
          <cell r="O211" t="str">
            <v>PAUH ANGIT - RAWANG BINJAI</v>
          </cell>
          <cell r="P211">
            <v>2001</v>
          </cell>
          <cell r="S211" t="str">
            <v>12.04.06.05.01.00</v>
          </cell>
          <cell r="T211" t="str">
            <v>APBD</v>
          </cell>
          <cell r="U211">
            <v>1115572260</v>
          </cell>
          <cell r="V211" t="str">
            <v>B</v>
          </cell>
        </row>
        <row r="212">
          <cell r="F212" t="str">
            <v>4.13.01</v>
          </cell>
          <cell r="H212" t="str">
            <v>JALAN DESA</v>
          </cell>
          <cell r="I212" t="str">
            <v>04.13.01.04.01</v>
          </cell>
          <cell r="K212" t="str">
            <v>BATU PECAH / MACADAM</v>
          </cell>
          <cell r="L212" t="str">
            <v>1600</v>
          </cell>
          <cell r="O212" t="str">
            <v>SAKO - SIMPANG KAPAN</v>
          </cell>
          <cell r="P212">
            <v>2001</v>
          </cell>
          <cell r="S212" t="str">
            <v>12.04.06.05.01.00</v>
          </cell>
          <cell r="T212" t="str">
            <v>APBD</v>
          </cell>
          <cell r="U212">
            <v>537600000</v>
          </cell>
          <cell r="V212" t="str">
            <v>B</v>
          </cell>
        </row>
        <row r="213">
          <cell r="F213" t="str">
            <v>4.13.01</v>
          </cell>
          <cell r="H213" t="str">
            <v>JALAN DESA</v>
          </cell>
          <cell r="I213" t="str">
            <v>04.13.01.04.01</v>
          </cell>
          <cell r="K213" t="str">
            <v>BATU PECAH / MACADAM</v>
          </cell>
          <cell r="L213" t="str">
            <v>1970</v>
          </cell>
          <cell r="O213" t="str">
            <v>SUMBER DATAR - SEI KURANJI</v>
          </cell>
          <cell r="P213">
            <v>2001</v>
          </cell>
          <cell r="S213" t="str">
            <v>12.04.06.05.01.00</v>
          </cell>
          <cell r="T213" t="str">
            <v>APBD</v>
          </cell>
          <cell r="U213">
            <v>1229280000</v>
          </cell>
          <cell r="V213" t="str">
            <v>B</v>
          </cell>
        </row>
        <row r="214">
          <cell r="F214" t="str">
            <v>4.13.01</v>
          </cell>
          <cell r="H214" t="str">
            <v>JALAN DESA</v>
          </cell>
          <cell r="I214" t="str">
            <v>04.13.01.04.01</v>
          </cell>
          <cell r="K214" t="str">
            <v>TANAH</v>
          </cell>
          <cell r="L214" t="str">
            <v>1000</v>
          </cell>
          <cell r="O214" t="str">
            <v>JL. UTAMA</v>
          </cell>
          <cell r="P214">
            <v>2001</v>
          </cell>
          <cell r="S214" t="str">
            <v>12.04.06.05.01.00</v>
          </cell>
          <cell r="T214" t="str">
            <v>APBD</v>
          </cell>
          <cell r="U214">
            <v>180000000</v>
          </cell>
          <cell r="V214" t="str">
            <v>B</v>
          </cell>
        </row>
        <row r="215">
          <cell r="E215" t="str">
            <v>175.1</v>
          </cell>
          <cell r="F215" t="str">
            <v>4.13.01</v>
          </cell>
          <cell r="H215" t="str">
            <v>JALAN DESA</v>
          </cell>
          <cell r="I215" t="str">
            <v>04.13.01.04.01</v>
          </cell>
          <cell r="K215" t="str">
            <v>SEMEN/BETON</v>
          </cell>
          <cell r="L215">
            <v>2000</v>
          </cell>
          <cell r="M215">
            <v>7</v>
          </cell>
          <cell r="N215">
            <v>14000</v>
          </cell>
          <cell r="O215" t="str">
            <v>PAUH ANGIT - TANJUNG SIMANDOLAK</v>
          </cell>
          <cell r="P215">
            <v>2001</v>
          </cell>
          <cell r="S215" t="str">
            <v>12.04.06.05.01.00</v>
          </cell>
          <cell r="T215" t="str">
            <v>APBD</v>
          </cell>
          <cell r="U215">
            <v>975000000</v>
          </cell>
          <cell r="V215" t="str">
            <v>B</v>
          </cell>
        </row>
        <row r="216">
          <cell r="F216" t="str">
            <v>4.13.01</v>
          </cell>
          <cell r="H216" t="str">
            <v>JALAN DESA</v>
          </cell>
          <cell r="I216" t="str">
            <v>04.13.01.04.01</v>
          </cell>
          <cell r="K216" t="str">
            <v>ASPAL PENETRASI</v>
          </cell>
          <cell r="L216" t="str">
            <v>700</v>
          </cell>
          <cell r="O216" t="str">
            <v>JALAN TEPIAN PANTAI</v>
          </cell>
          <cell r="P216">
            <v>2001</v>
          </cell>
          <cell r="S216" t="str">
            <v>12.04.06.05.01.00</v>
          </cell>
          <cell r="T216" t="str">
            <v>APBD</v>
          </cell>
          <cell r="U216">
            <v>472500000</v>
          </cell>
          <cell r="V216" t="str">
            <v>B</v>
          </cell>
        </row>
        <row r="217">
          <cell r="F217" t="str">
            <v>4.13.01</v>
          </cell>
          <cell r="H217" t="str">
            <v>JALAN DESA</v>
          </cell>
          <cell r="I217" t="str">
            <v>04.13.01.04.01</v>
          </cell>
          <cell r="K217" t="str">
            <v>ASPAL PENETRASI</v>
          </cell>
          <cell r="L217" t="str">
            <v>500</v>
          </cell>
          <cell r="O217" t="str">
            <v>JALAN MAYOR H. ASRI IYU</v>
          </cell>
          <cell r="P217">
            <v>2001</v>
          </cell>
          <cell r="S217" t="str">
            <v>12.04.06.05.01.00</v>
          </cell>
          <cell r="T217" t="str">
            <v>APBD</v>
          </cell>
          <cell r="U217">
            <v>337500000</v>
          </cell>
          <cell r="V217" t="str">
            <v>B</v>
          </cell>
        </row>
        <row r="218">
          <cell r="F218" t="str">
            <v>4.13.01</v>
          </cell>
          <cell r="H218" t="str">
            <v>JALAN DESA</v>
          </cell>
          <cell r="I218" t="str">
            <v>04.13.01.04.01</v>
          </cell>
          <cell r="K218" t="str">
            <v>ASPAL PENETRASI</v>
          </cell>
          <cell r="L218" t="str">
            <v>700</v>
          </cell>
          <cell r="O218" t="str">
            <v>JALAN ABDUL MAAS</v>
          </cell>
          <cell r="P218">
            <v>2001</v>
          </cell>
          <cell r="S218" t="str">
            <v>12.04.06.05.01.00</v>
          </cell>
          <cell r="T218" t="str">
            <v>APBD</v>
          </cell>
          <cell r="U218">
            <v>441000000</v>
          </cell>
          <cell r="V218" t="str">
            <v>B</v>
          </cell>
        </row>
        <row r="219">
          <cell r="F219" t="str">
            <v>4.13.01</v>
          </cell>
          <cell r="H219" t="str">
            <v>JALAN DESA</v>
          </cell>
          <cell r="I219" t="str">
            <v>04.13.01.04.01</v>
          </cell>
          <cell r="K219" t="str">
            <v>ASPAL PENETRASI</v>
          </cell>
          <cell r="L219" t="str">
            <v>700</v>
          </cell>
          <cell r="O219" t="str">
            <v>JALAN LETKOL H. ZAKARIA</v>
          </cell>
          <cell r="P219">
            <v>2001</v>
          </cell>
          <cell r="S219" t="str">
            <v>12.04.06.05.01.00</v>
          </cell>
          <cell r="T219" t="str">
            <v>APBD</v>
          </cell>
          <cell r="U219">
            <v>472500000</v>
          </cell>
          <cell r="V219" t="str">
            <v>B</v>
          </cell>
        </row>
        <row r="220">
          <cell r="F220" t="str">
            <v>4.13.01</v>
          </cell>
          <cell r="H220" t="str">
            <v>JALAN DESA</v>
          </cell>
          <cell r="I220" t="str">
            <v>04.13.01.04.01</v>
          </cell>
          <cell r="K220" t="str">
            <v>TANAH</v>
          </cell>
          <cell r="L220" t="str">
            <v>1500</v>
          </cell>
          <cell r="O220" t="str">
            <v>JALAN DESA PANGKALAN INDARUNG</v>
          </cell>
          <cell r="P220">
            <v>2001</v>
          </cell>
          <cell r="S220" t="str">
            <v>12.04.06.05.01.00</v>
          </cell>
          <cell r="T220" t="str">
            <v>APBD</v>
          </cell>
          <cell r="U220">
            <v>405000000</v>
          </cell>
          <cell r="V220" t="str">
            <v>B</v>
          </cell>
        </row>
        <row r="221">
          <cell r="F221" t="str">
            <v>4.13.01</v>
          </cell>
          <cell r="H221" t="str">
            <v>JALAN DESA</v>
          </cell>
          <cell r="I221" t="str">
            <v>04.13.01.04.01</v>
          </cell>
          <cell r="K221" t="str">
            <v>ASPAL PENETRASI</v>
          </cell>
          <cell r="L221" t="str">
            <v>1200</v>
          </cell>
          <cell r="O221" t="str">
            <v>JALAN AMD</v>
          </cell>
          <cell r="P221">
            <v>2001</v>
          </cell>
          <cell r="S221" t="str">
            <v>12.04.06.05.01.00</v>
          </cell>
          <cell r="T221" t="str">
            <v>APBD</v>
          </cell>
          <cell r="U221">
            <v>810000000</v>
          </cell>
          <cell r="V221" t="str">
            <v>B</v>
          </cell>
        </row>
        <row r="222">
          <cell r="F222" t="str">
            <v>4.13.01</v>
          </cell>
          <cell r="H222" t="str">
            <v>JALAN DESA</v>
          </cell>
          <cell r="I222" t="str">
            <v>04.13.01.04.01</v>
          </cell>
          <cell r="K222" t="str">
            <v>ASPAL PENETRASI</v>
          </cell>
          <cell r="L222" t="str">
            <v>75</v>
          </cell>
          <cell r="O222" t="str">
            <v>JALAN SENTRAL - JALAN LINTAS PROPINSI</v>
          </cell>
          <cell r="P222">
            <v>2001</v>
          </cell>
          <cell r="S222" t="str">
            <v>12.04.06.05.01.00</v>
          </cell>
          <cell r="T222" t="str">
            <v>APBD</v>
          </cell>
          <cell r="U222">
            <v>47250000</v>
          </cell>
          <cell r="V222" t="str">
            <v>B</v>
          </cell>
        </row>
        <row r="223">
          <cell r="F223" t="str">
            <v>4.13.01</v>
          </cell>
          <cell r="H223" t="str">
            <v>JALAN DESA</v>
          </cell>
          <cell r="I223" t="str">
            <v>04.13.01.04.01</v>
          </cell>
          <cell r="K223" t="str">
            <v>ASPAL PENETRASI</v>
          </cell>
          <cell r="L223" t="str">
            <v>600</v>
          </cell>
          <cell r="O223" t="str">
            <v>JALAN DI PERTUAN GADIS</v>
          </cell>
          <cell r="P223">
            <v>2001</v>
          </cell>
          <cell r="S223" t="str">
            <v>12.04.06.05.01.00</v>
          </cell>
          <cell r="T223" t="str">
            <v>APBD</v>
          </cell>
          <cell r="U223">
            <v>378000000</v>
          </cell>
          <cell r="V223" t="str">
            <v>B</v>
          </cell>
        </row>
        <row r="224">
          <cell r="F224" t="str">
            <v>4.13.01</v>
          </cell>
          <cell r="H224" t="str">
            <v>JALAN DESA</v>
          </cell>
          <cell r="I224" t="str">
            <v>04.13.01.04.01</v>
          </cell>
          <cell r="K224" t="str">
            <v>ASPAL PENETRASI</v>
          </cell>
          <cell r="L224" t="str">
            <v>400</v>
          </cell>
          <cell r="O224" t="str">
            <v>JALAN DIPONEGORO</v>
          </cell>
          <cell r="P224">
            <v>2001</v>
          </cell>
          <cell r="S224" t="str">
            <v>12.04.06.05.01.00</v>
          </cell>
          <cell r="T224" t="str">
            <v>APBD</v>
          </cell>
          <cell r="U224">
            <v>270000000</v>
          </cell>
          <cell r="V224" t="str">
            <v>B</v>
          </cell>
        </row>
        <row r="225">
          <cell r="F225" t="str">
            <v>4.13.01</v>
          </cell>
          <cell r="H225" t="str">
            <v>JALAN DESA</v>
          </cell>
          <cell r="I225" t="str">
            <v>04.13.01.04.01</v>
          </cell>
          <cell r="K225" t="str">
            <v>TANAH</v>
          </cell>
          <cell r="L225" t="str">
            <v>3100</v>
          </cell>
          <cell r="O225" t="str">
            <v>DESA TERBERAU PANJANG-SEI KUANTAN</v>
          </cell>
          <cell r="P225">
            <v>2001</v>
          </cell>
          <cell r="S225" t="str">
            <v>12.04.06.05.01.00</v>
          </cell>
          <cell r="T225" t="str">
            <v>APBD</v>
          </cell>
          <cell r="U225">
            <v>453375000</v>
          </cell>
          <cell r="V225" t="str">
            <v>B</v>
          </cell>
        </row>
        <row r="226">
          <cell r="E226" t="str">
            <v>113.1</v>
          </cell>
          <cell r="F226" t="str">
            <v>4.13.01</v>
          </cell>
          <cell r="H226" t="str">
            <v>JALAN DESA</v>
          </cell>
          <cell r="I226" t="str">
            <v>04.13.01.04.01</v>
          </cell>
          <cell r="K226" t="str">
            <v>ASPAL PENETRASI</v>
          </cell>
          <cell r="L226">
            <v>3000</v>
          </cell>
          <cell r="M226">
            <v>7</v>
          </cell>
          <cell r="N226">
            <v>21000</v>
          </cell>
          <cell r="O226" t="str">
            <v>JL. DALAM KOTA KP. BARU TOAR-JP.KM 1785000</v>
          </cell>
          <cell r="P226">
            <v>2001</v>
          </cell>
          <cell r="S226" t="str">
            <v>12.04.06.05.01..00</v>
          </cell>
          <cell r="T226" t="str">
            <v>APBD</v>
          </cell>
          <cell r="U226">
            <v>1215000000</v>
          </cell>
          <cell r="V226" t="str">
            <v>B</v>
          </cell>
        </row>
        <row r="227">
          <cell r="F227" t="str">
            <v>4.13.01</v>
          </cell>
          <cell r="H227" t="str">
            <v>JALAN DESA</v>
          </cell>
          <cell r="I227" t="str">
            <v>04.13.01.04.01</v>
          </cell>
          <cell r="K227" t="str">
            <v>ASPAL PENETRASI</v>
          </cell>
          <cell r="L227" t="str">
            <v>380</v>
          </cell>
          <cell r="O227" t="str">
            <v>JL IMAM BONJOL</v>
          </cell>
          <cell r="P227">
            <v>2001</v>
          </cell>
          <cell r="S227" t="str">
            <v>12.04.06.05.01.00</v>
          </cell>
          <cell r="T227" t="str">
            <v>APBD</v>
          </cell>
          <cell r="U227">
            <v>239400000</v>
          </cell>
          <cell r="V227" t="str">
            <v>B</v>
          </cell>
        </row>
        <row r="228">
          <cell r="E228" t="str">
            <v>115.1</v>
          </cell>
          <cell r="F228" t="str">
            <v>4.13.01</v>
          </cell>
          <cell r="H228" t="str">
            <v>JALAN DESA</v>
          </cell>
          <cell r="I228" t="str">
            <v>04.13.01.04.01</v>
          </cell>
          <cell r="K228" t="str">
            <v>ASPAL PENETRASI</v>
          </cell>
          <cell r="L228">
            <v>4000</v>
          </cell>
          <cell r="M228">
            <v>7</v>
          </cell>
          <cell r="N228">
            <v>28000</v>
          </cell>
          <cell r="O228" t="str">
            <v>GUNUNG PULAU MUNGKUR</v>
          </cell>
          <cell r="P228">
            <v>2001</v>
          </cell>
          <cell r="S228" t="str">
            <v>12.04.06.05.01.00</v>
          </cell>
          <cell r="T228" t="str">
            <v>APBD</v>
          </cell>
          <cell r="U228">
            <v>1770000000</v>
          </cell>
          <cell r="V228" t="str">
            <v>B</v>
          </cell>
        </row>
        <row r="229">
          <cell r="E229" t="str">
            <v>117.1</v>
          </cell>
          <cell r="F229" t="str">
            <v>4.13.01</v>
          </cell>
          <cell r="H229" t="str">
            <v>JALAN DESA</v>
          </cell>
          <cell r="I229" t="str">
            <v>04.13.01.04.01</v>
          </cell>
          <cell r="K229" t="str">
            <v>BATU PECAH / MACADAM</v>
          </cell>
          <cell r="L229">
            <v>3000</v>
          </cell>
          <cell r="M229">
            <v>7</v>
          </cell>
          <cell r="N229">
            <v>21000</v>
          </cell>
          <cell r="O229" t="str">
            <v>KP. BARU TOAR-PASAR GUNUNG</v>
          </cell>
          <cell r="P229">
            <v>2001</v>
          </cell>
          <cell r="S229" t="str">
            <v>12.04.06.05.01..00</v>
          </cell>
          <cell r="T229" t="str">
            <v>APBD</v>
          </cell>
          <cell r="U229">
            <v>1248000000</v>
          </cell>
          <cell r="V229" t="str">
            <v>B</v>
          </cell>
        </row>
        <row r="230">
          <cell r="F230" t="str">
            <v>4.13.02</v>
          </cell>
          <cell r="H230" t="str">
            <v>JEMBATAN BETON</v>
          </cell>
          <cell r="I230" t="str">
            <v>04.13.02.03.01</v>
          </cell>
          <cell r="K230" t="str">
            <v>BETON</v>
          </cell>
          <cell r="L230" t="str">
            <v>200</v>
          </cell>
          <cell r="M230">
            <v>6</v>
          </cell>
          <cell r="N230">
            <v>1200</v>
          </cell>
          <cell r="O230" t="str">
            <v>CERENTI</v>
          </cell>
          <cell r="P230">
            <v>2004</v>
          </cell>
          <cell r="S230" t="str">
            <v>12.04.06.05.00.04.00</v>
          </cell>
          <cell r="T230" t="str">
            <v>APBD</v>
          </cell>
          <cell r="U230">
            <v>6600000000</v>
          </cell>
          <cell r="V230" t="str">
            <v>B</v>
          </cell>
        </row>
        <row r="231">
          <cell r="F231" t="str">
            <v>4.13.02</v>
          </cell>
          <cell r="H231" t="str">
            <v>JEMBATAN BETON</v>
          </cell>
          <cell r="I231" t="str">
            <v>04.13.02.03.01</v>
          </cell>
          <cell r="K231" t="str">
            <v>BETON</v>
          </cell>
          <cell r="L231" t="str">
            <v>17</v>
          </cell>
          <cell r="M231">
            <v>6</v>
          </cell>
          <cell r="N231">
            <v>102</v>
          </cell>
          <cell r="O231" t="str">
            <v>JEMBATAN DESA TOAR-GUNUNG</v>
          </cell>
          <cell r="P231">
            <v>2006</v>
          </cell>
          <cell r="S231" t="str">
            <v>12.04.06.05.00.06.00</v>
          </cell>
          <cell r="T231" t="str">
            <v>APBD</v>
          </cell>
          <cell r="U231">
            <v>841500000</v>
          </cell>
          <cell r="V231" t="str">
            <v>B</v>
          </cell>
        </row>
        <row r="232">
          <cell r="F232" t="str">
            <v>4.13.02</v>
          </cell>
          <cell r="H232" t="str">
            <v>JEMBATAN PADA JALAN KABUPATEN/KOTA ARTERI</v>
          </cell>
          <cell r="I232" t="str">
            <v>04.13.02.03.06</v>
          </cell>
          <cell r="K232" t="str">
            <v>BETON</v>
          </cell>
          <cell r="L232" t="str">
            <v>200</v>
          </cell>
          <cell r="M232">
            <v>6</v>
          </cell>
          <cell r="N232">
            <v>1200</v>
          </cell>
          <cell r="O232" t="str">
            <v>JEMBATAN BENAI</v>
          </cell>
          <cell r="P232">
            <v>1993</v>
          </cell>
          <cell r="S232" t="str">
            <v>12.04.06.05.00.93.00</v>
          </cell>
          <cell r="T232" t="str">
            <v>APBD</v>
          </cell>
          <cell r="U232">
            <v>7560000000</v>
          </cell>
          <cell r="V232" t="str">
            <v>B</v>
          </cell>
        </row>
        <row r="233">
          <cell r="F233" t="str">
            <v>4.13.02</v>
          </cell>
          <cell r="H233" t="str">
            <v>JEMBATAN PADA JALAN KABUPATEN/KOTA ARTERI</v>
          </cell>
          <cell r="I233" t="str">
            <v>04.13.02.03.06</v>
          </cell>
          <cell r="K233" t="str">
            <v>BETON</v>
          </cell>
          <cell r="L233" t="str">
            <v>60</v>
          </cell>
          <cell r="M233">
            <v>6</v>
          </cell>
          <cell r="N233">
            <v>360</v>
          </cell>
          <cell r="O233" t="str">
            <v>SEI ULO</v>
          </cell>
          <cell r="P233">
            <v>1996</v>
          </cell>
          <cell r="S233" t="str">
            <v>12.04.06.05.00.96.00</v>
          </cell>
          <cell r="T233" t="str">
            <v>APBD</v>
          </cell>
          <cell r="U233">
            <v>945000000</v>
          </cell>
          <cell r="V233" t="str">
            <v>KB</v>
          </cell>
        </row>
        <row r="234">
          <cell r="F234" t="str">
            <v>4.13.02</v>
          </cell>
          <cell r="H234" t="str">
            <v>JEMBATAN PADA JALAN KABUPATEN/KOTA ARTERI</v>
          </cell>
          <cell r="I234" t="str">
            <v>04.13.02.03.06</v>
          </cell>
          <cell r="K234" t="str">
            <v>BETON</v>
          </cell>
          <cell r="L234" t="str">
            <v>7</v>
          </cell>
          <cell r="M234">
            <v>7</v>
          </cell>
          <cell r="N234">
            <v>49</v>
          </cell>
          <cell r="O234" t="str">
            <v>JEMBATAN SEI. BENAI KECIL</v>
          </cell>
          <cell r="P234">
            <v>1942</v>
          </cell>
          <cell r="S234" t="str">
            <v>12.04.06.05.00.42.00</v>
          </cell>
          <cell r="T234" t="str">
            <v>APBD</v>
          </cell>
          <cell r="U234">
            <v>286650000</v>
          </cell>
          <cell r="V234" t="str">
            <v>B</v>
          </cell>
        </row>
        <row r="235">
          <cell r="F235" t="str">
            <v>4.13.02</v>
          </cell>
          <cell r="H235" t="str">
            <v>JEMBATAN PADA JALAN KABUPATEN/KOTA ARTERI</v>
          </cell>
          <cell r="I235" t="str">
            <v>04.13.02.03.06</v>
          </cell>
          <cell r="K235" t="str">
            <v>BETON</v>
          </cell>
          <cell r="L235" t="str">
            <v>10</v>
          </cell>
          <cell r="M235">
            <v>6</v>
          </cell>
          <cell r="N235">
            <v>60</v>
          </cell>
          <cell r="O235" t="str">
            <v>JEMBATAN BATAS TEBING TINGGI - SIMANDOLAK</v>
          </cell>
          <cell r="P235">
            <v>1980</v>
          </cell>
          <cell r="S235" t="str">
            <v>12.04.06.05.00.80.00</v>
          </cell>
          <cell r="T235" t="str">
            <v>APBD</v>
          </cell>
          <cell r="U235">
            <v>420000000</v>
          </cell>
          <cell r="V235" t="str">
            <v>B</v>
          </cell>
        </row>
        <row r="236">
          <cell r="F236" t="str">
            <v>4.13.02</v>
          </cell>
          <cell r="H236" t="str">
            <v>JEMBATAN PADA JALAN KABUPATEN/KOTA ARTERI</v>
          </cell>
          <cell r="I236" t="str">
            <v>04.13.02.03.06</v>
          </cell>
          <cell r="K236" t="str">
            <v>BETON</v>
          </cell>
          <cell r="L236" t="str">
            <v>2</v>
          </cell>
          <cell r="M236">
            <v>8</v>
          </cell>
          <cell r="N236">
            <v>16</v>
          </cell>
          <cell r="O236" t="str">
            <v>JEMBATAN SENTAJO - SEB. TERATAK AIR HITAM</v>
          </cell>
          <cell r="P236">
            <v>2006</v>
          </cell>
          <cell r="S236" t="str">
            <v>12.04.06.05.00.06.00</v>
          </cell>
          <cell r="T236" t="str">
            <v>APBD</v>
          </cell>
          <cell r="U236">
            <v>128000000</v>
          </cell>
          <cell r="V236" t="str">
            <v>B</v>
          </cell>
        </row>
        <row r="237">
          <cell r="F237" t="str">
            <v>4.13.02</v>
          </cell>
          <cell r="H237" t="str">
            <v>JEMBATAN PADA JALAN KABUPATEN/KOTA ARTERI</v>
          </cell>
          <cell r="I237" t="str">
            <v>04.13.02.03.06</v>
          </cell>
          <cell r="K237" t="str">
            <v>BETON</v>
          </cell>
          <cell r="L237" t="str">
            <v>145</v>
          </cell>
          <cell r="M237">
            <v>6</v>
          </cell>
          <cell r="N237">
            <v>870</v>
          </cell>
          <cell r="O237" t="str">
            <v>BUYA MARIFAT MARDJAN</v>
          </cell>
          <cell r="P237">
            <v>2005</v>
          </cell>
          <cell r="S237" t="str">
            <v>12.04.06.05.00.05.00</v>
          </cell>
          <cell r="T237" t="str">
            <v>APBD</v>
          </cell>
          <cell r="U237">
            <v>7177500000</v>
          </cell>
          <cell r="V237" t="str">
            <v>B</v>
          </cell>
        </row>
        <row r="238">
          <cell r="F238" t="str">
            <v>4.13.02</v>
          </cell>
          <cell r="H238" t="str">
            <v>JEMBATAN PADA JALAN KABUPATEN/KOTA ARTERI</v>
          </cell>
          <cell r="I238" t="str">
            <v>04.13.02.03.06</v>
          </cell>
          <cell r="K238" t="str">
            <v>BETON</v>
          </cell>
          <cell r="L238" t="str">
            <v>6</v>
          </cell>
          <cell r="M238">
            <v>7</v>
          </cell>
          <cell r="N238">
            <v>42</v>
          </cell>
          <cell r="O238" t="str">
            <v>JEMBATAN SEI. SIAGA</v>
          </cell>
          <cell r="P238">
            <v>2006</v>
          </cell>
          <cell r="S238" t="str">
            <v>12.04.06.05.00.06.00</v>
          </cell>
          <cell r="T238" t="str">
            <v>APBD</v>
          </cell>
          <cell r="U238">
            <v>336000000</v>
          </cell>
          <cell r="V238" t="str">
            <v>B</v>
          </cell>
        </row>
        <row r="239">
          <cell r="F239" t="str">
            <v>4.13.02</v>
          </cell>
          <cell r="H239" t="str">
            <v>JEMBATAN PADA JALAN KABUPATEN/KOTA ARTERI</v>
          </cell>
          <cell r="I239" t="str">
            <v>04.13.02.03.06</v>
          </cell>
          <cell r="K239" t="str">
            <v>BETON</v>
          </cell>
          <cell r="L239" t="str">
            <v>6</v>
          </cell>
          <cell r="M239">
            <v>7</v>
          </cell>
          <cell r="N239">
            <v>42</v>
          </cell>
          <cell r="O239" t="str">
            <v>JEMBATAN LEPAU GADING</v>
          </cell>
          <cell r="P239">
            <v>1942</v>
          </cell>
          <cell r="S239" t="str">
            <v>12.04.06.05.00.42.00</v>
          </cell>
          <cell r="T239" t="str">
            <v>APBD</v>
          </cell>
          <cell r="U239">
            <v>294000000</v>
          </cell>
          <cell r="V239" t="str">
            <v>B</v>
          </cell>
        </row>
        <row r="240">
          <cell r="F240" t="str">
            <v>4.13.02</v>
          </cell>
          <cell r="H240" t="str">
            <v>JEMBATAN PADA JALAN KABUPATEN/KOTA ARTERI</v>
          </cell>
          <cell r="I240" t="str">
            <v>04.13.02.03.06</v>
          </cell>
          <cell r="K240" t="str">
            <v>BETON</v>
          </cell>
          <cell r="L240" t="str">
            <v>12</v>
          </cell>
          <cell r="M240">
            <v>6</v>
          </cell>
          <cell r="N240">
            <v>72</v>
          </cell>
          <cell r="O240" t="str">
            <v>JEMBATAN SEI. SIMANDOLAK</v>
          </cell>
          <cell r="P240">
            <v>1980</v>
          </cell>
          <cell r="S240" t="str">
            <v>12.04.06.05.00.80.00</v>
          </cell>
          <cell r="T240" t="str">
            <v>APBD</v>
          </cell>
          <cell r="U240">
            <v>504000000</v>
          </cell>
          <cell r="V240" t="str">
            <v>B</v>
          </cell>
        </row>
        <row r="241">
          <cell r="E241" t="str">
            <v>J4.1</v>
          </cell>
          <cell r="F241" t="str">
            <v>4.13.02</v>
          </cell>
          <cell r="H241" t="str">
            <v>JEMBATAN PADA JALAN KABUPATEN/KOTA LOKAL</v>
          </cell>
          <cell r="I241" t="str">
            <v>04.13.02.03.08</v>
          </cell>
          <cell r="K241" t="str">
            <v>KAYU</v>
          </cell>
          <cell r="L241" t="str">
            <v>10</v>
          </cell>
          <cell r="M241">
            <v>5</v>
          </cell>
          <cell r="N241">
            <v>50</v>
          </cell>
          <cell r="O241" t="str">
            <v>TEBERAU PANJANG</v>
          </cell>
          <cell r="P241">
            <v>2006</v>
          </cell>
          <cell r="S241" t="str">
            <v>12.04.06.05.00.06.00</v>
          </cell>
          <cell r="T241" t="str">
            <v>APBD</v>
          </cell>
          <cell r="U241">
            <v>150000000</v>
          </cell>
          <cell r="V241" t="str">
            <v>B</v>
          </cell>
        </row>
        <row r="242">
          <cell r="F242" t="str">
            <v>4.13.02</v>
          </cell>
          <cell r="H242" t="str">
            <v>JEMBATAN PADA JALAN KABUPATEN/KOTA LOKAL</v>
          </cell>
          <cell r="I242" t="str">
            <v>04.13.02.03.08</v>
          </cell>
          <cell r="K242" t="str">
            <v>KAYU</v>
          </cell>
          <cell r="L242" t="str">
            <v>15</v>
          </cell>
          <cell r="M242">
            <v>4.5</v>
          </cell>
          <cell r="N242">
            <v>67.5</v>
          </cell>
          <cell r="O242" t="str">
            <v>SEI BATANG SOPAN</v>
          </cell>
          <cell r="P242">
            <v>1999</v>
          </cell>
          <cell r="S242" t="str">
            <v>12.04.06.05.00.0.00</v>
          </cell>
          <cell r="T242" t="str">
            <v>APBD</v>
          </cell>
          <cell r="U242">
            <v>162000000</v>
          </cell>
          <cell r="V242" t="str">
            <v>B</v>
          </cell>
        </row>
        <row r="243">
          <cell r="F243" t="str">
            <v>4.13.02</v>
          </cell>
          <cell r="H243" t="str">
            <v>JEMBATAN PADA JALAN KABUPATEN/KOTA LOKAL</v>
          </cell>
          <cell r="I243" t="str">
            <v>04.13.02.03.08</v>
          </cell>
          <cell r="K243" t="str">
            <v>BETON</v>
          </cell>
          <cell r="L243" t="str">
            <v>17</v>
          </cell>
          <cell r="M243">
            <v>6</v>
          </cell>
          <cell r="N243">
            <v>102</v>
          </cell>
          <cell r="O243" t="str">
            <v>TOAR-GUNUNG</v>
          </cell>
          <cell r="P243">
            <v>2006</v>
          </cell>
          <cell r="S243" t="str">
            <v>12.04.06.05.00.06.00</v>
          </cell>
          <cell r="T243" t="str">
            <v>APBD</v>
          </cell>
          <cell r="U243">
            <v>841500000</v>
          </cell>
          <cell r="V243" t="str">
            <v>B</v>
          </cell>
        </row>
        <row r="244">
          <cell r="F244" t="str">
            <v>4.13.02</v>
          </cell>
          <cell r="H244" t="str">
            <v>JEMBATAN PADA JALAN KABUPATEN/KOTA LOKAL</v>
          </cell>
          <cell r="I244" t="str">
            <v>04.13.02.03.08</v>
          </cell>
          <cell r="K244" t="str">
            <v>BETON</v>
          </cell>
          <cell r="L244" t="str">
            <v>60</v>
          </cell>
          <cell r="M244">
            <v>6</v>
          </cell>
          <cell r="N244">
            <v>360</v>
          </cell>
          <cell r="O244" t="str">
            <v>PANTAI</v>
          </cell>
          <cell r="P244">
            <v>1987</v>
          </cell>
          <cell r="S244" t="str">
            <v>12.04.06.05.00.87.00</v>
          </cell>
          <cell r="T244" t="str">
            <v>APBD</v>
          </cell>
          <cell r="U244">
            <v>2772000000</v>
          </cell>
          <cell r="V244" t="str">
            <v>KB</v>
          </cell>
        </row>
        <row r="245">
          <cell r="F245" t="str">
            <v>4.13.02</v>
          </cell>
          <cell r="H245" t="str">
            <v>JEMBATAN PADA JALAN KABUPATEN/KOTA LOKAL</v>
          </cell>
          <cell r="I245" t="str">
            <v>04.13.02.03.08</v>
          </cell>
          <cell r="K245" t="str">
            <v>BETON</v>
          </cell>
          <cell r="L245" t="str">
            <v>10</v>
          </cell>
          <cell r="M245">
            <v>4</v>
          </cell>
          <cell r="N245">
            <v>40</v>
          </cell>
          <cell r="O245" t="str">
            <v>SEI KELUMPANG</v>
          </cell>
          <cell r="P245">
            <v>1999</v>
          </cell>
          <cell r="S245" t="str">
            <v>12.04.06.05.00.0.00</v>
          </cell>
          <cell r="T245" t="str">
            <v>APBD</v>
          </cell>
          <cell r="U245">
            <v>308000000</v>
          </cell>
          <cell r="V245" t="str">
            <v>B</v>
          </cell>
        </row>
        <row r="246">
          <cell r="F246" t="str">
            <v>4.13.02</v>
          </cell>
          <cell r="H246" t="str">
            <v>JEMBATAN PADA JALAN KABUPATEN/KOTA LOKAL</v>
          </cell>
          <cell r="I246" t="str">
            <v>04.13.02.03.08</v>
          </cell>
          <cell r="K246" t="str">
            <v>BETON</v>
          </cell>
          <cell r="L246" t="str">
            <v>25</v>
          </cell>
          <cell r="M246">
            <v>6</v>
          </cell>
          <cell r="N246">
            <v>150</v>
          </cell>
          <cell r="O246" t="str">
            <v>GONDANG POCAH</v>
          </cell>
          <cell r="P246">
            <v>2003</v>
          </cell>
          <cell r="S246" t="str">
            <v>12.04.06.05.00.03.00</v>
          </cell>
          <cell r="T246" t="str">
            <v>APBD</v>
          </cell>
          <cell r="U246">
            <v>1155000000</v>
          </cell>
          <cell r="V246" t="str">
            <v>B</v>
          </cell>
        </row>
        <row r="247">
          <cell r="F247" t="str">
            <v>4.13.02</v>
          </cell>
          <cell r="H247" t="str">
            <v>JEMBATAN PADA JALAN KABUPATEN/KOTA LOKAL</v>
          </cell>
          <cell r="I247" t="str">
            <v>04.13.02.03.08</v>
          </cell>
          <cell r="K247" t="str">
            <v>BETON</v>
          </cell>
          <cell r="L247" t="str">
            <v>8</v>
          </cell>
          <cell r="M247">
            <v>8</v>
          </cell>
          <cell r="N247">
            <v>64</v>
          </cell>
          <cell r="O247" t="str">
            <v>MUARA LEMBU 2</v>
          </cell>
          <cell r="P247">
            <v>2000</v>
          </cell>
          <cell r="S247" t="str">
            <v>12.04.06.05.00.00.00</v>
          </cell>
          <cell r="T247" t="str">
            <v>APBD</v>
          </cell>
          <cell r="U247">
            <v>374400000</v>
          </cell>
          <cell r="V247" t="str">
            <v>B</v>
          </cell>
        </row>
        <row r="248">
          <cell r="F248" t="str">
            <v>4.13.02</v>
          </cell>
          <cell r="H248" t="str">
            <v>JEMBATAN PADA JALAN KABUPATEN/KOTA LOKAL</v>
          </cell>
          <cell r="I248" t="str">
            <v>04.13.02.03.08</v>
          </cell>
          <cell r="K248" t="str">
            <v>BETON</v>
          </cell>
          <cell r="L248" t="str">
            <v>8</v>
          </cell>
          <cell r="M248">
            <v>8</v>
          </cell>
          <cell r="N248">
            <v>64</v>
          </cell>
          <cell r="O248" t="str">
            <v>SEI MUNAN</v>
          </cell>
          <cell r="P248">
            <v>1981</v>
          </cell>
          <cell r="S248" t="str">
            <v>12.04.06.05.00.81.00</v>
          </cell>
          <cell r="T248" t="str">
            <v>APBD</v>
          </cell>
          <cell r="U248">
            <v>345600000</v>
          </cell>
          <cell r="V248" t="str">
            <v>B</v>
          </cell>
        </row>
        <row r="249">
          <cell r="F249" t="str">
            <v>4.13.02</v>
          </cell>
          <cell r="H249" t="str">
            <v>JEMBATAN PADA JALAN KABUPATEN/KOTA LOKAL</v>
          </cell>
          <cell r="I249" t="str">
            <v>04.13.02.03.08</v>
          </cell>
          <cell r="K249" t="str">
            <v>BETON</v>
          </cell>
          <cell r="L249" t="str">
            <v>60</v>
          </cell>
          <cell r="M249">
            <v>8</v>
          </cell>
          <cell r="N249">
            <v>480</v>
          </cell>
          <cell r="O249" t="str">
            <v>BATANG ANTAN</v>
          </cell>
          <cell r="P249">
            <v>1999</v>
          </cell>
          <cell r="S249" t="str">
            <v>12.04.06.05.00.0.00</v>
          </cell>
          <cell r="T249" t="str">
            <v>APBD</v>
          </cell>
          <cell r="U249">
            <v>3168000000</v>
          </cell>
          <cell r="V249" t="str">
            <v>B</v>
          </cell>
        </row>
        <row r="250">
          <cell r="F250" t="str">
            <v>4.13.02</v>
          </cell>
          <cell r="H250" t="str">
            <v>JEMBATAN PADA JALAN KABUPATEN/KOTA LOKAL</v>
          </cell>
          <cell r="I250" t="str">
            <v>04.13.02.03.08</v>
          </cell>
          <cell r="K250" t="str">
            <v>BETON</v>
          </cell>
          <cell r="L250" t="str">
            <v>12</v>
          </cell>
          <cell r="M250">
            <v>6</v>
          </cell>
          <cell r="N250">
            <v>72</v>
          </cell>
          <cell r="O250" t="str">
            <v>SEI BOMBAN</v>
          </cell>
          <cell r="P250">
            <v>1990</v>
          </cell>
          <cell r="S250" t="str">
            <v>12.04.06.05.00.90.00</v>
          </cell>
          <cell r="T250" t="str">
            <v>APBD</v>
          </cell>
          <cell r="U250">
            <v>388800000</v>
          </cell>
          <cell r="V250" t="str">
            <v>B</v>
          </cell>
        </row>
        <row r="251">
          <cell r="F251" t="str">
            <v>4.13.02</v>
          </cell>
          <cell r="H251" t="str">
            <v>JEMBATAN PADA JALAN KABUPATEN/KOTA LOKAL</v>
          </cell>
          <cell r="I251" t="str">
            <v>04.13.02.03.08</v>
          </cell>
          <cell r="K251" t="str">
            <v>BETON</v>
          </cell>
          <cell r="L251" t="str">
            <v>15</v>
          </cell>
          <cell r="M251">
            <v>8</v>
          </cell>
          <cell r="N251">
            <v>120</v>
          </cell>
          <cell r="O251" t="str">
            <v>MUARA LEMBU 1</v>
          </cell>
          <cell r="P251">
            <v>1990</v>
          </cell>
          <cell r="S251" t="str">
            <v>12.04.06.05.00.90.00</v>
          </cell>
          <cell r="T251" t="str">
            <v>APBD</v>
          </cell>
          <cell r="U251">
            <v>648000000</v>
          </cell>
          <cell r="V251" t="str">
            <v>B</v>
          </cell>
        </row>
        <row r="252">
          <cell r="F252" t="str">
            <v>4.13.02</v>
          </cell>
          <cell r="H252" t="str">
            <v>JEMBATAN PADA JALAN KABUPATEN/KOTA LOKAL</v>
          </cell>
          <cell r="I252" t="str">
            <v>04.13.02.03.08</v>
          </cell>
          <cell r="K252" t="str">
            <v>BETON</v>
          </cell>
          <cell r="L252" t="str">
            <v>8</v>
          </cell>
          <cell r="M252">
            <v>8</v>
          </cell>
          <cell r="N252">
            <v>64</v>
          </cell>
          <cell r="O252" t="str">
            <v>PADAT KARYA I</v>
          </cell>
          <cell r="P252">
            <v>2000</v>
          </cell>
          <cell r="S252" t="str">
            <v>12.04.06.05.00.00.00</v>
          </cell>
          <cell r="T252" t="str">
            <v>APBD</v>
          </cell>
          <cell r="U252">
            <v>374400000</v>
          </cell>
          <cell r="V252" t="str">
            <v>B</v>
          </cell>
        </row>
        <row r="253">
          <cell r="F253" t="str">
            <v>4.13.02</v>
          </cell>
          <cell r="H253" t="str">
            <v>JEMBATAN PADA JALAN KABUPATEN/KOTA LOKAL</v>
          </cell>
          <cell r="I253" t="str">
            <v>04.13.02.03.08</v>
          </cell>
          <cell r="K253" t="str">
            <v>BETON</v>
          </cell>
          <cell r="L253" t="str">
            <v>12</v>
          </cell>
          <cell r="M253">
            <v>6</v>
          </cell>
          <cell r="N253">
            <v>72</v>
          </cell>
          <cell r="O253" t="str">
            <v>SEI PORING</v>
          </cell>
          <cell r="P253">
            <v>1990</v>
          </cell>
          <cell r="S253" t="str">
            <v>12.04.06.05.00.90.00</v>
          </cell>
          <cell r="T253" t="str">
            <v>APBD</v>
          </cell>
          <cell r="U253">
            <v>388800000</v>
          </cell>
          <cell r="V253" t="str">
            <v>B</v>
          </cell>
        </row>
        <row r="254">
          <cell r="F254" t="str">
            <v>4.13.02</v>
          </cell>
          <cell r="H254" t="str">
            <v>JEMBATAN PADA JALAN KABUPATEN/KOTA LOKAL</v>
          </cell>
          <cell r="I254" t="str">
            <v>04.13.02.03.08</v>
          </cell>
          <cell r="K254" t="str">
            <v>BETON</v>
          </cell>
          <cell r="L254" t="str">
            <v>8</v>
          </cell>
          <cell r="M254">
            <v>8</v>
          </cell>
          <cell r="N254">
            <v>64</v>
          </cell>
          <cell r="O254" t="str">
            <v>SEI ABUK</v>
          </cell>
          <cell r="P254">
            <v>1987</v>
          </cell>
          <cell r="S254" t="str">
            <v>12.04.06.05.00.87.00</v>
          </cell>
          <cell r="T254" t="str">
            <v>APBD</v>
          </cell>
          <cell r="U254">
            <v>345600000</v>
          </cell>
          <cell r="V254" t="str">
            <v>B</v>
          </cell>
        </row>
        <row r="255">
          <cell r="F255" t="str">
            <v>4.13.02</v>
          </cell>
          <cell r="H255" t="str">
            <v>JEMBATAN PADA JALAN KABUPATEN/KOTA LOKAL</v>
          </cell>
          <cell r="I255" t="str">
            <v>04.13.02.03.08</v>
          </cell>
          <cell r="K255" t="str">
            <v>BETON</v>
          </cell>
          <cell r="L255" t="str">
            <v>15</v>
          </cell>
          <cell r="M255">
            <v>6</v>
          </cell>
          <cell r="N255">
            <v>90</v>
          </cell>
          <cell r="O255" t="str">
            <v>SEI PANDAN</v>
          </cell>
          <cell r="P255">
            <v>1991</v>
          </cell>
          <cell r="S255" t="str">
            <v>12.04.06.05.00.91.00</v>
          </cell>
          <cell r="T255" t="str">
            <v>APBD</v>
          </cell>
          <cell r="U255">
            <v>486000000</v>
          </cell>
          <cell r="V255" t="str">
            <v>B</v>
          </cell>
        </row>
        <row r="256">
          <cell r="F256" t="str">
            <v>4.13.02</v>
          </cell>
          <cell r="H256" t="str">
            <v>JEMBATAN PADA JALAN KABUPATEN/KOTA LOKAL</v>
          </cell>
          <cell r="I256" t="str">
            <v>04.13.02.03.08</v>
          </cell>
          <cell r="K256" t="str">
            <v>BETON</v>
          </cell>
          <cell r="L256" t="str">
            <v>8</v>
          </cell>
          <cell r="M256">
            <v>4</v>
          </cell>
          <cell r="N256">
            <v>32</v>
          </cell>
          <cell r="O256" t="str">
            <v>SEI JINDO</v>
          </cell>
          <cell r="P256">
            <v>2006</v>
          </cell>
          <cell r="S256" t="str">
            <v>12.04.06.05.00.06.00</v>
          </cell>
          <cell r="T256" t="str">
            <v>APBD</v>
          </cell>
          <cell r="U256">
            <v>230400000</v>
          </cell>
          <cell r="V256" t="str">
            <v>B</v>
          </cell>
        </row>
        <row r="257">
          <cell r="F257" t="str">
            <v>4.13.02</v>
          </cell>
          <cell r="H257" t="str">
            <v>JEMBATAN PADA JALAN KABUPATEN/KOTA LOKAL</v>
          </cell>
          <cell r="I257" t="str">
            <v>04.13.02.03.08</v>
          </cell>
          <cell r="K257" t="str">
            <v>BETON</v>
          </cell>
          <cell r="L257" t="str">
            <v>10</v>
          </cell>
          <cell r="M257">
            <v>6</v>
          </cell>
          <cell r="N257">
            <v>60</v>
          </cell>
          <cell r="O257" t="str">
            <v>SEI RUMBAI</v>
          </cell>
          <cell r="P257">
            <v>1990</v>
          </cell>
          <cell r="S257" t="str">
            <v>12.04.06.05.00.90.00</v>
          </cell>
          <cell r="T257" t="str">
            <v>APBD</v>
          </cell>
          <cell r="U257">
            <v>378000000</v>
          </cell>
          <cell r="V257" t="str">
            <v>B</v>
          </cell>
        </row>
        <row r="258">
          <cell r="F258" t="str">
            <v>4.13.02</v>
          </cell>
          <cell r="H258" t="str">
            <v>JEMBATAN PADA JALAN KABUPATEN/KOTA LOKAL</v>
          </cell>
          <cell r="I258" t="str">
            <v>04.13.02.03.08</v>
          </cell>
          <cell r="K258" t="str">
            <v>BETON</v>
          </cell>
          <cell r="L258" t="str">
            <v>10</v>
          </cell>
          <cell r="M258">
            <v>8</v>
          </cell>
          <cell r="N258">
            <v>80</v>
          </cell>
          <cell r="O258" t="str">
            <v>SEI BATANG UWO</v>
          </cell>
          <cell r="P258">
            <v>1987</v>
          </cell>
          <cell r="S258" t="str">
            <v>12.04.06.05.00.87.00</v>
          </cell>
          <cell r="T258" t="str">
            <v>APBD</v>
          </cell>
          <cell r="U258">
            <v>576000000</v>
          </cell>
          <cell r="V258" t="str">
            <v>B</v>
          </cell>
        </row>
        <row r="259">
          <cell r="F259" t="str">
            <v>4.13.02</v>
          </cell>
          <cell r="H259" t="str">
            <v>JEMBATAN PADA JALAN KABUPATEN/KOTA LOKAL</v>
          </cell>
          <cell r="I259" t="str">
            <v>04.13.02.03.08</v>
          </cell>
          <cell r="K259" t="str">
            <v>BETON</v>
          </cell>
          <cell r="L259" t="str">
            <v>6</v>
          </cell>
          <cell r="M259">
            <v>10</v>
          </cell>
          <cell r="N259">
            <v>60</v>
          </cell>
          <cell r="O259" t="str">
            <v>RAWANG BONTO</v>
          </cell>
          <cell r="P259">
            <v>2006</v>
          </cell>
          <cell r="S259" t="str">
            <v>12.04.06.05.00.06.00</v>
          </cell>
          <cell r="T259" t="str">
            <v>APBN</v>
          </cell>
          <cell r="U259">
            <v>432000000</v>
          </cell>
          <cell r="V259" t="str">
            <v>B</v>
          </cell>
        </row>
        <row r="260">
          <cell r="F260" t="str">
            <v>4.13.02</v>
          </cell>
          <cell r="H260" t="str">
            <v>JEMBATAN PADA JALAN KABUPATEN/KOTA LOKAL</v>
          </cell>
          <cell r="I260" t="str">
            <v>04.13.02.03.08</v>
          </cell>
          <cell r="K260" t="str">
            <v>BETON</v>
          </cell>
          <cell r="L260" t="str">
            <v>6</v>
          </cell>
          <cell r="M260">
            <v>6</v>
          </cell>
          <cell r="N260">
            <v>36</v>
          </cell>
          <cell r="O260" t="str">
            <v>SEI DUSUN TUO</v>
          </cell>
          <cell r="P260">
            <v>1992</v>
          </cell>
          <cell r="S260" t="str">
            <v>12.04.06.05.00.92.00</v>
          </cell>
          <cell r="T260" t="str">
            <v>APBN</v>
          </cell>
          <cell r="U260">
            <v>226800000</v>
          </cell>
          <cell r="V260" t="str">
            <v>B</v>
          </cell>
        </row>
        <row r="261">
          <cell r="F261" t="str">
            <v>4.13.02</v>
          </cell>
          <cell r="H261" t="str">
            <v>JEMBATAN PADA JALAN KABUPATEN/KOTA LOKAL</v>
          </cell>
          <cell r="I261" t="str">
            <v>04.13.02.03.08</v>
          </cell>
          <cell r="K261" t="str">
            <v>BETON</v>
          </cell>
          <cell r="L261" t="str">
            <v>8</v>
          </cell>
          <cell r="M261">
            <v>6</v>
          </cell>
          <cell r="N261">
            <v>48</v>
          </cell>
          <cell r="O261" t="str">
            <v>JEMBATAN SEI UJUNG TANJUNG</v>
          </cell>
          <cell r="P261">
            <v>2006</v>
          </cell>
          <cell r="S261" t="str">
            <v>12.04.06.05.00.06.00</v>
          </cell>
          <cell r="T261" t="str">
            <v>APBD</v>
          </cell>
          <cell r="U261">
            <v>324000000</v>
          </cell>
          <cell r="V261" t="str">
            <v>B</v>
          </cell>
        </row>
        <row r="262">
          <cell r="F262" t="str">
            <v>4.13.02</v>
          </cell>
          <cell r="H262" t="str">
            <v>JEMBATAN PADA JALAN KABUPATEN/KOTA LOKAL</v>
          </cell>
          <cell r="I262" t="str">
            <v>04.13.02.03.08</v>
          </cell>
          <cell r="K262" t="str">
            <v>BETON</v>
          </cell>
          <cell r="L262" t="str">
            <v>4</v>
          </cell>
          <cell r="M262">
            <v>6</v>
          </cell>
          <cell r="N262">
            <v>24</v>
          </cell>
          <cell r="O262" t="str">
            <v>SEI GUNUNG BALAI 2</v>
          </cell>
          <cell r="P262">
            <v>2004</v>
          </cell>
          <cell r="S262" t="str">
            <v>12.04.06.05.00.04.00</v>
          </cell>
          <cell r="T262" t="str">
            <v>APBD</v>
          </cell>
          <cell r="U262">
            <v>140400000</v>
          </cell>
          <cell r="V262" t="str">
            <v>B</v>
          </cell>
        </row>
        <row r="263">
          <cell r="F263" t="str">
            <v>4.13.02</v>
          </cell>
          <cell r="H263" t="str">
            <v>JEMBATAN PADA JALAN KABUPATEN/KOTA LOKAL</v>
          </cell>
          <cell r="I263" t="str">
            <v>04.13.02.03.08</v>
          </cell>
          <cell r="K263" t="str">
            <v>BAJA</v>
          </cell>
          <cell r="L263" t="str">
            <v>12</v>
          </cell>
          <cell r="M263">
            <v>5</v>
          </cell>
          <cell r="N263">
            <v>60</v>
          </cell>
          <cell r="O263" t="str">
            <v>PANGKALAN INDARUNG</v>
          </cell>
          <cell r="P263">
            <v>1982</v>
          </cell>
          <cell r="S263" t="str">
            <v>12.04.06.05.00.82.00</v>
          </cell>
          <cell r="T263" t="str">
            <v>APBD</v>
          </cell>
          <cell r="U263">
            <v>396000000</v>
          </cell>
          <cell r="V263" t="str">
            <v>B</v>
          </cell>
        </row>
        <row r="264">
          <cell r="F264" t="str">
            <v>4.13.02</v>
          </cell>
          <cell r="H264" t="str">
            <v>JEMBATAN PADA JALAN KABUPATEN/KOTA LOKAL</v>
          </cell>
          <cell r="I264" t="str">
            <v>04.13.02.03.08</v>
          </cell>
          <cell r="K264" t="str">
            <v>BETON</v>
          </cell>
          <cell r="L264" t="str">
            <v>4</v>
          </cell>
          <cell r="M264">
            <v>6</v>
          </cell>
          <cell r="N264">
            <v>24</v>
          </cell>
          <cell r="O264" t="str">
            <v>SEI GUNUNG BALAI I</v>
          </cell>
          <cell r="P264">
            <v>2004</v>
          </cell>
          <cell r="S264" t="str">
            <v>12.04.06.05.00.04.00</v>
          </cell>
          <cell r="T264" t="str">
            <v>APBD</v>
          </cell>
          <cell r="U264">
            <v>140400000</v>
          </cell>
          <cell r="V264" t="str">
            <v>B</v>
          </cell>
        </row>
        <row r="265">
          <cell r="F265" t="str">
            <v>4.13.02</v>
          </cell>
          <cell r="H265" t="str">
            <v>JEMBATAN PADA JALAN KABUPATEN/KOTA LOKAL</v>
          </cell>
          <cell r="I265" t="str">
            <v>04.13.02.03.08</v>
          </cell>
          <cell r="K265" t="str">
            <v>BETON</v>
          </cell>
          <cell r="L265" t="str">
            <v>16</v>
          </cell>
          <cell r="M265">
            <v>6</v>
          </cell>
          <cell r="N265">
            <v>96</v>
          </cell>
          <cell r="O265" t="str">
            <v>JEMBATAN SEI MUARO</v>
          </cell>
          <cell r="P265">
            <v>2006</v>
          </cell>
          <cell r="S265" t="str">
            <v>12.04.06.05.00.06.00</v>
          </cell>
          <cell r="T265" t="str">
            <v>APBD</v>
          </cell>
          <cell r="U265">
            <v>720000000</v>
          </cell>
          <cell r="V265" t="str">
            <v>B</v>
          </cell>
        </row>
        <row r="266">
          <cell r="F266" t="str">
            <v>4.13.02</v>
          </cell>
          <cell r="H266" t="str">
            <v>JEMBATAN PADA JALAN KABUPATEN/KOTA LOKAL</v>
          </cell>
          <cell r="I266" t="str">
            <v>04.13.02.03.08</v>
          </cell>
          <cell r="K266" t="str">
            <v>BETON</v>
          </cell>
          <cell r="L266" t="str">
            <v>8</v>
          </cell>
          <cell r="M266">
            <v>6</v>
          </cell>
          <cell r="N266">
            <v>48</v>
          </cell>
          <cell r="O266" t="str">
            <v>JEMBATAN SEI SIPAN</v>
          </cell>
          <cell r="P266">
            <v>2005</v>
          </cell>
          <cell r="S266" t="str">
            <v>12.04.06.05.00.05.00</v>
          </cell>
          <cell r="T266" t="str">
            <v>APBD</v>
          </cell>
          <cell r="U266">
            <v>384000000</v>
          </cell>
          <cell r="V266" t="str">
            <v>B</v>
          </cell>
        </row>
        <row r="267">
          <cell r="F267" t="str">
            <v>4.13.02</v>
          </cell>
          <cell r="H267" t="str">
            <v>JEMBATAN PADA JALAN KABUPATEN/KOTA LOKAL</v>
          </cell>
          <cell r="I267" t="str">
            <v>04.13.02.03.08</v>
          </cell>
          <cell r="K267" t="str">
            <v>BETON</v>
          </cell>
          <cell r="L267" t="str">
            <v>4</v>
          </cell>
          <cell r="M267">
            <v>6</v>
          </cell>
          <cell r="N267">
            <v>24</v>
          </cell>
          <cell r="O267" t="str">
            <v>SUNGAI INGU</v>
          </cell>
          <cell r="P267">
            <v>2004</v>
          </cell>
          <cell r="S267" t="str">
            <v>12.04.06.05.00.04.00</v>
          </cell>
          <cell r="T267" t="str">
            <v>APBD</v>
          </cell>
          <cell r="U267">
            <v>140400000</v>
          </cell>
          <cell r="V267" t="str">
            <v>B</v>
          </cell>
        </row>
        <row r="268">
          <cell r="F268" t="str">
            <v>4.13.02</v>
          </cell>
          <cell r="H268" t="str">
            <v>JEMBATAN PADA JALAN KABUPATEN/KOTA LOKAL</v>
          </cell>
          <cell r="I268" t="str">
            <v>04.13.02.03.08</v>
          </cell>
          <cell r="K268" t="str">
            <v>BETON</v>
          </cell>
          <cell r="L268" t="str">
            <v>6</v>
          </cell>
          <cell r="M268">
            <v>6</v>
          </cell>
          <cell r="N268">
            <v>36</v>
          </cell>
          <cell r="O268" t="str">
            <v>BOX CULVERT</v>
          </cell>
          <cell r="P268">
            <v>1996</v>
          </cell>
          <cell r="S268" t="str">
            <v>12.04.06.05.00.96.00</v>
          </cell>
          <cell r="T268" t="str">
            <v>APBN</v>
          </cell>
          <cell r="U268">
            <v>135000000</v>
          </cell>
          <cell r="V268" t="str">
            <v>B</v>
          </cell>
        </row>
        <row r="269">
          <cell r="F269" t="str">
            <v>4.13.02</v>
          </cell>
          <cell r="H269" t="str">
            <v>JEMBATAN PADA JALAN KABUPATEN/KOTA LOKAL</v>
          </cell>
          <cell r="I269" t="str">
            <v>04.13.02.03.08</v>
          </cell>
          <cell r="K269" t="str">
            <v>BETON</v>
          </cell>
          <cell r="L269" t="str">
            <v>6</v>
          </cell>
          <cell r="M269">
            <v>6</v>
          </cell>
          <cell r="N269">
            <v>36</v>
          </cell>
          <cell r="O269" t="str">
            <v>PASAR BARU BASERAH</v>
          </cell>
          <cell r="P269">
            <v>1995</v>
          </cell>
          <cell r="S269" t="str">
            <v>12.04.06.05.00.95.00</v>
          </cell>
          <cell r="T269" t="str">
            <v>APBN</v>
          </cell>
          <cell r="U269">
            <v>252000000</v>
          </cell>
          <cell r="V269" t="str">
            <v>B</v>
          </cell>
        </row>
        <row r="270">
          <cell r="F270" t="str">
            <v>4.13.02</v>
          </cell>
          <cell r="H270" t="str">
            <v>JEMBATAN PADA JALAN KABUPATEN/KOTA LOKAL</v>
          </cell>
          <cell r="I270" t="str">
            <v>04.13.02.03.08</v>
          </cell>
          <cell r="K270" t="str">
            <v>BETON</v>
          </cell>
          <cell r="L270" t="str">
            <v>8</v>
          </cell>
          <cell r="M270">
            <v>6</v>
          </cell>
          <cell r="N270">
            <v>48</v>
          </cell>
          <cell r="O270" t="str">
            <v>SEI PENDULAGAN</v>
          </cell>
          <cell r="P270">
            <v>1978</v>
          </cell>
          <cell r="S270" t="str">
            <v>12.04.06.05.00.78.00</v>
          </cell>
          <cell r="T270" t="str">
            <v>APBN</v>
          </cell>
          <cell r="U270">
            <v>336000000</v>
          </cell>
          <cell r="V270" t="str">
            <v>B</v>
          </cell>
        </row>
        <row r="271">
          <cell r="F271" t="str">
            <v>4.13.02</v>
          </cell>
          <cell r="H271" t="str">
            <v>JEMBATAN PADA JALAN KABUPATEN/KOTA LOKAL</v>
          </cell>
          <cell r="I271" t="str">
            <v>04.13.02.03.08</v>
          </cell>
          <cell r="K271" t="str">
            <v>BAJA</v>
          </cell>
          <cell r="L271" t="str">
            <v>10</v>
          </cell>
          <cell r="M271">
            <v>8</v>
          </cell>
          <cell r="N271">
            <v>80</v>
          </cell>
          <cell r="O271" t="str">
            <v>KEBUN LADO I</v>
          </cell>
          <cell r="P271">
            <v>1990</v>
          </cell>
          <cell r="S271" t="str">
            <v>12.04.06.05.00.90.00</v>
          </cell>
          <cell r="T271" t="str">
            <v>APBD</v>
          </cell>
          <cell r="U271">
            <v>528000000</v>
          </cell>
          <cell r="V271" t="str">
            <v>B</v>
          </cell>
        </row>
        <row r="272">
          <cell r="F272" t="str">
            <v>4.13.02</v>
          </cell>
          <cell r="H272" t="str">
            <v>JEMBATAN PADA JALAN KABUPATEN/KOTA LOKAL</v>
          </cell>
          <cell r="I272" t="str">
            <v>04.13.02.03.08</v>
          </cell>
          <cell r="K272" t="str">
            <v>BAJA</v>
          </cell>
          <cell r="L272" t="str">
            <v>8</v>
          </cell>
          <cell r="M272">
            <v>5</v>
          </cell>
          <cell r="N272">
            <v>40</v>
          </cell>
          <cell r="O272" t="str">
            <v>SEI BAWANG</v>
          </cell>
          <cell r="P272">
            <v>1990</v>
          </cell>
          <cell r="S272" t="str">
            <v>12.04.06.05.00.90.00</v>
          </cell>
          <cell r="T272" t="str">
            <v>APBD</v>
          </cell>
          <cell r="U272">
            <v>180000000</v>
          </cell>
          <cell r="V272" t="str">
            <v>KB</v>
          </cell>
        </row>
        <row r="273">
          <cell r="F273" t="str">
            <v>4.13.02</v>
          </cell>
          <cell r="H273" t="str">
            <v>JEMBATAN PADA JALAN KABUPATEN/KOTA LOKAL</v>
          </cell>
          <cell r="I273" t="str">
            <v>04.13.02.03.08</v>
          </cell>
          <cell r="K273" t="str">
            <v>BETON</v>
          </cell>
          <cell r="L273" t="str">
            <v>6</v>
          </cell>
          <cell r="M273">
            <v>6</v>
          </cell>
          <cell r="N273">
            <v>36</v>
          </cell>
          <cell r="O273" t="str">
            <v>BOX CULVERT</v>
          </cell>
          <cell r="P273">
            <v>1984</v>
          </cell>
          <cell r="S273" t="str">
            <v>12.04.06.05.00.84.00</v>
          </cell>
          <cell r="T273" t="str">
            <v>APBN</v>
          </cell>
          <cell r="U273">
            <v>252000000</v>
          </cell>
          <cell r="V273" t="str">
            <v>B</v>
          </cell>
        </row>
        <row r="274">
          <cell r="F274" t="str">
            <v>4.13.02</v>
          </cell>
          <cell r="H274" t="str">
            <v>JEMBATAN PADA JALAN KABUPATEN/KOTA LOKAL</v>
          </cell>
          <cell r="I274" t="str">
            <v>04.13.02.03.08</v>
          </cell>
          <cell r="K274" t="str">
            <v>BAJA</v>
          </cell>
          <cell r="L274" t="str">
            <v>15</v>
          </cell>
          <cell r="M274">
            <v>6</v>
          </cell>
          <cell r="N274">
            <v>90</v>
          </cell>
          <cell r="O274" t="str">
            <v>SEI IYAN</v>
          </cell>
          <cell r="P274">
            <v>1986</v>
          </cell>
          <cell r="S274" t="str">
            <v>12.04.06.05.00.86.00</v>
          </cell>
          <cell r="T274" t="str">
            <v>APBD</v>
          </cell>
          <cell r="U274">
            <v>486000000</v>
          </cell>
          <cell r="V274" t="str">
            <v>B</v>
          </cell>
        </row>
        <row r="275">
          <cell r="F275" t="str">
            <v>4.13.02</v>
          </cell>
          <cell r="H275" t="str">
            <v>JEMBATAN PADA JALAN KABUPATEN/KOTA LOKAL</v>
          </cell>
          <cell r="I275" t="str">
            <v>04.13.02.03.08</v>
          </cell>
          <cell r="K275" t="str">
            <v>BETON</v>
          </cell>
          <cell r="L275" t="str">
            <v>40</v>
          </cell>
          <cell r="M275">
            <v>6</v>
          </cell>
          <cell r="N275">
            <v>240</v>
          </cell>
          <cell r="O275" t="str">
            <v>SEI BATANG BALAI</v>
          </cell>
          <cell r="P275">
            <v>1988</v>
          </cell>
          <cell r="S275" t="str">
            <v>12.04.06.05.00.88.00</v>
          </cell>
          <cell r="T275" t="str">
            <v>APBN</v>
          </cell>
          <cell r="U275">
            <v>1848000000</v>
          </cell>
          <cell r="V275" t="str">
            <v>B</v>
          </cell>
        </row>
        <row r="276">
          <cell r="F276" t="str">
            <v>4.13.02</v>
          </cell>
          <cell r="H276" t="str">
            <v>JEMBATAN PADA JALAN KABUPATEN/KOTA LOKAL</v>
          </cell>
          <cell r="I276" t="str">
            <v>04.13.02.03.08</v>
          </cell>
          <cell r="K276" t="str">
            <v>BAJA</v>
          </cell>
          <cell r="L276" t="str">
            <v>8</v>
          </cell>
          <cell r="M276">
            <v>8</v>
          </cell>
          <cell r="N276">
            <v>64</v>
          </cell>
          <cell r="O276" t="str">
            <v>SUNGAI KAPAN</v>
          </cell>
          <cell r="P276">
            <v>1981</v>
          </cell>
          <cell r="S276" t="str">
            <v>12.04.06.05.00.81.00</v>
          </cell>
          <cell r="T276" t="str">
            <v>APBD</v>
          </cell>
          <cell r="U276">
            <v>422400000</v>
          </cell>
          <cell r="V276" t="str">
            <v>B</v>
          </cell>
        </row>
        <row r="277">
          <cell r="F277" t="str">
            <v>4.13.02</v>
          </cell>
          <cell r="H277" t="str">
            <v>JEMBATAN PADA JALAN KABUPATEN/KOTA LOKAL</v>
          </cell>
          <cell r="I277" t="str">
            <v>04.13.02.03.08</v>
          </cell>
          <cell r="K277" t="str">
            <v>BETON</v>
          </cell>
          <cell r="L277" t="str">
            <v>25</v>
          </cell>
          <cell r="M277">
            <v>6</v>
          </cell>
          <cell r="N277">
            <v>150</v>
          </cell>
          <cell r="O277" t="str">
            <v>JEMBATAN TEPIAN ULAK</v>
          </cell>
          <cell r="P277">
            <v>2006</v>
          </cell>
          <cell r="S277" t="str">
            <v>12.04.06.05.00.06.00</v>
          </cell>
          <cell r="T277" t="str">
            <v>APBD</v>
          </cell>
          <cell r="U277">
            <v>1320000000</v>
          </cell>
          <cell r="V277" t="str">
            <v>B</v>
          </cell>
        </row>
        <row r="278">
          <cell r="F278" t="str">
            <v>4.13.02</v>
          </cell>
          <cell r="H278" t="str">
            <v>JEMBATAN PADA JALAN KABUPATEN/KOTA LOKAL</v>
          </cell>
          <cell r="I278" t="str">
            <v>04.13.02.03.08</v>
          </cell>
          <cell r="K278" t="str">
            <v>BETON</v>
          </cell>
          <cell r="L278" t="str">
            <v>8</v>
          </cell>
          <cell r="M278">
            <v>8</v>
          </cell>
          <cell r="N278">
            <v>64</v>
          </cell>
          <cell r="O278" t="str">
            <v>SEI PARIT</v>
          </cell>
          <cell r="P278">
            <v>2006</v>
          </cell>
          <cell r="S278" t="str">
            <v>12.04.06.05.00.06.00</v>
          </cell>
          <cell r="T278" t="str">
            <v>APBD</v>
          </cell>
          <cell r="U278">
            <v>528000000</v>
          </cell>
          <cell r="V278" t="str">
            <v>B</v>
          </cell>
        </row>
        <row r="279">
          <cell r="F279" t="str">
            <v>4.13.02</v>
          </cell>
          <cell r="H279" t="str">
            <v>JEMBATAN PADA JALAN KABUPATEN/KOTA LOKAL</v>
          </cell>
          <cell r="I279" t="str">
            <v>04.13.02.03.08</v>
          </cell>
          <cell r="K279" t="str">
            <v>BETON</v>
          </cell>
          <cell r="L279" t="str">
            <v>46</v>
          </cell>
          <cell r="M279">
            <v>6</v>
          </cell>
          <cell r="N279">
            <v>276</v>
          </cell>
          <cell r="O279" t="str">
            <v>BASERAH SEI SALAK</v>
          </cell>
          <cell r="P279">
            <v>1987</v>
          </cell>
          <cell r="S279" t="str">
            <v>12.04.06.05.00.87.00</v>
          </cell>
          <cell r="T279" t="str">
            <v>APBN</v>
          </cell>
          <cell r="U279">
            <v>2125200000</v>
          </cell>
          <cell r="V279" t="str">
            <v>B</v>
          </cell>
        </row>
        <row r="280">
          <cell r="E280" t="str">
            <v>J3.1</v>
          </cell>
          <cell r="F280" t="str">
            <v>4.13.02</v>
          </cell>
          <cell r="H280" t="str">
            <v>JEMBATAN PADA JALAN KABUPATEN/KOTA LOKAL</v>
          </cell>
          <cell r="I280" t="str">
            <v>04.13.02.03.08</v>
          </cell>
          <cell r="K280" t="str">
            <v>BETON</v>
          </cell>
          <cell r="L280" t="str">
            <v>17</v>
          </cell>
          <cell r="M280">
            <v>6</v>
          </cell>
          <cell r="N280">
            <v>102</v>
          </cell>
          <cell r="O280" t="str">
            <v>DESA PULAU MUNGKUR</v>
          </cell>
          <cell r="P280">
            <v>2004</v>
          </cell>
          <cell r="S280" t="str">
            <v>12.04.06.05.00.04.00</v>
          </cell>
          <cell r="T280" t="str">
            <v>APBD</v>
          </cell>
          <cell r="U280">
            <v>841500000</v>
          </cell>
          <cell r="V280" t="str">
            <v>B</v>
          </cell>
        </row>
        <row r="281">
          <cell r="F281" t="str">
            <v>4.13.02</v>
          </cell>
          <cell r="H281" t="str">
            <v>JEMBATAN PADA JALAN KABUPATEN/KOTA LOKAL</v>
          </cell>
          <cell r="I281" t="str">
            <v>04.13.02.03.08</v>
          </cell>
          <cell r="K281" t="str">
            <v>BETON</v>
          </cell>
          <cell r="L281" t="str">
            <v>15</v>
          </cell>
          <cell r="M281">
            <v>6</v>
          </cell>
          <cell r="N281">
            <v>90</v>
          </cell>
          <cell r="O281" t="str">
            <v>SIBEROBAH</v>
          </cell>
          <cell r="P281">
            <v>2001</v>
          </cell>
          <cell r="S281" t="str">
            <v>12.04.06.05.00.01.00</v>
          </cell>
          <cell r="T281" t="str">
            <v>APBD</v>
          </cell>
          <cell r="U281">
            <v>495000000</v>
          </cell>
          <cell r="V281" t="str">
            <v>B</v>
          </cell>
        </row>
        <row r="282">
          <cell r="F282" t="str">
            <v>4.13.02</v>
          </cell>
          <cell r="H282" t="str">
            <v>JEMBATAN PADA JALAN KABUPATEN/KOTA LOKAL</v>
          </cell>
          <cell r="I282" t="str">
            <v>04.13.02.03.08</v>
          </cell>
          <cell r="K282" t="str">
            <v>BETON</v>
          </cell>
          <cell r="L282" t="str">
            <v>36</v>
          </cell>
          <cell r="M282">
            <v>8</v>
          </cell>
          <cell r="N282">
            <v>288</v>
          </cell>
          <cell r="O282" t="str">
            <v>PULAU PADANG</v>
          </cell>
          <cell r="P282">
            <v>2004</v>
          </cell>
          <cell r="S282" t="str">
            <v>12.04.06.05.00.04.00</v>
          </cell>
          <cell r="T282" t="str">
            <v>APBD</v>
          </cell>
          <cell r="U282">
            <v>2059200000</v>
          </cell>
          <cell r="V282" t="str">
            <v>B</v>
          </cell>
        </row>
        <row r="283">
          <cell r="F283" t="str">
            <v>4.13.02</v>
          </cell>
          <cell r="H283" t="str">
            <v>JEMBATAN BETON</v>
          </cell>
          <cell r="I283" t="str">
            <v>04.13.02.04.01</v>
          </cell>
          <cell r="K283" t="str">
            <v>BETON</v>
          </cell>
          <cell r="L283" t="str">
            <v>15</v>
          </cell>
          <cell r="M283">
            <v>6</v>
          </cell>
          <cell r="N283">
            <v>90</v>
          </cell>
          <cell r="O283" t="str">
            <v>JEMBATAN SEBEROBAH</v>
          </cell>
          <cell r="P283">
            <v>2001</v>
          </cell>
          <cell r="S283" t="str">
            <v>12.04.06.05.00.01.00</v>
          </cell>
          <cell r="T283" t="str">
            <v>APBD</v>
          </cell>
          <cell r="U283">
            <v>495000000</v>
          </cell>
          <cell r="V283" t="str">
            <v>B</v>
          </cell>
        </row>
        <row r="284">
          <cell r="E284" t="str">
            <v>J3.2</v>
          </cell>
          <cell r="F284" t="str">
            <v>4.13.02</v>
          </cell>
          <cell r="H284" t="str">
            <v>JEMBATAN BETON</v>
          </cell>
          <cell r="I284" t="str">
            <v>04.13.02.04.01</v>
          </cell>
          <cell r="K284" t="str">
            <v>BETON</v>
          </cell>
          <cell r="L284" t="str">
            <v>17</v>
          </cell>
          <cell r="M284">
            <v>6</v>
          </cell>
          <cell r="N284">
            <v>102</v>
          </cell>
          <cell r="O284" t="str">
            <v>DESA PULAU MUNGKUR</v>
          </cell>
          <cell r="P284">
            <v>2004</v>
          </cell>
          <cell r="S284" t="str">
            <v>12.04.06.05.00.04.00</v>
          </cell>
          <cell r="T284" t="str">
            <v>APBD</v>
          </cell>
          <cell r="U284">
            <v>841500000</v>
          </cell>
          <cell r="V284" t="str">
            <v>B</v>
          </cell>
        </row>
        <row r="285">
          <cell r="E285" t="str">
            <v>J4.2</v>
          </cell>
          <cell r="F285" t="str">
            <v>4.13.02</v>
          </cell>
          <cell r="H285" t="str">
            <v>JEMBATAN KAYU</v>
          </cell>
          <cell r="I285" t="str">
            <v>04.13.02.04.03</v>
          </cell>
          <cell r="K285" t="str">
            <v>KAYU</v>
          </cell>
          <cell r="L285" t="str">
            <v>10</v>
          </cell>
          <cell r="M285">
            <v>5</v>
          </cell>
          <cell r="N285">
            <v>50</v>
          </cell>
          <cell r="O285" t="str">
            <v>JEMBATAN TEBERAU PANJANG</v>
          </cell>
          <cell r="P285">
            <v>2006</v>
          </cell>
          <cell r="S285" t="str">
            <v>12.04.06.05.00.06.00</v>
          </cell>
          <cell r="T285" t="str">
            <v>APBD</v>
          </cell>
          <cell r="U285">
            <v>150000000</v>
          </cell>
          <cell r="V285" t="str">
            <v>B</v>
          </cell>
        </row>
        <row r="286">
          <cell r="F286" t="str">
            <v>4.13.01</v>
          </cell>
          <cell r="H286" t="str">
            <v>JALAN PERUMNAS-TK. PEMBINA (NO. RUAS 024) LANJUTAN</v>
          </cell>
          <cell r="I286" t="str">
            <v>04.13.01.03.06</v>
          </cell>
          <cell r="K286" t="str">
            <v>Aspal</v>
          </cell>
          <cell r="L286">
            <v>1.19</v>
          </cell>
          <cell r="N286">
            <v>1.19</v>
          </cell>
          <cell r="O286" t="str">
            <v>PERUMNAS-TK. PEMBINA</v>
          </cell>
          <cell r="P286">
            <v>2007</v>
          </cell>
          <cell r="T286" t="str">
            <v>APBD</v>
          </cell>
          <cell r="U286">
            <v>1750542695.4095719</v>
          </cell>
          <cell r="V286" t="str">
            <v>B</v>
          </cell>
        </row>
        <row r="287">
          <cell r="E287" t="str">
            <v>75.2</v>
          </cell>
          <cell r="F287" t="str">
            <v>4.13.01</v>
          </cell>
          <cell r="H287" t="str">
            <v>JALAN BUNDARAN DPRD - JALAN PROPINSI PELEBARAN ASPAL 1.194 KM) LANJUTAN</v>
          </cell>
          <cell r="I287" t="str">
            <v>04.13.01.03.06</v>
          </cell>
          <cell r="K287" t="str">
            <v>Aspal</v>
          </cell>
          <cell r="N287">
            <v>1194</v>
          </cell>
          <cell r="O287" t="str">
            <v>BUNDARAN DPRD - JALAN PROPINSI</v>
          </cell>
          <cell r="P287">
            <v>2007</v>
          </cell>
          <cell r="T287" t="str">
            <v>APBD</v>
          </cell>
          <cell r="U287">
            <v>1797674273.4540961</v>
          </cell>
          <cell r="V287" t="str">
            <v>B</v>
          </cell>
        </row>
        <row r="288">
          <cell r="F288" t="str">
            <v>4.13.01</v>
          </cell>
          <cell r="H288" t="str">
            <v>JALAN SIMPANG TIGA - SINAMBEK PELEBARAN - 3,00 KM ) LANJUTAN</v>
          </cell>
          <cell r="I288" t="str">
            <v>04.13.01.03.06</v>
          </cell>
          <cell r="K288" t="str">
            <v>Aspal</v>
          </cell>
          <cell r="N288">
            <v>3000</v>
          </cell>
          <cell r="O288" t="str">
            <v>SP.TIGA-SINAMBEK-GERBANG KOTA JAKE</v>
          </cell>
          <cell r="P288">
            <v>2007</v>
          </cell>
          <cell r="T288" t="str">
            <v>APBD</v>
          </cell>
          <cell r="U288">
            <v>2826398290.872139</v>
          </cell>
          <cell r="V288" t="str">
            <v>B</v>
          </cell>
        </row>
        <row r="289">
          <cell r="E289" t="str">
            <v>65.2</v>
          </cell>
          <cell r="F289" t="str">
            <v>4.13.01</v>
          </cell>
          <cell r="H289" t="str">
            <v>JALAN STM - BERINGIN/MAN ASPAL 1,50 KM/ PELEBARAN JALAN) + DALAM KOTA TL. KUANTAN</v>
          </cell>
          <cell r="I289" t="str">
            <v>04.13.01.03.06</v>
          </cell>
          <cell r="K289" t="str">
            <v>Aspal</v>
          </cell>
          <cell r="N289">
            <v>1500</v>
          </cell>
          <cell r="O289" t="str">
            <v>STM - BERINGIN</v>
          </cell>
          <cell r="P289">
            <v>2007</v>
          </cell>
          <cell r="T289" t="str">
            <v>APBD</v>
          </cell>
          <cell r="U289">
            <v>1990033077.2583308</v>
          </cell>
          <cell r="V289" t="str">
            <v>B</v>
          </cell>
        </row>
        <row r="290">
          <cell r="F290" t="str">
            <v>4.13.01</v>
          </cell>
          <cell r="H290" t="str">
            <v>JALAN SINAMBEK - GERBANG KOTA (JAKE) PELEBARAN ( 2,275 KM X RP. 996.043.950,-)</v>
          </cell>
          <cell r="I290" t="str">
            <v>04.13.01.03.06</v>
          </cell>
          <cell r="K290" t="str">
            <v>Aspal</v>
          </cell>
          <cell r="N290">
            <v>2275</v>
          </cell>
          <cell r="O290" t="str">
            <v>SP.TIGA-SINAMBEK-GERBANG KOTA JAKE</v>
          </cell>
          <cell r="P290">
            <v>2007</v>
          </cell>
          <cell r="T290" t="str">
            <v>APBD</v>
          </cell>
          <cell r="U290">
            <v>2194386304.3273997</v>
          </cell>
          <cell r="V290" t="str">
            <v>B</v>
          </cell>
        </row>
        <row r="291">
          <cell r="F291" t="str">
            <v>4.13.01</v>
          </cell>
          <cell r="H291" t="str">
            <v>JALAN KOTA TELUK KUANTAN - GERBANG KOTA SENTAJO) PELEBARAN</v>
          </cell>
          <cell r="I291" t="str">
            <v>04.13.01.03.06</v>
          </cell>
          <cell r="K291" t="str">
            <v>Aspal</v>
          </cell>
          <cell r="O291" t="str">
            <v>KOTA TELUK KUANTAN - GERBANG KOTA SENTAJO</v>
          </cell>
          <cell r="P291">
            <v>2007</v>
          </cell>
          <cell r="T291" t="str">
            <v>APBD</v>
          </cell>
          <cell r="U291">
            <v>5037798091.3787003</v>
          </cell>
          <cell r="V291" t="str">
            <v>B</v>
          </cell>
        </row>
        <row r="292">
          <cell r="F292" t="str">
            <v>4.13.01</v>
          </cell>
          <cell r="H292" t="str">
            <v>JL. LINGKUNGAN PERUMNAS (ASPAL 1 KM)</v>
          </cell>
          <cell r="I292" t="str">
            <v>04.13.01.03.06</v>
          </cell>
          <cell r="K292" t="str">
            <v>Aspal</v>
          </cell>
          <cell r="N292">
            <v>1000</v>
          </cell>
          <cell r="O292" t="str">
            <v>PERUMNAS</v>
          </cell>
          <cell r="P292">
            <v>2007</v>
          </cell>
          <cell r="T292" t="str">
            <v>APBD</v>
          </cell>
          <cell r="U292">
            <v>1259881574.9739072</v>
          </cell>
          <cell r="V292" t="str">
            <v>B</v>
          </cell>
        </row>
        <row r="293">
          <cell r="F293" t="str">
            <v>4.13.01</v>
          </cell>
          <cell r="H293" t="str">
            <v>JALAN KP. BARU SENTAJO ASPAL : 1,158 KM X RP. 1.260.000.000,-)</v>
          </cell>
          <cell r="I293" t="str">
            <v>04.13.01.03.06</v>
          </cell>
          <cell r="K293" t="str">
            <v>Aspal</v>
          </cell>
          <cell r="N293">
            <v>1158</v>
          </cell>
          <cell r="O293" t="str">
            <v>Kampung Baru sentajo</v>
          </cell>
          <cell r="P293">
            <v>2007</v>
          </cell>
          <cell r="T293" t="str">
            <v>APBD</v>
          </cell>
          <cell r="U293">
            <v>1445197841.9462903</v>
          </cell>
          <cell r="V293" t="str">
            <v>B</v>
          </cell>
        </row>
        <row r="294">
          <cell r="E294" t="str">
            <v>28.1</v>
          </cell>
          <cell r="F294" t="str">
            <v>4.13.01</v>
          </cell>
          <cell r="H294" t="str">
            <v>JALAN PULAU KOMANG - KOTO SENTAJO (2,5 KM)</v>
          </cell>
          <cell r="I294" t="str">
            <v>04.13.01.03.06</v>
          </cell>
          <cell r="K294" t="str">
            <v>Aspal</v>
          </cell>
          <cell r="L294">
            <v>6500</v>
          </cell>
          <cell r="M294">
            <v>8</v>
          </cell>
          <cell r="N294">
            <v>52000</v>
          </cell>
          <cell r="O294" t="str">
            <v>PULAU KOMANG - KOTO SENTAJO</v>
          </cell>
          <cell r="P294">
            <v>2007</v>
          </cell>
          <cell r="T294" t="str">
            <v>APBD</v>
          </cell>
          <cell r="U294">
            <v>3995337645.1723862</v>
          </cell>
          <cell r="V294" t="str">
            <v>B</v>
          </cell>
        </row>
        <row r="295">
          <cell r="F295" t="str">
            <v>4.13.01</v>
          </cell>
          <cell r="H295" t="str">
            <v>JALAN SEI. KAYU ARO - KOMPLEK PENDIDIKAN MUARA LEMBU</v>
          </cell>
          <cell r="I295" t="str">
            <v>04.13.01.03.06</v>
          </cell>
          <cell r="K295" t="str">
            <v>Aspal</v>
          </cell>
          <cell r="O295" t="str">
            <v>SEI. KAYU ARO - KOMPLEK PENDIDIKAN MUARA LEMBU</v>
          </cell>
          <cell r="P295">
            <v>2007</v>
          </cell>
          <cell r="T295" t="str">
            <v>APBD</v>
          </cell>
          <cell r="U295">
            <v>92623120.774719015</v>
          </cell>
        </row>
        <row r="296">
          <cell r="E296" t="str">
            <v>245.1</v>
          </cell>
          <cell r="F296" t="str">
            <v>4.13.01</v>
          </cell>
          <cell r="H296" t="str">
            <v>PENINGKATAN JALAN SIM. 4 PT. WANASARI - DESA SUKA MAJU (ASPAL)</v>
          </cell>
          <cell r="I296" t="str">
            <v>04.13.01.03.06</v>
          </cell>
          <cell r="K296" t="str">
            <v>Aspal</v>
          </cell>
          <cell r="O296" t="str">
            <v>SP. 4 PT. WANASARI - SUKAMAJU</v>
          </cell>
          <cell r="P296">
            <v>2007</v>
          </cell>
          <cell r="T296" t="str">
            <v>APBD</v>
          </cell>
          <cell r="U296">
            <v>9470100204.3266697</v>
          </cell>
          <cell r="V296" t="str">
            <v>B</v>
          </cell>
          <cell r="W296">
            <v>1858553044</v>
          </cell>
        </row>
        <row r="297">
          <cell r="F297" t="str">
            <v>4.13.01</v>
          </cell>
          <cell r="H297" t="str">
            <v>PENINGKATAN JL. LINGKAR DESA PETAI (ASPAL 1 KM)</v>
          </cell>
          <cell r="I297" t="str">
            <v>04.13.01.03.06</v>
          </cell>
          <cell r="K297" t="str">
            <v>Aspal</v>
          </cell>
          <cell r="N297">
            <v>1000</v>
          </cell>
          <cell r="O297" t="str">
            <v>LINGKAR DESA PETAI</v>
          </cell>
          <cell r="P297">
            <v>2007</v>
          </cell>
          <cell r="T297" t="str">
            <v>APBD</v>
          </cell>
          <cell r="U297">
            <v>1495355556.08446</v>
          </cell>
          <cell r="V297" t="str">
            <v>B</v>
          </cell>
        </row>
        <row r="298">
          <cell r="F298" t="str">
            <v>4.13.01</v>
          </cell>
          <cell r="H298" t="str">
            <v>PEMBANGUNAN JALAN PS. LB. AMBACANG - JEMBT. MA'RIPAT MARJANI (0,210 KM) + BOX CULVERT</v>
          </cell>
          <cell r="I298" t="str">
            <v>04.13.01.03.06</v>
          </cell>
          <cell r="K298" t="str">
            <v>Aspal</v>
          </cell>
          <cell r="N298">
            <v>210</v>
          </cell>
          <cell r="O298" t="str">
            <v>LB. AMBACANG - JEMBT. MA'RIPAT MARJANI</v>
          </cell>
          <cell r="P298">
            <v>2007</v>
          </cell>
          <cell r="T298" t="str">
            <v>APBD</v>
          </cell>
          <cell r="U298">
            <v>1601590326.3398361</v>
          </cell>
          <cell r="V298" t="str">
            <v>B</v>
          </cell>
        </row>
        <row r="299">
          <cell r="E299" t="str">
            <v>90.1</v>
          </cell>
          <cell r="F299" t="str">
            <v>4.13.01</v>
          </cell>
          <cell r="H299" t="str">
            <v>PENINGKATAN JALAN SIBEROBAH - SANGAU (ASPAL)</v>
          </cell>
          <cell r="I299" t="str">
            <v>04.13.01.03.06</v>
          </cell>
          <cell r="K299" t="str">
            <v>Aspal</v>
          </cell>
          <cell r="N299">
            <v>1000</v>
          </cell>
          <cell r="O299" t="str">
            <v>SIBEROBAH - SANGAU</v>
          </cell>
          <cell r="P299">
            <v>2007</v>
          </cell>
          <cell r="T299" t="str">
            <v>APBD</v>
          </cell>
          <cell r="U299">
            <v>1236351311.7744997</v>
          </cell>
          <cell r="V299" t="str">
            <v>B</v>
          </cell>
        </row>
        <row r="300">
          <cell r="F300" t="str">
            <v>4.13.01</v>
          </cell>
          <cell r="H300" t="str">
            <v>PENINGKATAN JALAN LB. JAMBI - SEI. BESAR (DESA PANTAI ) ASPAL 1 KM</v>
          </cell>
          <cell r="I300" t="str">
            <v>04.13.01.03.06</v>
          </cell>
          <cell r="K300" t="str">
            <v>Aspal</v>
          </cell>
          <cell r="N300">
            <v>1000</v>
          </cell>
          <cell r="O300" t="str">
            <v xml:space="preserve"> LUBUK JAMBI - SEI BESAR</v>
          </cell>
          <cell r="P300">
            <v>2007</v>
          </cell>
          <cell r="T300" t="str">
            <v>APBD</v>
          </cell>
          <cell r="U300">
            <v>1286184534.3929939</v>
          </cell>
          <cell r="V300" t="str">
            <v>B</v>
          </cell>
        </row>
        <row r="301">
          <cell r="F301" t="str">
            <v>4.13.01</v>
          </cell>
          <cell r="H301" t="str">
            <v>PENINGKATAN JALAN TERATAI AIR HITAM - LOKASI PETERNAKAN ( UR. PIL. 2 KM ; RUTIN 1,0 KM )</v>
          </cell>
          <cell r="I301" t="str">
            <v>04.13.01.03.06</v>
          </cell>
          <cell r="K301" t="str">
            <v>Aspal</v>
          </cell>
          <cell r="N301">
            <v>2000</v>
          </cell>
          <cell r="O301" t="str">
            <v>TERATAI AIR HITAM - LOKASI PETERNAKAN</v>
          </cell>
          <cell r="P301">
            <v>2007</v>
          </cell>
          <cell r="T301" t="str">
            <v>APBD</v>
          </cell>
          <cell r="U301">
            <v>3309782443.4143963</v>
          </cell>
          <cell r="V301" t="str">
            <v>B</v>
          </cell>
        </row>
        <row r="302">
          <cell r="F302" t="str">
            <v>4.13.01</v>
          </cell>
          <cell r="H302" t="str">
            <v>PENINGKATAN JL. LINGKAR PUKESMAS PANGEAN (ASPAL 1 KM)</v>
          </cell>
          <cell r="I302" t="str">
            <v>04.13.01.03.06</v>
          </cell>
          <cell r="K302" t="str">
            <v>Aspal</v>
          </cell>
          <cell r="N302">
            <v>1000</v>
          </cell>
          <cell r="O302" t="str">
            <v>LINGKAR PUKESMAS PANGEAN</v>
          </cell>
          <cell r="P302">
            <v>2007</v>
          </cell>
          <cell r="T302" t="str">
            <v>APBD</v>
          </cell>
          <cell r="U302">
            <v>2746245475.7522197</v>
          </cell>
          <cell r="V302" t="str">
            <v>B</v>
          </cell>
        </row>
        <row r="303">
          <cell r="E303" t="str">
            <v>302.2</v>
          </cell>
          <cell r="F303" t="str">
            <v>4.13.01</v>
          </cell>
          <cell r="H303" t="str">
            <v>PENINGKATAN JALAN KOTO INUMAN - PULAU BUSUK (ASPAL 1,00 KM ) LANJUTAN</v>
          </cell>
          <cell r="I303" t="str">
            <v>04.13.01.03.06</v>
          </cell>
          <cell r="K303" t="str">
            <v>Aspal</v>
          </cell>
          <cell r="N303">
            <v>1000</v>
          </cell>
          <cell r="O303" t="str">
            <v>KOTO INUMAN - PULAU BUSUK</v>
          </cell>
          <cell r="P303">
            <v>2007</v>
          </cell>
          <cell r="T303" t="str">
            <v>APBD</v>
          </cell>
          <cell r="U303">
            <v>2013774833.48155</v>
          </cell>
          <cell r="V303" t="str">
            <v>B</v>
          </cell>
        </row>
        <row r="304">
          <cell r="E304" t="str">
            <v>164.2</v>
          </cell>
          <cell r="F304" t="str">
            <v>4.13.01</v>
          </cell>
          <cell r="H304" t="str">
            <v>PENINGKATAN JALAN PANGEAN - SITUGAL ( ASPAL / PELEBARAN)</v>
          </cell>
          <cell r="I304" t="str">
            <v>04.13.01.03.06</v>
          </cell>
          <cell r="K304" t="str">
            <v>Aspal</v>
          </cell>
          <cell r="O304" t="str">
            <v>PANGEAN - SITUGAL</v>
          </cell>
          <cell r="P304">
            <v>2007</v>
          </cell>
          <cell r="T304" t="str">
            <v>APBD</v>
          </cell>
          <cell r="U304">
            <v>5825831760.3196297</v>
          </cell>
          <cell r="V304" t="str">
            <v>B</v>
          </cell>
        </row>
        <row r="305">
          <cell r="F305" t="str">
            <v>4.13.01</v>
          </cell>
          <cell r="H305" t="str">
            <v>PENINGKATAN JALAN DALAM KOTA BASERAH (ASPAL 1,0 KM)</v>
          </cell>
          <cell r="I305" t="str">
            <v>04.13.01.03.06</v>
          </cell>
          <cell r="K305" t="str">
            <v>Aspal</v>
          </cell>
          <cell r="N305">
            <v>1000</v>
          </cell>
          <cell r="O305" t="str">
            <v>KOTA BASERAH</v>
          </cell>
          <cell r="P305">
            <v>2007</v>
          </cell>
          <cell r="T305" t="str">
            <v>APBD</v>
          </cell>
          <cell r="U305">
            <v>1143090531.604764</v>
          </cell>
          <cell r="V305" t="str">
            <v>B</v>
          </cell>
        </row>
        <row r="306">
          <cell r="F306" t="str">
            <v>4.13.01</v>
          </cell>
          <cell r="H306" t="str">
            <v>PENINGKATAN JALAN MENJU JEMBATAN CERENTI (U.PIL 1,7 KM)</v>
          </cell>
          <cell r="I306" t="str">
            <v>04.13.01.03.06</v>
          </cell>
          <cell r="K306" t="str">
            <v>Aspal</v>
          </cell>
          <cell r="N306">
            <v>1700</v>
          </cell>
          <cell r="O306" t="str">
            <v>PENGHUBUNG JEMBATAN CERENTI</v>
          </cell>
          <cell r="P306">
            <v>2007</v>
          </cell>
          <cell r="T306" t="str">
            <v>APBD</v>
          </cell>
          <cell r="U306">
            <v>364880737.00996</v>
          </cell>
          <cell r="V306" t="str">
            <v>B</v>
          </cell>
        </row>
        <row r="307">
          <cell r="F307" t="str">
            <v>4.13.01</v>
          </cell>
          <cell r="H307" t="str">
            <v>PENINGKATAN JALAN PETAPAHAN-PS. GUNUNG (ASPAL 1 KM)</v>
          </cell>
          <cell r="I307" t="str">
            <v>04.13.01.03.06</v>
          </cell>
          <cell r="K307" t="str">
            <v>Aspal</v>
          </cell>
          <cell r="N307">
            <v>1000</v>
          </cell>
          <cell r="O307" t="str">
            <v>PETAPAHAN-PS. GUNUNG</v>
          </cell>
          <cell r="P307">
            <v>2007</v>
          </cell>
          <cell r="T307" t="str">
            <v>APBD</v>
          </cell>
          <cell r="U307">
            <v>2746245475.7522197</v>
          </cell>
          <cell r="V307" t="str">
            <v>B</v>
          </cell>
        </row>
        <row r="308">
          <cell r="E308" t="str">
            <v>183.1</v>
          </cell>
          <cell r="F308" t="str">
            <v>4.13.02</v>
          </cell>
          <cell r="H308" t="str">
            <v>PEMBUATAN 1 UNIT BOX CULVERT 3 X 35 (DOUBLE) RUAS JALAN SUKA RAJA - GIRI SAKO</v>
          </cell>
          <cell r="I308" t="str">
            <v>04.13.02.03.01</v>
          </cell>
          <cell r="K308" t="str">
            <v>Beton</v>
          </cell>
          <cell r="L308">
            <v>3</v>
          </cell>
          <cell r="M308">
            <v>35</v>
          </cell>
          <cell r="N308">
            <v>105</v>
          </cell>
          <cell r="O308" t="str">
            <v>SUKARAJA-GIRI SAKO</v>
          </cell>
          <cell r="P308">
            <v>2007</v>
          </cell>
          <cell r="T308" t="str">
            <v>APBD</v>
          </cell>
          <cell r="U308">
            <v>789287288.45564878</v>
          </cell>
          <cell r="V308" t="str">
            <v>B</v>
          </cell>
        </row>
        <row r="309">
          <cell r="E309" t="str">
            <v>238.2</v>
          </cell>
          <cell r="F309" t="str">
            <v>4.13.02</v>
          </cell>
          <cell r="H309" t="str">
            <v>PEMBUATAN 1 UNIT BOX CULVERT 3 X 3 (TUNGGAL) RUAS JALAN SIMPANG RAYA - SEI. BULUH</v>
          </cell>
          <cell r="I309" t="str">
            <v>04.13.02.03.01</v>
          </cell>
          <cell r="K309" t="str">
            <v>Beton</v>
          </cell>
          <cell r="L309">
            <v>3</v>
          </cell>
          <cell r="M309">
            <v>3</v>
          </cell>
          <cell r="N309">
            <v>9</v>
          </cell>
          <cell r="O309" t="str">
            <v>SIMPANG RAYA - SEI. BULUH</v>
          </cell>
          <cell r="P309">
            <v>2007</v>
          </cell>
          <cell r="T309" t="str">
            <v>APBD</v>
          </cell>
          <cell r="U309">
            <v>677119699.41373801</v>
          </cell>
          <cell r="V309" t="str">
            <v>B</v>
          </cell>
        </row>
        <row r="310">
          <cell r="F310" t="str">
            <v>4.13.02</v>
          </cell>
          <cell r="H310" t="str">
            <v>PEMBUATAN 1 UNIT BOX CULVERT 2 X 2,5 (TUNGGAL) RUAS JALAN LINGKAR DESA PETA</v>
          </cell>
          <cell r="I310" t="str">
            <v>04.13.02.03.01</v>
          </cell>
          <cell r="K310" t="str">
            <v>Beton</v>
          </cell>
          <cell r="L310">
            <v>2</v>
          </cell>
          <cell r="M310">
            <v>2.5</v>
          </cell>
          <cell r="N310">
            <v>5</v>
          </cell>
          <cell r="O310" t="str">
            <v>LINGKAR DESA PETAI</v>
          </cell>
          <cell r="P310">
            <v>2007</v>
          </cell>
          <cell r="T310" t="str">
            <v>APBD</v>
          </cell>
          <cell r="U310">
            <v>789287288.44000006</v>
          </cell>
          <cell r="V310" t="str">
            <v>B</v>
          </cell>
        </row>
        <row r="311">
          <cell r="E311" t="str">
            <v>165.3</v>
          </cell>
          <cell r="F311" t="str">
            <v>4.13.02</v>
          </cell>
          <cell r="H311" t="str">
            <v>PEMBUATAN 1 UNIT BOX CULVERT 3 X 3 (TUNGGAL) RUAS JALAN SAKO TRANS SKP II</v>
          </cell>
          <cell r="I311" t="str">
            <v>04.13.02.03.01</v>
          </cell>
          <cell r="K311" t="str">
            <v>Beton</v>
          </cell>
          <cell r="L311">
            <v>3</v>
          </cell>
          <cell r="M311">
            <v>3</v>
          </cell>
          <cell r="N311">
            <v>9</v>
          </cell>
          <cell r="O311" t="str">
            <v>SAKO TRANS SKP II</v>
          </cell>
          <cell r="P311">
            <v>2007</v>
          </cell>
          <cell r="T311" t="str">
            <v>APBD</v>
          </cell>
          <cell r="U311">
            <v>732909624.99453104</v>
          </cell>
          <cell r="V311" t="str">
            <v>B</v>
          </cell>
        </row>
        <row r="312">
          <cell r="E312" t="str">
            <v>197.2</v>
          </cell>
          <cell r="F312" t="str">
            <v>4.13.02</v>
          </cell>
          <cell r="H312" t="str">
            <v>PEMBUATAN 2 UNIT BOX CULVERT 2,5 X 2,5 M (TUNGGAL) RUAS JALAN LOGAS - AIR MAS</v>
          </cell>
          <cell r="I312" t="str">
            <v>04.13.02.03.01</v>
          </cell>
          <cell r="K312" t="str">
            <v>Beton</v>
          </cell>
          <cell r="L312">
            <v>2.5</v>
          </cell>
          <cell r="M312">
            <v>2.5</v>
          </cell>
          <cell r="N312">
            <v>6.25</v>
          </cell>
          <cell r="O312" t="str">
            <v>LOGAS - AIR MAS</v>
          </cell>
          <cell r="P312">
            <v>2007</v>
          </cell>
          <cell r="T312" t="str">
            <v>APBD</v>
          </cell>
          <cell r="U312">
            <v>646450700.572227</v>
          </cell>
          <cell r="V312" t="str">
            <v>B</v>
          </cell>
        </row>
        <row r="313">
          <cell r="E313" t="str">
            <v>190.1</v>
          </cell>
          <cell r="F313" t="str">
            <v>4.13.02</v>
          </cell>
          <cell r="H313" t="str">
            <v>PEMBUATAN 1 UNIT BOX CULVERT 4 X 3,5 (DOUBLE) RUAS JALAN SAMBUNG - KEBUN LADO</v>
          </cell>
          <cell r="I313" t="str">
            <v>04.13.02.03.01</v>
          </cell>
          <cell r="K313" t="str">
            <v>Beton</v>
          </cell>
          <cell r="L313">
            <v>4</v>
          </cell>
          <cell r="M313">
            <v>3.5</v>
          </cell>
          <cell r="N313">
            <v>14</v>
          </cell>
          <cell r="O313" t="str">
            <v>JALAN SAMBUNG - KEBUN LADO</v>
          </cell>
          <cell r="P313">
            <v>2007</v>
          </cell>
          <cell r="T313" t="str">
            <v>APBD</v>
          </cell>
          <cell r="U313">
            <v>680558937.49492168</v>
          </cell>
          <cell r="V313" t="str">
            <v>B</v>
          </cell>
        </row>
        <row r="314">
          <cell r="F314" t="str">
            <v>4.13.02</v>
          </cell>
          <cell r="H314" t="str">
            <v>PEMBUATAN 1 UNIT BOX CULVERT 3 X 3 (TUNGGAL) RUAS JALAN SIMPANG HANDOYO - AIR MAS</v>
          </cell>
          <cell r="I314" t="str">
            <v>04.13.02.03.01</v>
          </cell>
          <cell r="K314" t="str">
            <v>Beton</v>
          </cell>
          <cell r="L314">
            <v>3</v>
          </cell>
          <cell r="M314">
            <v>3</v>
          </cell>
          <cell r="N314">
            <v>9</v>
          </cell>
          <cell r="O314" t="str">
            <v>SIMPANG HANDOYO - AIR MAS</v>
          </cell>
          <cell r="P314">
            <v>2007</v>
          </cell>
          <cell r="T314" t="str">
            <v>APBD</v>
          </cell>
          <cell r="U314">
            <v>631947584.81671309</v>
          </cell>
          <cell r="V314" t="str">
            <v>B</v>
          </cell>
        </row>
        <row r="315">
          <cell r="E315" t="str">
            <v>129.1</v>
          </cell>
          <cell r="F315" t="str">
            <v>4.13.02</v>
          </cell>
          <cell r="H315" t="str">
            <v>PEMBUATAN 1 UNIT BOX CULVERT 2,0 X 2,5 (TUNGGAL) RAWANG BONTO RUAS JALAN BASERAH - PERHENTIAN LUAS</v>
          </cell>
          <cell r="I315" t="str">
            <v>04.13.02.03.01</v>
          </cell>
          <cell r="K315" t="str">
            <v>Beton</v>
          </cell>
          <cell r="L315">
            <v>2</v>
          </cell>
          <cell r="M315">
            <v>2.5</v>
          </cell>
          <cell r="N315">
            <v>5</v>
          </cell>
          <cell r="O315" t="str">
            <v>RAWANG BONTO RUAS JALAN BASERAH - PERHENTIAN LUAS</v>
          </cell>
          <cell r="P315">
            <v>2007</v>
          </cell>
          <cell r="T315" t="str">
            <v>APBD</v>
          </cell>
          <cell r="U315">
            <v>659658905.78583896</v>
          </cell>
          <cell r="V315" t="str">
            <v>B</v>
          </cell>
        </row>
        <row r="316">
          <cell r="F316" t="str">
            <v>4.13.02</v>
          </cell>
          <cell r="H316" t="str">
            <v>PEMBANGUNAN JEMBATAN BASERAH</v>
          </cell>
          <cell r="I316" t="str">
            <v>04.13.02.03.01</v>
          </cell>
          <cell r="K316" t="str">
            <v>Beton</v>
          </cell>
          <cell r="O316" t="str">
            <v>BASERAH</v>
          </cell>
          <cell r="P316">
            <v>2007</v>
          </cell>
          <cell r="T316" t="str">
            <v>APBD</v>
          </cell>
          <cell r="U316">
            <v>779831709.96329999</v>
          </cell>
          <cell r="V316" t="str">
            <v>B</v>
          </cell>
        </row>
        <row r="317">
          <cell r="F317" t="str">
            <v>4.13.02</v>
          </cell>
          <cell r="H317" t="str">
            <v>PENGGANTIAN JEMBATAN SEI. GODANG 40 M' (BANGUNAN BAWAH ; ABT 2 UNIT)</v>
          </cell>
          <cell r="I317" t="str">
            <v>04.13.02.03.01</v>
          </cell>
          <cell r="K317" t="str">
            <v>Beton</v>
          </cell>
          <cell r="N317">
            <v>40</v>
          </cell>
          <cell r="O317" t="str">
            <v>SEI. GODANG</v>
          </cell>
          <cell r="P317">
            <v>2007</v>
          </cell>
          <cell r="T317" t="str">
            <v>APBD</v>
          </cell>
          <cell r="U317">
            <v>890878662.61464095</v>
          </cell>
          <cell r="V317" t="str">
            <v>B</v>
          </cell>
        </row>
        <row r="318">
          <cell r="E318" t="str">
            <v>28.2</v>
          </cell>
          <cell r="F318" t="str">
            <v>4.13.02</v>
          </cell>
          <cell r="H318" t="str">
            <v>PEMBUATAN 1 UNIT BOX CULVERT 3 X 4 M (DOUBLE) RUAS JALAN PULAU KOMANG - KOTO SENTAJO</v>
          </cell>
          <cell r="I318" t="str">
            <v>04.13.01.03.06</v>
          </cell>
          <cell r="K318" t="str">
            <v>Beton</v>
          </cell>
          <cell r="L318">
            <v>3</v>
          </cell>
          <cell r="M318">
            <v>4</v>
          </cell>
          <cell r="N318">
            <v>12</v>
          </cell>
          <cell r="O318" t="str">
            <v>PULAU KOMANG - KOTO SENTAJO</v>
          </cell>
          <cell r="P318">
            <v>2007</v>
          </cell>
          <cell r="T318" t="str">
            <v>APBD</v>
          </cell>
          <cell r="U318">
            <v>786272302.10877895</v>
          </cell>
          <cell r="V318" t="str">
            <v>B</v>
          </cell>
        </row>
        <row r="319">
          <cell r="E319" t="str">
            <v>86.2</v>
          </cell>
          <cell r="F319" t="str">
            <v>4.13.02</v>
          </cell>
          <cell r="H319" t="str">
            <v>PEMBUATAN 1 UNIT BOX CULVERT 3,5 X 3,0 (TUNGGAL) SEI.LUMPANG RUAS JALAN PANTAI - AIR BULUH</v>
          </cell>
          <cell r="I319" t="str">
            <v>04.13.01.03.06</v>
          </cell>
          <cell r="K319" t="str">
            <v>Beton</v>
          </cell>
          <cell r="L319">
            <v>3.5</v>
          </cell>
          <cell r="M319">
            <v>3</v>
          </cell>
          <cell r="N319">
            <v>10.5</v>
          </cell>
          <cell r="O319" t="str">
            <v>PANTAI - AIR BULUH</v>
          </cell>
          <cell r="P319">
            <v>2007</v>
          </cell>
          <cell r="T319" t="str">
            <v>APBD</v>
          </cell>
          <cell r="U319">
            <v>695109994.81529498</v>
          </cell>
          <cell r="V319" t="str">
            <v>B</v>
          </cell>
        </row>
        <row r="320">
          <cell r="E320" t="str">
            <v>87.1</v>
          </cell>
          <cell r="F320" t="str">
            <v>4.13.02</v>
          </cell>
          <cell r="H320" t="str">
            <v>PEMBUATAN 1 UNIT BOX CULVERT 4,0 X 3,5 (GANDA) DAN 1 UNIT 3,0 X 3,5 (TUNGGAL) RUAS JALAN LUBUK JAMBI - SEI BESAR</v>
          </cell>
          <cell r="I320" t="str">
            <v>04.13.01.03.06</v>
          </cell>
          <cell r="K320" t="str">
            <v>Beton</v>
          </cell>
          <cell r="L320">
            <v>4</v>
          </cell>
          <cell r="M320">
            <v>3.5</v>
          </cell>
          <cell r="N320">
            <v>14</v>
          </cell>
          <cell r="O320" t="str">
            <v xml:space="preserve"> LUBUK JAMBI - SEI BESAR</v>
          </cell>
          <cell r="P320">
            <v>2007</v>
          </cell>
          <cell r="T320" t="str">
            <v>APBD</v>
          </cell>
          <cell r="U320">
            <v>929480817.58420205</v>
          </cell>
          <cell r="V320" t="str">
            <v>B</v>
          </cell>
        </row>
        <row r="321">
          <cell r="F321" t="str">
            <v>4.13.02</v>
          </cell>
          <cell r="H321" t="str">
            <v>PENGGANTIAN JEMBATAN SEI. RAWANG UDANG 15 M' (RUAS JALAN SANGAU - SEBEROBAH)</v>
          </cell>
          <cell r="I321" t="str">
            <v>04.13.02.03.01</v>
          </cell>
          <cell r="K321" t="str">
            <v>Beton</v>
          </cell>
          <cell r="N321">
            <v>15</v>
          </cell>
          <cell r="O321" t="str">
            <v>SEI. RAWANG UDANG 15 M' (RUAS JALAN SANGAU - SEBEROBAH)</v>
          </cell>
          <cell r="P321">
            <v>2007</v>
          </cell>
          <cell r="T321" t="str">
            <v>APBD</v>
          </cell>
          <cell r="U321">
            <v>738816590.76175904</v>
          </cell>
          <cell r="V321" t="str">
            <v>B</v>
          </cell>
        </row>
        <row r="322">
          <cell r="F322" t="str">
            <v>4.13.01</v>
          </cell>
          <cell r="H322" t="str">
            <v>PEMELIHARAAN JALAN SEBERANG TALUK - SIBEROBAH - SANGAU 4,00 KM (NO.RUAS 027 ; 090) (KERIKIL) RUTIN 26 KM</v>
          </cell>
          <cell r="I322" t="str">
            <v>04.13.01.03.06</v>
          </cell>
          <cell r="O322" t="str">
            <v>SEBERANG TALUK - SIBEROBAH - SANGAU</v>
          </cell>
          <cell r="P322">
            <v>2015</v>
          </cell>
          <cell r="T322" t="str">
            <v>APBD</v>
          </cell>
          <cell r="U322">
            <v>1400963703.44068</v>
          </cell>
          <cell r="V322" t="str">
            <v>B</v>
          </cell>
          <cell r="W322">
            <v>1</v>
          </cell>
        </row>
        <row r="323">
          <cell r="F323" t="str">
            <v>4.13.01</v>
          </cell>
          <cell r="H323" t="str">
            <v>PEMELIHARAAN JALAN MUARA LEMBU - PANGKALAN INDARUNG 4,00 KM ( NO. RUAS 137 ) / AWCAS : RUTIN 24,00 KM</v>
          </cell>
          <cell r="I323" t="str">
            <v>04.13.01.03.06</v>
          </cell>
          <cell r="O323" t="str">
            <v>MUARA LEMBU - PANGKALAN INDARUNG</v>
          </cell>
          <cell r="P323">
            <v>2007</v>
          </cell>
          <cell r="T323" t="str">
            <v>APBD</v>
          </cell>
          <cell r="U323">
            <v>966122240.69814003</v>
          </cell>
          <cell r="V323" t="str">
            <v>B</v>
          </cell>
        </row>
        <row r="324">
          <cell r="F324" t="str">
            <v>4.13.01</v>
          </cell>
          <cell r="H324" t="str">
            <v>PEMELIHARAAN JALAN SP. HANDOYO - SP. SEI. SIRIH - SEI. KUNING - SP. 4 PT. WANASARI - SUKA MAJU (NO. RUAS 247, 248, 005 ) UR. PIL. 3,00 KM ; RUTIN 43,00</v>
          </cell>
          <cell r="I324" t="str">
            <v>04.13.01.03.06</v>
          </cell>
          <cell r="O324" t="str">
            <v>SP. HANDOYO - SP. SEI. SIRIH - SEI. KUNING - SP. 4 PT. WANASARI - SUKA MAJU</v>
          </cell>
          <cell r="P324">
            <v>2007</v>
          </cell>
          <cell r="T324" t="str">
            <v>APBD</v>
          </cell>
          <cell r="U324">
            <v>1327353361.6165369</v>
          </cell>
          <cell r="V324" t="str">
            <v>B</v>
          </cell>
        </row>
        <row r="325">
          <cell r="E325" t="str">
            <v>190.2</v>
          </cell>
          <cell r="F325" t="str">
            <v>4.13.01</v>
          </cell>
          <cell r="H325" t="str">
            <v>PEMELIHARAAN JALAN SAMBUNG - KEBUN LADO (NO. RUAS ASPAL OVERLAY ; RUTIN 29 KM.</v>
          </cell>
          <cell r="I325" t="str">
            <v>04.13.01.03.06</v>
          </cell>
          <cell r="O325" t="str">
            <v>JALAN SAMBUNG - KEBUN LADO</v>
          </cell>
          <cell r="P325">
            <v>2007</v>
          </cell>
          <cell r="T325" t="str">
            <v>APBD</v>
          </cell>
          <cell r="U325">
            <v>6847118208.5808697</v>
          </cell>
          <cell r="V325" t="str">
            <v>B</v>
          </cell>
          <cell r="W325">
            <v>2</v>
          </cell>
        </row>
        <row r="326">
          <cell r="E326" t="str">
            <v>236.2</v>
          </cell>
          <cell r="F326" t="str">
            <v>4.13.01</v>
          </cell>
          <cell r="H326" t="str">
            <v>PEMELIHARAAN JALAN PETAI-SP.4 PT. WANA SARI (NO RUAS 238) ASPAL /AWCAS ; RUTIN 11,325 KM (ASPAL 1,00 OVERLAY; UR. PIL 1,00 KM)</v>
          </cell>
          <cell r="I326" t="str">
            <v>04.13.01.03.06</v>
          </cell>
          <cell r="O326" t="str">
            <v>SIMPANG PETAI - SIMPANG 4 PT WANASARI</v>
          </cell>
          <cell r="P326">
            <v>2007</v>
          </cell>
          <cell r="T326" t="str">
            <v>APBD</v>
          </cell>
          <cell r="U326">
            <v>2864585047.9665399</v>
          </cell>
          <cell r="V326" t="str">
            <v>B</v>
          </cell>
        </row>
        <row r="327">
          <cell r="F327" t="str">
            <v>4.13.01</v>
          </cell>
          <cell r="H327" t="str">
            <v>PEMELIHARAAN JALAN KOTO BARU - SP. SUKA MAJU DAN SP. MUARA BAHAN - MUARA BAHAN (NO. RUAS 246,249) RUTIN 20,15 KM URUGAN PILIHAN</v>
          </cell>
          <cell r="I327" t="str">
            <v>04.13.01.03.06</v>
          </cell>
          <cell r="O327" t="str">
            <v>KOTO BARU - SP. SUKA MAJU DAN SP. MUARA BAHAN - MUARA BAHAN</v>
          </cell>
          <cell r="P327">
            <v>2007</v>
          </cell>
          <cell r="T327" t="str">
            <v>APBD</v>
          </cell>
          <cell r="U327">
            <v>1327353361.6165369</v>
          </cell>
          <cell r="V327" t="str">
            <v>B</v>
          </cell>
        </row>
        <row r="328">
          <cell r="E328" t="str">
            <v>258.2</v>
          </cell>
          <cell r="F328" t="str">
            <v>4.13.01</v>
          </cell>
          <cell r="H328" t="str">
            <v>PEMELIHARAAN JALAN LEPAU GADING - PANGEAN, PANGEAN PULAU KUMPAI, PULAU KUMPAI - PASANG USANG BASERAH (NO. RUAS 260, 165, 168 ) ASPAL OVERLAY 1 KM ; URUGAN PILIHAN 1,00 KM ; RUTIN 22,50 KM.</v>
          </cell>
          <cell r="I328" t="str">
            <v>04.13.01.03.06</v>
          </cell>
          <cell r="O328" t="str">
            <v>JL. LEPAU GADING - PANGEAN</v>
          </cell>
          <cell r="P328">
            <v>2007</v>
          </cell>
          <cell r="T328" t="str">
            <v>APBD</v>
          </cell>
          <cell r="U328">
            <v>1327353361.6165369</v>
          </cell>
          <cell r="V328" t="str">
            <v>B</v>
          </cell>
        </row>
        <row r="329">
          <cell r="F329" t="str">
            <v>4.13.01</v>
          </cell>
          <cell r="H329" t="str">
            <v>PEMELIHARAAN JALAN SAKO - TRANS SKP II, HULU TESO - LOGAS TANAH DARAT (NO. RUAS 167, 186) OVERLAY 1,00 ; URUGAN PILIHAN 1,00 KM ; RUTIN 20,00 KM</v>
          </cell>
          <cell r="I329" t="str">
            <v>04.13.01.03.06</v>
          </cell>
          <cell r="O329" t="str">
            <v>SAKO - TRANS SKP II, HULU TESO - LOGAS TANAH DARAT</v>
          </cell>
          <cell r="P329">
            <v>2007</v>
          </cell>
          <cell r="T329" t="str">
            <v>APBD</v>
          </cell>
          <cell r="U329">
            <v>1327353361.6165369</v>
          </cell>
          <cell r="V329" t="str">
            <v>B</v>
          </cell>
        </row>
        <row r="330">
          <cell r="E330" t="str">
            <v>164.3</v>
          </cell>
          <cell r="F330" t="str">
            <v>4.13.01</v>
          </cell>
          <cell r="H330" t="str">
            <v>PEMELIHARAAN JALAN PANGEAN - SITUGAL (BTS. PELALAWAN) (NO. RUAS 166) ASPAL OVERLAY 1,00 KM ; URUGAN PILIHAN 2,00 KM.</v>
          </cell>
          <cell r="I330" t="str">
            <v>04.13.01.03.06</v>
          </cell>
          <cell r="O330" t="str">
            <v>PANGEAN - SITUGAL</v>
          </cell>
          <cell r="P330">
            <v>2007</v>
          </cell>
          <cell r="T330" t="str">
            <v>APBD</v>
          </cell>
          <cell r="U330">
            <v>1327353361.6165369</v>
          </cell>
          <cell r="V330" t="str">
            <v>B</v>
          </cell>
        </row>
        <row r="331">
          <cell r="F331" t="str">
            <v>4.13.01</v>
          </cell>
          <cell r="H331" t="str">
            <v>PEMELIHARAAN JALAN BASERAH - PERHENTIAN LUAS, DUSUN TUO - GUNUNG MELINTANG (NO. RUAS 130, 146) ASPAL/1,00 KM ; UR.PIL 2,00 ; RUTIN 23,70 KM UR.PIL</v>
          </cell>
          <cell r="I331" t="str">
            <v>04.13.01.03.06</v>
          </cell>
          <cell r="O331" t="str">
            <v>BASERAH - PERHENTIAN LUAS, DUSUN TUO - GUNUNG MELINTANG</v>
          </cell>
          <cell r="P331">
            <v>2007</v>
          </cell>
          <cell r="T331" t="str">
            <v>APBD</v>
          </cell>
          <cell r="U331">
            <v>1110059695.6493311</v>
          </cell>
          <cell r="V331" t="str">
            <v>B</v>
          </cell>
        </row>
        <row r="332">
          <cell r="F332" t="str">
            <v>4.13.01</v>
          </cell>
          <cell r="H332" t="str">
            <v>PEMELIHARAAN JALAN LUBUK JAMBI - LUBUK AMBACANG JAKE - KOTO KOMBU, MUDIK ULO - SUMPU (NO. RUAS 083, 003, 124) ASPAL 1,00 KM ; UR. PIL 2,00 KM ; RUTIN 40,00 KM</v>
          </cell>
          <cell r="I332" t="str">
            <v>04.13.01.03.06</v>
          </cell>
          <cell r="O332" t="str">
            <v>LUBUK JAMBI - LUBUK AMBACANG JAKE - KOTO KOMBU, MUDIK ULO - SUMPU</v>
          </cell>
          <cell r="P332">
            <v>2007</v>
          </cell>
          <cell r="T332" t="str">
            <v>APBD</v>
          </cell>
          <cell r="U332">
            <v>1327353361.6165369</v>
          </cell>
          <cell r="V332" t="str">
            <v>B</v>
          </cell>
        </row>
        <row r="333">
          <cell r="E333" t="str">
            <v>87.2</v>
          </cell>
          <cell r="F333" t="str">
            <v>4.13.01</v>
          </cell>
          <cell r="H333" t="str">
            <v>PEMELIHARAAN JALAN SEI. BESAR - BATAS SUMBAR, SP. 4 PANGKALAN - MUARO PETAI, - SITIANG (NO. RUAS 087,092 111) URUGAN PILIHAN ; RUTIN 22,00 KM</v>
          </cell>
          <cell r="I333" t="str">
            <v>04.13.01.03.06</v>
          </cell>
          <cell r="O333" t="str">
            <v>SEI. BESAR - BATAS SUMBAR, SP. 4 PANGKALAN - MUARO PETAI, - SITIANG</v>
          </cell>
          <cell r="P333">
            <v>2007</v>
          </cell>
          <cell r="T333" t="str">
            <v>APBD</v>
          </cell>
          <cell r="U333">
            <v>636337766.08424675</v>
          </cell>
          <cell r="V333" t="str">
            <v>B</v>
          </cell>
        </row>
        <row r="334">
          <cell r="F334" t="str">
            <v>4.13.01</v>
          </cell>
          <cell r="H334" t="str">
            <v>PEMELIHARAAN JALAN KEBUN PEMDA &amp; PERHENTIAN SUNGKAI (EFEKTIF 3,00 KM ; RUTIN 9,00 KM)</v>
          </cell>
          <cell r="I334" t="str">
            <v>04.13.01.03.06</v>
          </cell>
          <cell r="O334" t="str">
            <v>KEBUN PEMDA &amp; PERHENTIAN SUNGKAI</v>
          </cell>
          <cell r="P334">
            <v>2007</v>
          </cell>
          <cell r="T334" t="str">
            <v>APBD</v>
          </cell>
          <cell r="U334">
            <v>837379143.13253343</v>
          </cell>
          <cell r="V334" t="str">
            <v>B</v>
          </cell>
        </row>
        <row r="335">
          <cell r="F335" t="str">
            <v>4.13.01</v>
          </cell>
          <cell r="H335" t="str">
            <v>KEGIATAN REHABILITASI/ PEMELIHARAAN JALAN PASCA BENCANA (PERBAIKAN/ PEMELIHARAAN JALAN PASCA BENCANA PADA RUAS JALAN CERENTI - PL. BAYUR - SEI. PERUPUK - TELUK PAUH - CERENTI, RUAS JALAN PANGEAN - PL. KUMPAI - PSR USANG BASERAH - KUANTAN HILIR, RUAS JALAN KOTO RAJO - PL. JAMBU INUMAN DAN RUAS JALAN PAUH ANGIT - PL. RANGGAS PANGEAN)</v>
          </cell>
          <cell r="I335" t="str">
            <v>04.13.01.03.06</v>
          </cell>
          <cell r="O335" t="str">
            <v>CERENTI - PL. BAYUR - SEI. PERUPUK - TELUK PAUH - CERENTI, RUAS JALAN PANGEAN - PL. KUMPAI - PSR USANG BASERAH - KUANTAN HILIR, RUAS JALAN KOTO RAJO - PL. JAMBU INUMAN DAN RUAS JALAN PAUH ANGIT - PL. RANGGAS PANGEAN</v>
          </cell>
          <cell r="P335">
            <v>2007</v>
          </cell>
          <cell r="T335" t="str">
            <v>APBD</v>
          </cell>
          <cell r="U335">
            <v>4984557066.1999998</v>
          </cell>
          <cell r="V335" t="str">
            <v>B</v>
          </cell>
        </row>
        <row r="336">
          <cell r="F336" t="str">
            <v>4.13.01</v>
          </cell>
          <cell r="H336" t="str">
            <v>PEMELIHARAAN JALAN KABUPATEN (SWAKELOLA)</v>
          </cell>
          <cell r="I336" t="str">
            <v>04.13.01.03.06</v>
          </cell>
          <cell r="O336" t="str">
            <v>KUANTAN SINGINGI</v>
          </cell>
          <cell r="P336">
            <v>2007</v>
          </cell>
          <cell r="T336" t="str">
            <v>APBD</v>
          </cell>
          <cell r="U336">
            <v>3783819547.1500001</v>
          </cell>
          <cell r="V336" t="str">
            <v>B</v>
          </cell>
        </row>
        <row r="337">
          <cell r="F337" t="str">
            <v>4.13.01</v>
          </cell>
          <cell r="H337" t="str">
            <v>PEMELIHARAAN RUTIN JEMBATAN KABUPATEN (SWAKELOLA)</v>
          </cell>
          <cell r="I337" t="str">
            <v>04.13.02.03.01</v>
          </cell>
          <cell r="O337" t="str">
            <v>KUANTAN SINGINGI</v>
          </cell>
          <cell r="P337">
            <v>2007</v>
          </cell>
          <cell r="T337" t="str">
            <v>APBD</v>
          </cell>
          <cell r="U337">
            <v>749497417.32000005</v>
          </cell>
          <cell r="V337" t="str">
            <v>B</v>
          </cell>
        </row>
        <row r="338">
          <cell r="F338" t="str">
            <v>4.13.01</v>
          </cell>
          <cell r="H338" t="str">
            <v>PENGADAAN KONSTRUKSI JALAN DI KEC. PANGEAN (DESA TANAH BEKALI), KEC. INUMAN (DESA PL. BUSUK SEBERANG DAN DESA PL. BUSUK JAYA), KEC. CERENTI (DESA PL. PANJANG HILIR) DAN KEC. SINGINGI HILIR (DESA SEI. PAKU)</v>
          </cell>
          <cell r="I338" t="str">
            <v>04.13.01.03.06</v>
          </cell>
          <cell r="O338" t="str">
            <v>KUANTAN SINGINGI</v>
          </cell>
          <cell r="P338">
            <v>2007</v>
          </cell>
          <cell r="T338" t="str">
            <v>APBD</v>
          </cell>
          <cell r="U338">
            <v>1012401500</v>
          </cell>
          <cell r="V338" t="str">
            <v>B</v>
          </cell>
        </row>
        <row r="339">
          <cell r="F339" t="str">
            <v>4.13.01</v>
          </cell>
          <cell r="H339" t="str">
            <v>PENGADAAN KONSTRUKSI JALAN</v>
          </cell>
          <cell r="I339" t="str">
            <v>04.13.01.03.06</v>
          </cell>
          <cell r="O339" t="str">
            <v>KUANTAN SINGINGI</v>
          </cell>
          <cell r="P339">
            <v>2007</v>
          </cell>
          <cell r="T339" t="str">
            <v>APBD</v>
          </cell>
          <cell r="U339">
            <v>14991856876.784245</v>
          </cell>
          <cell r="V339" t="str">
            <v>B</v>
          </cell>
        </row>
        <row r="340">
          <cell r="F340" t="str">
            <v>4.13.01</v>
          </cell>
          <cell r="H340" t="str">
            <v>PENGADAAN KONSTRUKSI JEMBATAN GANTUNG</v>
          </cell>
          <cell r="I340" t="str">
            <v>04.13.02.03.03</v>
          </cell>
          <cell r="O340" t="str">
            <v>KUANTAN SINGINGI</v>
          </cell>
          <cell r="P340">
            <v>2007</v>
          </cell>
          <cell r="T340" t="str">
            <v>APBD</v>
          </cell>
          <cell r="U340">
            <v>1004635245.0665743</v>
          </cell>
          <cell r="V340" t="str">
            <v>B</v>
          </cell>
        </row>
        <row r="341">
          <cell r="F341" t="str">
            <v>4.13.02</v>
          </cell>
          <cell r="H341" t="str">
            <v>KONSTRUKSI JEMBATAN BETON DAN KELENGKAPANNYA DI KEC. HULU KUANTAN, SINGINGI, KUANTAN TENGAH, BENAI, INUMAN, GUNUNG TOAR, KUANTAN MUDIK DAN SINGINGI HILIR</v>
          </cell>
          <cell r="I341" t="str">
            <v>04.13.02.03.01</v>
          </cell>
          <cell r="O341" t="str">
            <v>KUANTAN SINGINGI</v>
          </cell>
          <cell r="P341">
            <v>2007</v>
          </cell>
          <cell r="T341" t="str">
            <v>APBD</v>
          </cell>
          <cell r="U341">
            <v>3087425688.1593609</v>
          </cell>
          <cell r="V341" t="str">
            <v>B</v>
          </cell>
        </row>
        <row r="342">
          <cell r="F342" t="str">
            <v>4.13.01</v>
          </cell>
          <cell r="H342" t="str">
            <v>PENGADAAN KONSTRUKSI JALAN (PEMBANGUNAN TURAP KANTOR BALAI DESA DAN PUSTU DESA MUDIK ULO + TIMBUNAN, PEMBANGUNAN TURAP KANTOR BUPATI + TANGGA TURUN + JALAN KANTOR BUPATI, PEMBANGUNAN TURAP JALAN KP. SENTAJO, SEI. NANUN TOPAN, SP. TIGA JAO, JALAN KOTO SENTAJO, JALAN PL. BUSUK JAYA + TIMBUNAN</v>
          </cell>
          <cell r="I342" t="str">
            <v>04.13.01.03.06</v>
          </cell>
          <cell r="O342" t="str">
            <v>KUANTAN SINGINGI</v>
          </cell>
          <cell r="P342">
            <v>2007</v>
          </cell>
          <cell r="T342" t="str">
            <v>APBD</v>
          </cell>
          <cell r="U342">
            <v>2113731899.5999999</v>
          </cell>
          <cell r="V342" t="str">
            <v>B</v>
          </cell>
        </row>
        <row r="343">
          <cell r="F343" t="str">
            <v>4.13.01</v>
          </cell>
          <cell r="H343" t="str">
            <v>PENGADAAN KONSTRUKSI JALAN</v>
          </cell>
          <cell r="I343" t="str">
            <v>04.13.01.03.06</v>
          </cell>
          <cell r="O343" t="str">
            <v>KUANTAN SINGINGI</v>
          </cell>
          <cell r="P343">
            <v>2008</v>
          </cell>
          <cell r="T343" t="str">
            <v>APBD</v>
          </cell>
          <cell r="U343">
            <v>29986611460</v>
          </cell>
          <cell r="V343" t="str">
            <v>B</v>
          </cell>
        </row>
        <row r="344">
          <cell r="F344" t="str">
            <v>4.13.02</v>
          </cell>
          <cell r="H344" t="str">
            <v>KONSTRUKSI JEMBATAN BETON DAN KELENGKAPANNYA</v>
          </cell>
          <cell r="I344" t="str">
            <v>04.13.02.03.01</v>
          </cell>
          <cell r="O344" t="str">
            <v>KUANTAN SINGINGI</v>
          </cell>
          <cell r="P344">
            <v>2008</v>
          </cell>
          <cell r="T344" t="str">
            <v>APBD</v>
          </cell>
          <cell r="U344">
            <v>8726284111.1459866</v>
          </cell>
          <cell r="V344" t="str">
            <v>B</v>
          </cell>
        </row>
        <row r="345">
          <cell r="F345" t="str">
            <v>4.13.01</v>
          </cell>
          <cell r="H345" t="str">
            <v>PENGADAAN KONSTRUKSI JALAN (PEMBANGUNAN JALAN BENAI - KOTO RAJO - PL, JAMBU DAN JALAN SEBERANG TELUK KUANTAN - SIBEROBAH - SANGAU</v>
          </cell>
          <cell r="I345" t="str">
            <v>04.13.01.03.06</v>
          </cell>
          <cell r="O345" t="str">
            <v>BENAI - KOTO RAJO - PL, JAMBU DAN JALAN SEBERANG TELUK KUANTAN - SIBEROBAH - SANGAU</v>
          </cell>
          <cell r="P345">
            <v>2008</v>
          </cell>
          <cell r="T345" t="str">
            <v>APBD</v>
          </cell>
          <cell r="U345">
            <v>5674612893</v>
          </cell>
          <cell r="V345" t="str">
            <v>B</v>
          </cell>
        </row>
        <row r="346">
          <cell r="E346" t="str">
            <v>J2.1</v>
          </cell>
          <cell r="F346" t="str">
            <v>4.13.02</v>
          </cell>
          <cell r="H346" t="str">
            <v>PEMBANGUNAN JEMBATAN GANTUNG TELUK KUANTAN</v>
          </cell>
          <cell r="I346" t="str">
            <v>04.13.02.03.03</v>
          </cell>
          <cell r="O346" t="str">
            <v>SAWAH</v>
          </cell>
          <cell r="P346">
            <v>2008</v>
          </cell>
          <cell r="T346" t="str">
            <v>APBD</v>
          </cell>
          <cell r="U346">
            <v>1685204437</v>
          </cell>
          <cell r="V346" t="str">
            <v>B</v>
          </cell>
        </row>
        <row r="347">
          <cell r="F347" t="str">
            <v>4.13.02</v>
          </cell>
          <cell r="H347" t="str">
            <v>PEMBANGUNAN JEMBATAN BASERAH</v>
          </cell>
          <cell r="I347" t="str">
            <v>04.13.02.03.01</v>
          </cell>
          <cell r="O347" t="str">
            <v>BASERAH</v>
          </cell>
          <cell r="P347">
            <v>2008</v>
          </cell>
          <cell r="T347" t="str">
            <v>APBD</v>
          </cell>
          <cell r="U347">
            <v>1969256837</v>
          </cell>
          <cell r="V347" t="str">
            <v>B</v>
          </cell>
        </row>
        <row r="348">
          <cell r="F348" t="str">
            <v>4.13.01</v>
          </cell>
          <cell r="H348" t="str">
            <v>PENGADAAN KONSTRUKSI JALAN</v>
          </cell>
          <cell r="I348" t="str">
            <v>04.13.01.03.06</v>
          </cell>
          <cell r="P348">
            <v>2008</v>
          </cell>
          <cell r="T348" t="str">
            <v>APBD</v>
          </cell>
          <cell r="U348">
            <v>10544570566</v>
          </cell>
        </row>
        <row r="349">
          <cell r="F349" t="str">
            <v>4.13.01</v>
          </cell>
          <cell r="H349" t="str">
            <v>PENGADAAN KONSTRUKSI JALAN (REHAB/ PEMEL JALAN BENAI - KOTO RAJO - PL. JAMBU, JALAN SEB. TELUK KUANTAN - SIBEROBAH - SANGAU DAN JALAN SP. HANDOYO - SP. SEI. SIRIH - SP. 4 PT. WARNASARI - SUKAMAJU</v>
          </cell>
          <cell r="I349" t="str">
            <v>04.13.01.03.06</v>
          </cell>
          <cell r="O349" t="str">
            <v>BENAI - KOTO RAJO - PL, JAMBU DAN JALAN SEBERANG TELUK KUANTAN - SIBEROBAH - SANGAU</v>
          </cell>
          <cell r="P349">
            <v>2008</v>
          </cell>
          <cell r="T349" t="str">
            <v>APBD</v>
          </cell>
          <cell r="U349">
            <v>5288983329</v>
          </cell>
          <cell r="V349" t="str">
            <v>B</v>
          </cell>
        </row>
        <row r="350">
          <cell r="F350" t="str">
            <v>4.13.01</v>
          </cell>
          <cell r="H350" t="str">
            <v>PERBAIKAN JALAN CERENTI-PL. BAYUR-SEI. PERUPUK-TL. PAUH</v>
          </cell>
          <cell r="I350" t="str">
            <v>04.13.01.03.06</v>
          </cell>
          <cell r="O350" t="str">
            <v>PL. BAYUR-SEI. PERUPUK-TL. PAUH</v>
          </cell>
          <cell r="P350">
            <v>2008</v>
          </cell>
          <cell r="T350" t="str">
            <v>APBD</v>
          </cell>
          <cell r="U350">
            <v>711641781</v>
          </cell>
          <cell r="V350" t="str">
            <v>B</v>
          </cell>
        </row>
        <row r="351">
          <cell r="F351" t="str">
            <v>4.13.01</v>
          </cell>
          <cell r="H351" t="str">
            <v>PEMELIHARAAN JALAN KABUPATEN (SWAKELOLA)</v>
          </cell>
          <cell r="I351" t="str">
            <v>04.13.01.03.06</v>
          </cell>
          <cell r="O351" t="str">
            <v>KUANTAN SINGINGI</v>
          </cell>
          <cell r="P351">
            <v>2008</v>
          </cell>
          <cell r="T351" t="str">
            <v>APBD</v>
          </cell>
          <cell r="U351">
            <v>4998589477</v>
          </cell>
          <cell r="V351" t="str">
            <v>B</v>
          </cell>
        </row>
        <row r="352">
          <cell r="F352" t="str">
            <v>4.13.02</v>
          </cell>
          <cell r="H352" t="str">
            <v>PEMELIHARAAN RUTIN JEMBATAN KABUPATEN (SWAKELOLA)</v>
          </cell>
          <cell r="I352" t="str">
            <v>04.13.02.03.01</v>
          </cell>
          <cell r="O352" t="str">
            <v>KUANTAN SINGINGI</v>
          </cell>
          <cell r="P352">
            <v>2008</v>
          </cell>
          <cell r="T352" t="str">
            <v>APBD</v>
          </cell>
          <cell r="U352">
            <v>829088158</v>
          </cell>
          <cell r="V352" t="str">
            <v>B</v>
          </cell>
        </row>
        <row r="353">
          <cell r="F353" t="str">
            <v>4.13.01</v>
          </cell>
          <cell r="H353" t="str">
            <v>PENGADAAN KONSTRUKSI JALAN</v>
          </cell>
          <cell r="I353" t="str">
            <v>04.13.01.03.06</v>
          </cell>
          <cell r="O353" t="str">
            <v>KUANTAN SINGINGI</v>
          </cell>
          <cell r="P353">
            <v>2008</v>
          </cell>
          <cell r="T353" t="str">
            <v>APBD</v>
          </cell>
          <cell r="U353">
            <v>250000000</v>
          </cell>
          <cell r="V353" t="str">
            <v>B</v>
          </cell>
        </row>
        <row r="354">
          <cell r="F354" t="str">
            <v>4.13.01</v>
          </cell>
          <cell r="H354" t="str">
            <v>PENGADAAN KONSTRUKSI JALAN</v>
          </cell>
          <cell r="I354" t="str">
            <v>04.13.01.03.06</v>
          </cell>
          <cell r="O354" t="str">
            <v>KUANTAN SINGINGI</v>
          </cell>
          <cell r="P354">
            <v>2008</v>
          </cell>
          <cell r="T354" t="str">
            <v>APBD</v>
          </cell>
          <cell r="U354">
            <v>5108967559.5763826</v>
          </cell>
          <cell r="V354" t="str">
            <v>B</v>
          </cell>
        </row>
        <row r="355">
          <cell r="F355" t="str">
            <v>4.13.02</v>
          </cell>
          <cell r="H355" t="str">
            <v>KONSTRUKSI JEMBATAN BETON DAN KELENGKAPANNYA</v>
          </cell>
          <cell r="I355" t="str">
            <v>04.13.02.03.01</v>
          </cell>
          <cell r="O355" t="str">
            <v>KUANTAN SINGINGI</v>
          </cell>
          <cell r="P355">
            <v>2008</v>
          </cell>
          <cell r="T355" t="str">
            <v>APBD</v>
          </cell>
          <cell r="U355">
            <v>2130596812.9205101</v>
          </cell>
          <cell r="V355" t="str">
            <v>B</v>
          </cell>
        </row>
        <row r="356">
          <cell r="F356" t="str">
            <v>4.13.01</v>
          </cell>
          <cell r="H356" t="str">
            <v>PENGADAAN KONSTRUKSI JALAN</v>
          </cell>
          <cell r="I356" t="str">
            <v>04.13.01.03.06</v>
          </cell>
          <cell r="O356" t="str">
            <v>KUANTAN SINGINGI</v>
          </cell>
          <cell r="P356">
            <v>2008</v>
          </cell>
          <cell r="T356" t="str">
            <v>APBD</v>
          </cell>
          <cell r="U356">
            <v>837796595</v>
          </cell>
          <cell r="V356" t="str">
            <v>B</v>
          </cell>
        </row>
        <row r="357">
          <cell r="F357" t="str">
            <v>4.13.01</v>
          </cell>
          <cell r="H357" t="str">
            <v>PENGADAAN KONSTRUKSI JALAN</v>
          </cell>
          <cell r="I357" t="str">
            <v>04.13.01.03.06</v>
          </cell>
          <cell r="O357" t="str">
            <v>KUANTAN SINGINGI</v>
          </cell>
          <cell r="P357">
            <v>2008</v>
          </cell>
          <cell r="T357" t="str">
            <v>APBD</v>
          </cell>
          <cell r="U357">
            <v>523294499</v>
          </cell>
          <cell r="V357" t="str">
            <v>B</v>
          </cell>
        </row>
        <row r="358">
          <cell r="F358" t="str">
            <v>4.13.02</v>
          </cell>
          <cell r="H358" t="str">
            <v>- PEMBANGUNAN JEMBATAN GANTUNG SEI. SINGINGI</v>
          </cell>
          <cell r="I358" t="str">
            <v>04.13.02.03.03</v>
          </cell>
          <cell r="O358" t="str">
            <v>KUANTAN SINGINGI</v>
          </cell>
          <cell r="P358">
            <v>2008</v>
          </cell>
          <cell r="T358" t="str">
            <v>APBD</v>
          </cell>
          <cell r="U358">
            <v>498235979.05180186</v>
          </cell>
          <cell r="V358" t="str">
            <v>B</v>
          </cell>
        </row>
        <row r="359">
          <cell r="F359" t="str">
            <v>4.13.02</v>
          </cell>
          <cell r="H359" t="str">
            <v>KONSTRUKSI JEMBATAN BETON DAN KELENGKAPANNYA</v>
          </cell>
          <cell r="I359" t="str">
            <v>04.13.02.03.01</v>
          </cell>
          <cell r="O359" t="str">
            <v>KUANTAN SINGINGI</v>
          </cell>
          <cell r="P359">
            <v>2008</v>
          </cell>
          <cell r="T359" t="str">
            <v>APBD</v>
          </cell>
          <cell r="U359">
            <v>400080843</v>
          </cell>
          <cell r="V359" t="str">
            <v>B</v>
          </cell>
        </row>
        <row r="360">
          <cell r="F360" t="str">
            <v>4.13.01</v>
          </cell>
          <cell r="H360" t="str">
            <v>PENGADAAN KONSTRUKSI JALAN</v>
          </cell>
          <cell r="I360" t="str">
            <v>04.13.01.03.06</v>
          </cell>
          <cell r="O360" t="str">
            <v>KUANTAN SINGINGI</v>
          </cell>
          <cell r="P360">
            <v>2008</v>
          </cell>
          <cell r="T360" t="str">
            <v>APBD</v>
          </cell>
          <cell r="U360">
            <v>326364200</v>
          </cell>
          <cell r="V360" t="str">
            <v>B</v>
          </cell>
        </row>
        <row r="361">
          <cell r="F361" t="str">
            <v>4.13.01</v>
          </cell>
          <cell r="H361" t="str">
            <v>PENGADAAN KONSTRUKSI JALAN</v>
          </cell>
          <cell r="I361" t="str">
            <v>04.13.01.03.06</v>
          </cell>
          <cell r="O361" t="str">
            <v>KUANTAN SINGINGI</v>
          </cell>
          <cell r="P361">
            <v>2009</v>
          </cell>
          <cell r="T361" t="str">
            <v>APBD</v>
          </cell>
          <cell r="U361">
            <v>22133964474</v>
          </cell>
          <cell r="V361" t="str">
            <v>B</v>
          </cell>
        </row>
        <row r="362">
          <cell r="F362" t="str">
            <v>4.13.02</v>
          </cell>
          <cell r="H362" t="str">
            <v>PENGADAAN KONSTRUKSI JEMBATAN BETON DAN KELENG</v>
          </cell>
          <cell r="I362" t="str">
            <v>04.13.02.03.01</v>
          </cell>
          <cell r="O362" t="str">
            <v>KUANTAN SINGINGI</v>
          </cell>
          <cell r="P362">
            <v>2009</v>
          </cell>
          <cell r="T362" t="str">
            <v>APBD</v>
          </cell>
          <cell r="U362">
            <v>22007615819</v>
          </cell>
          <cell r="V362" t="str">
            <v>B</v>
          </cell>
        </row>
        <row r="363">
          <cell r="F363" t="str">
            <v>4.13.01</v>
          </cell>
          <cell r="H363" t="str">
            <v>PENGADAAN KONSTRUKSI JALAN</v>
          </cell>
          <cell r="I363" t="str">
            <v>04.13.01.03.06</v>
          </cell>
          <cell r="O363" t="str">
            <v>KUANTAN SINGINGI</v>
          </cell>
          <cell r="P363">
            <v>2009</v>
          </cell>
          <cell r="T363" t="str">
            <v>APBD</v>
          </cell>
          <cell r="U363">
            <v>530573293</v>
          </cell>
          <cell r="V363" t="str">
            <v>B</v>
          </cell>
        </row>
        <row r="364">
          <cell r="F364" t="str">
            <v>4.13.01</v>
          </cell>
          <cell r="H364" t="str">
            <v>PENGADAAN KONSTRUKSI JALAN (PENINGKATAN JALAN MUDIK ULO - TANJUNG MEDANG, IBUL - SEI. BESAR, LB. JAMBI - SEI BESAR, PL. MUNGKUR - KOTO GUNUNG, KP. BARU TOAR - JAKE, BASERAH - PERHENTIAN LUAS, SP. KARI/ TERMINAL GERBANG KOTA (SITORAJO) DAN JALAN TERMINAL - SENTAJO</v>
          </cell>
          <cell r="I364" t="str">
            <v>04.13.01.03.06</v>
          </cell>
          <cell r="O364" t="str">
            <v xml:space="preserve">MUDIK ULO - TANJUNG MEDANG, IBUL - SEI. BESAR, LB. JAMBI - SEI BESAR, PL. MUNGKUR - KOTO GUNUNG, KP. BARU TOAR - JAKE, BASERAH - PERHENTIAN LUAS, SP. KARI/ TERMINAL GERBANG KOTA (SITORAJO) </v>
          </cell>
          <cell r="P364">
            <v>2009</v>
          </cell>
          <cell r="T364" t="str">
            <v>APBD</v>
          </cell>
          <cell r="U364">
            <v>3574205433</v>
          </cell>
          <cell r="V364" t="str">
            <v>B</v>
          </cell>
        </row>
        <row r="365">
          <cell r="F365" t="str">
            <v>4.13.02</v>
          </cell>
          <cell r="H365" t="str">
            <v>PENGADAAN KONSTRUKSI JEMBATAN BETON DAN KELENG (</v>
          </cell>
          <cell r="I365" t="str">
            <v>04.13.02.03.01</v>
          </cell>
          <cell r="O365" t="str">
            <v>KUANTAN SINGINGI</v>
          </cell>
          <cell r="P365">
            <v>2009</v>
          </cell>
          <cell r="T365" t="str">
            <v>APBD</v>
          </cell>
          <cell r="U365">
            <v>1200224056</v>
          </cell>
          <cell r="V365" t="str">
            <v>B</v>
          </cell>
        </row>
        <row r="366">
          <cell r="F366" t="str">
            <v>4.13.01</v>
          </cell>
          <cell r="H366" t="str">
            <v>PENGADAAN KONSTRUKSI JALAN</v>
          </cell>
          <cell r="I366" t="str">
            <v>04.13.01.03.06</v>
          </cell>
          <cell r="O366" t="str">
            <v>KUANTAN SINGINGI</v>
          </cell>
          <cell r="P366">
            <v>2010</v>
          </cell>
          <cell r="T366" t="str">
            <v>APBD</v>
          </cell>
          <cell r="U366">
            <v>20917123303</v>
          </cell>
          <cell r="V366" t="str">
            <v>B</v>
          </cell>
        </row>
        <row r="367">
          <cell r="F367" t="str">
            <v>4.13.01</v>
          </cell>
          <cell r="H367" t="str">
            <v>PENGADAAN KONSTRUKSI JALAN</v>
          </cell>
          <cell r="I367" t="str">
            <v>04.13.01.03.06</v>
          </cell>
          <cell r="O367" t="str">
            <v>KUANTAN SINGINGI</v>
          </cell>
          <cell r="P367">
            <v>2010</v>
          </cell>
          <cell r="T367" t="str">
            <v>APBD</v>
          </cell>
          <cell r="U367">
            <v>1977632629</v>
          </cell>
          <cell r="V367" t="str">
            <v>B</v>
          </cell>
        </row>
        <row r="368">
          <cell r="F368" t="str">
            <v>4.13.02</v>
          </cell>
          <cell r="H368" t="str">
            <v>PENGADAAN KONSTRUKSI JEMBATAN BETON DAN KELENG</v>
          </cell>
          <cell r="I368" t="str">
            <v>04.13.02.03.01</v>
          </cell>
          <cell r="O368" t="str">
            <v>KUANTAN SINGINGI</v>
          </cell>
          <cell r="P368">
            <v>2010</v>
          </cell>
          <cell r="T368" t="str">
            <v>APBD</v>
          </cell>
          <cell r="U368">
            <v>1192070199</v>
          </cell>
          <cell r="V368" t="str">
            <v>B</v>
          </cell>
        </row>
        <row r="369">
          <cell r="E369" t="str">
            <v>285.2</v>
          </cell>
          <cell r="F369" t="str">
            <v>4.13.01</v>
          </cell>
          <cell r="H369" t="str">
            <v>PENINGKATAN JALAN SEI. PERUPUK - TELUK PAUH (ASPAL 1,00 KM)</v>
          </cell>
          <cell r="I369" t="str">
            <v>04.13.01.03.06</v>
          </cell>
          <cell r="K369" t="str">
            <v>Aspal</v>
          </cell>
          <cell r="N369">
            <v>1000</v>
          </cell>
          <cell r="O369" t="str">
            <v>SEI PERUPUK-TELUK PAUH</v>
          </cell>
          <cell r="P369">
            <v>2011</v>
          </cell>
          <cell r="T369" t="str">
            <v>APBD</v>
          </cell>
          <cell r="U369">
            <v>2978274268.4109097</v>
          </cell>
          <cell r="V369" t="str">
            <v>B</v>
          </cell>
        </row>
        <row r="370">
          <cell r="F370" t="str">
            <v>4.13.01</v>
          </cell>
          <cell r="H370" t="str">
            <v xml:space="preserve">PENINGKATAN JALAN SUMBER JAYA - KUANTAN SAKO (DESA SUMBER JAYA/GELOMBANG)(ASPAL 1,00 KM) </v>
          </cell>
          <cell r="I370" t="str">
            <v>04.13.01.03.06</v>
          </cell>
          <cell r="K370" t="str">
            <v>Aspal</v>
          </cell>
          <cell r="N370">
            <v>1000</v>
          </cell>
          <cell r="O370" t="str">
            <v>SUMBER JAYA - KUANTAN SAKO</v>
          </cell>
          <cell r="P370">
            <v>2011</v>
          </cell>
          <cell r="T370" t="str">
            <v>APBD</v>
          </cell>
          <cell r="U370">
            <v>1759387701.9008303</v>
          </cell>
          <cell r="V370" t="str">
            <v>B</v>
          </cell>
        </row>
        <row r="371">
          <cell r="E371" t="str">
            <v>302.3</v>
          </cell>
          <cell r="F371" t="str">
            <v>4.13.01</v>
          </cell>
          <cell r="H371" t="str">
            <v>PENINGKATAN JALAN KOTO INUMAN - PULAU BUSUK (ASPAL 1,150 KM)</v>
          </cell>
          <cell r="I371" t="str">
            <v>04.13.01.03.06</v>
          </cell>
          <cell r="K371" t="str">
            <v>Aspal</v>
          </cell>
          <cell r="N371">
            <v>1150</v>
          </cell>
          <cell r="O371" t="str">
            <v>KOTO INUMAN - PULAU BUSUK</v>
          </cell>
          <cell r="P371">
            <v>2011</v>
          </cell>
          <cell r="T371" t="str">
            <v>APBD</v>
          </cell>
          <cell r="U371">
            <v>1487022334.5887914</v>
          </cell>
          <cell r="V371" t="str">
            <v>B</v>
          </cell>
        </row>
        <row r="372">
          <cell r="F372" t="str">
            <v>4.13.01</v>
          </cell>
          <cell r="H372" t="str">
            <v>PENINGKATAN JALAN PL. KOMANG - TERMINAL - SENTAJO (ASPAL 1,00 KM)</v>
          </cell>
          <cell r="I372" t="str">
            <v>04.13.01.03.06</v>
          </cell>
          <cell r="K372" t="str">
            <v>Aspal</v>
          </cell>
          <cell r="N372">
            <v>1000</v>
          </cell>
          <cell r="O372" t="str">
            <v>PL. KOMANG - TERMINAL - SENTAJO</v>
          </cell>
          <cell r="P372">
            <v>2011</v>
          </cell>
          <cell r="T372" t="str">
            <v>APBD</v>
          </cell>
          <cell r="U372">
            <v>3557254334.12431</v>
          </cell>
          <cell r="V372" t="str">
            <v>B</v>
          </cell>
        </row>
        <row r="373">
          <cell r="E373" t="str">
            <v>129.2</v>
          </cell>
          <cell r="F373" t="str">
            <v>4.13.01</v>
          </cell>
          <cell r="H373" t="str">
            <v>PENINGKATAN JALAN BASERAH - PERHENTIAN LUAS (ASPAL) 1,00 KM)</v>
          </cell>
          <cell r="I373" t="str">
            <v>04.13.01.03.06</v>
          </cell>
          <cell r="K373" t="str">
            <v>Aspal</v>
          </cell>
          <cell r="N373">
            <v>1000</v>
          </cell>
          <cell r="O373" t="str">
            <v>BASERAH - PERHENTIAN LUAS</v>
          </cell>
          <cell r="P373">
            <v>2011</v>
          </cell>
          <cell r="T373" t="str">
            <v>APBD</v>
          </cell>
          <cell r="U373">
            <v>3257404911.7153997</v>
          </cell>
          <cell r="V373" t="str">
            <v>B</v>
          </cell>
        </row>
        <row r="374">
          <cell r="E374" t="str">
            <v>J1.1</v>
          </cell>
          <cell r="F374" t="str">
            <v>4.13.02</v>
          </cell>
          <cell r="H374" t="str">
            <v>PENGGANTIAN JEMBATAN SEI. TIU RANGKA BAJA (BANGUNAN ATAS) (KLAS B 1 X 40 M)</v>
          </cell>
          <cell r="I374" t="str">
            <v>04.13.02.03.08</v>
          </cell>
          <cell r="K374" t="str">
            <v>Beton</v>
          </cell>
          <cell r="N374">
            <v>40</v>
          </cell>
          <cell r="O374" t="str">
            <v xml:space="preserve">SEI. TIU </v>
          </cell>
          <cell r="P374">
            <v>2011</v>
          </cell>
          <cell r="T374" t="str">
            <v>APBD</v>
          </cell>
          <cell r="U374">
            <v>3841002466.5544596</v>
          </cell>
          <cell r="V374" t="str">
            <v>B</v>
          </cell>
        </row>
        <row r="375">
          <cell r="E375" t="str">
            <v>J1.2</v>
          </cell>
          <cell r="F375" t="str">
            <v>4.13.02</v>
          </cell>
          <cell r="H375" t="str">
            <v>JEMBATAN SEI. TIU HILIR RUAS JALAN PINANG MERAH-MUARA PETAI</v>
          </cell>
          <cell r="I375" t="str">
            <v>04.13.02.03.08</v>
          </cell>
          <cell r="O375" t="str">
            <v xml:space="preserve">SEI. TIU </v>
          </cell>
          <cell r="P375">
            <v>2013</v>
          </cell>
          <cell r="T375" t="str">
            <v>APBD</v>
          </cell>
          <cell r="U375">
            <v>49212500</v>
          </cell>
        </row>
        <row r="376">
          <cell r="E376" t="str">
            <v>J1.3</v>
          </cell>
          <cell r="F376" t="str">
            <v>4.13.02</v>
          </cell>
          <cell r="H376" t="str">
            <v>PEMBANGUNAN JEMBATAN SEI. TIU HILIR (BANGUNAN BAWAH) RUAS JALAN PINANG MERAH - MUARA PETAI (1 PAKET)</v>
          </cell>
          <cell r="I376" t="str">
            <v>04.13.02.03.08</v>
          </cell>
          <cell r="O376" t="str">
            <v xml:space="preserve">SEI. TIU </v>
          </cell>
          <cell r="P376">
            <v>2014</v>
          </cell>
          <cell r="T376" t="str">
            <v>APBD</v>
          </cell>
          <cell r="U376">
            <v>1578446994</v>
          </cell>
        </row>
        <row r="377">
          <cell r="E377" t="str">
            <v>J1.4</v>
          </cell>
          <cell r="F377" t="str">
            <v>4.13.02</v>
          </cell>
          <cell r="H377" t="str">
            <v>PEMBANGUNAN JEMBATAN SEI.TIU HILIR-MUARA PETAI</v>
          </cell>
          <cell r="I377" t="str">
            <v>04.13.02.03.08</v>
          </cell>
          <cell r="O377" t="str">
            <v xml:space="preserve">SEI. TIU </v>
          </cell>
          <cell r="P377">
            <v>2015</v>
          </cell>
          <cell r="T377" t="str">
            <v>APBD</v>
          </cell>
          <cell r="U377">
            <v>246942569</v>
          </cell>
        </row>
        <row r="378">
          <cell r="E378" t="str">
            <v>J1.5</v>
          </cell>
          <cell r="F378" t="str">
            <v>4.13.02</v>
          </cell>
          <cell r="H378" t="str">
            <v>PEMBANGUNAN JEMBATAN SEI TIU HILIR - MUARA PETAI</v>
          </cell>
          <cell r="I378" t="str">
            <v>04.13.02.03.08</v>
          </cell>
          <cell r="O378" t="str">
            <v xml:space="preserve">SEI. TIU </v>
          </cell>
          <cell r="P378">
            <v>2015</v>
          </cell>
          <cell r="T378" t="str">
            <v>APBD</v>
          </cell>
          <cell r="U378">
            <v>246942569</v>
          </cell>
        </row>
        <row r="379">
          <cell r="E379" t="str">
            <v>J1.6</v>
          </cell>
          <cell r="F379" t="str">
            <v>4.13.02</v>
          </cell>
          <cell r="H379" t="str">
            <v>PEMBANGUNAN JEMBATAN SEI. TIU HILIR (BANGUNANA ATAS)</v>
          </cell>
          <cell r="I379" t="str">
            <v>04.13.02.03.08</v>
          </cell>
          <cell r="O379" t="str">
            <v xml:space="preserve">SEI. TIU </v>
          </cell>
          <cell r="P379">
            <v>2016</v>
          </cell>
          <cell r="T379" t="str">
            <v>APBD</v>
          </cell>
          <cell r="U379">
            <v>6046396941.1700001</v>
          </cell>
        </row>
        <row r="380">
          <cell r="F380" t="str">
            <v>4.13.02</v>
          </cell>
          <cell r="H380" t="str">
            <v>PEMBUATAN 1 UNIT BOX CULVERT (3,3 X 4 X 7) TIGA LUBANG + TURAP BETON SEI. TIU RUAS JALAN IBUL - SEI. BESAR</v>
          </cell>
          <cell r="I380" t="str">
            <v>04.13.01.03.06</v>
          </cell>
          <cell r="K380" t="str">
            <v>Beton</v>
          </cell>
          <cell r="N380">
            <v>3.3</v>
          </cell>
          <cell r="O380" t="str">
            <v>SEI. TIU RUAS JALAN IBUL - SEI. BESAR</v>
          </cell>
          <cell r="P380">
            <v>2011</v>
          </cell>
          <cell r="T380" t="str">
            <v>APBD</v>
          </cell>
          <cell r="U380">
            <v>672970829.95844185</v>
          </cell>
          <cell r="V380" t="str">
            <v>B</v>
          </cell>
        </row>
        <row r="381">
          <cell r="F381" t="str">
            <v>4.13.02</v>
          </cell>
          <cell r="H381" t="str">
            <v>PEMBANGUNAN JEMBATAN PIPA BESI DESA SANGAU (PANJANG 50 M)</v>
          </cell>
          <cell r="I381" t="str">
            <v>04.13.02.03.08</v>
          </cell>
          <cell r="K381" t="str">
            <v>Beton</v>
          </cell>
          <cell r="N381">
            <v>50</v>
          </cell>
          <cell r="O381" t="str">
            <v>DESA SANGAU</v>
          </cell>
          <cell r="P381">
            <v>2011</v>
          </cell>
          <cell r="T381" t="str">
            <v>APBD</v>
          </cell>
          <cell r="U381">
            <v>720415026.35516441</v>
          </cell>
          <cell r="V381" t="str">
            <v>B</v>
          </cell>
        </row>
        <row r="382">
          <cell r="F382" t="str">
            <v>4.13.02</v>
          </cell>
          <cell r="H382" t="str">
            <v>PEMBANGUNAN JEMBATAN SEI. TESO 40 M TAHAP II RUAS JALAN SUKARAJA - GIRI SAKO (LANJUTAN)</v>
          </cell>
          <cell r="I382" t="str">
            <v>04.13.01.03.06</v>
          </cell>
          <cell r="K382" t="str">
            <v>Beton</v>
          </cell>
          <cell r="N382">
            <v>40</v>
          </cell>
          <cell r="O382" t="str">
            <v>SEI. TESO  RUAS JALAN SUKARAJA - GIRI SAKO</v>
          </cell>
          <cell r="P382">
            <v>2011</v>
          </cell>
          <cell r="T382" t="str">
            <v>APBD</v>
          </cell>
          <cell r="U382">
            <v>4609392818.7695818</v>
          </cell>
          <cell r="V382" t="str">
            <v>B</v>
          </cell>
        </row>
        <row r="383">
          <cell r="F383" t="str">
            <v>4.13.02</v>
          </cell>
          <cell r="H383" t="str">
            <v>PEMELIHARAAN JEMBATAN KABUPATEN (SWAKELOLA)</v>
          </cell>
          <cell r="I383" t="str">
            <v>04.13.02.03.01</v>
          </cell>
          <cell r="O383" t="str">
            <v>Teluk Kuantan</v>
          </cell>
          <cell r="P383">
            <v>2011</v>
          </cell>
          <cell r="T383" t="str">
            <v>APBD</v>
          </cell>
          <cell r="U383">
            <v>666142171.96289265</v>
          </cell>
          <cell r="V383" t="str">
            <v>B</v>
          </cell>
        </row>
        <row r="384">
          <cell r="F384" t="str">
            <v>4.13.01</v>
          </cell>
          <cell r="H384" t="str">
            <v>PENINGKATAN JALAN SP. HANDOYO - SP.4 PT. WARNASARI (DESA PASIR MAS) ASPAL 1,00 KM</v>
          </cell>
          <cell r="I384" t="str">
            <v>04.13.01.03.06</v>
          </cell>
          <cell r="K384" t="str">
            <v>Aspal</v>
          </cell>
          <cell r="N384">
            <v>1000</v>
          </cell>
          <cell r="O384" t="str">
            <v>SP. HANDOYO - SP.4 PT. WARNASARI</v>
          </cell>
          <cell r="P384">
            <v>2011</v>
          </cell>
          <cell r="T384" t="str">
            <v>APBD</v>
          </cell>
          <cell r="U384">
            <v>1650335467.45</v>
          </cell>
          <cell r="V384" t="str">
            <v>B</v>
          </cell>
        </row>
        <row r="385">
          <cell r="E385" t="str">
            <v>17.2</v>
          </cell>
          <cell r="F385" t="str">
            <v>4.13.01</v>
          </cell>
          <cell r="H385" t="str">
            <v>PENINGKATAN JALAN SINAMBEK - SPORT CENTRE (ASPAL 1,447 KM)</v>
          </cell>
          <cell r="I385" t="str">
            <v>04.13.01.03.06</v>
          </cell>
          <cell r="K385" t="str">
            <v>Aspal</v>
          </cell>
          <cell r="N385">
            <v>1447</v>
          </cell>
          <cell r="O385" t="str">
            <v>SINAMBEK - SPORT CENTRE</v>
          </cell>
          <cell r="P385">
            <v>2011</v>
          </cell>
          <cell r="T385" t="str">
            <v>APBD</v>
          </cell>
          <cell r="U385">
            <v>562181911.29999995</v>
          </cell>
          <cell r="V385" t="str">
            <v>B</v>
          </cell>
        </row>
        <row r="386">
          <cell r="F386" t="str">
            <v>4.13.01</v>
          </cell>
          <cell r="H386" t="str">
            <v>PENINGKATAN JALAN LINGKAR KANTOR KEJARI KAB. KUANSING</v>
          </cell>
          <cell r="I386" t="str">
            <v>04.13.01.03.06</v>
          </cell>
          <cell r="K386" t="str">
            <v>Aspal</v>
          </cell>
          <cell r="O386" t="str">
            <v>LINGKAR KANTOR KEJARI</v>
          </cell>
          <cell r="P386">
            <v>2011</v>
          </cell>
          <cell r="T386" t="str">
            <v>APBD</v>
          </cell>
          <cell r="U386">
            <v>16031900</v>
          </cell>
          <cell r="V386" t="str">
            <v>B</v>
          </cell>
        </row>
        <row r="387">
          <cell r="F387" t="str">
            <v>4.13.01</v>
          </cell>
          <cell r="H387" t="str">
            <v>PENINGKATAN JALAN LINGKAR KANTOR POLRES KAB. KUANSING</v>
          </cell>
          <cell r="I387" t="str">
            <v>04.13.01.03.06</v>
          </cell>
          <cell r="K387" t="str">
            <v>Aspal</v>
          </cell>
          <cell r="O387" t="str">
            <v>LINGKAR KANTOR POLRES</v>
          </cell>
          <cell r="P387">
            <v>2011</v>
          </cell>
          <cell r="T387" t="str">
            <v>APBD</v>
          </cell>
          <cell r="U387">
            <v>56100500</v>
          </cell>
          <cell r="V387" t="str">
            <v>B</v>
          </cell>
        </row>
        <row r="388">
          <cell r="E388" t="str">
            <v>165.4</v>
          </cell>
          <cell r="F388" t="str">
            <v>4.13.01</v>
          </cell>
          <cell r="H388" t="str">
            <v>PENINGKATAN JALAN SAKO - TRANS SKP II (DESA SUKARAJA) ASPAL 0,67 KM)</v>
          </cell>
          <cell r="I388" t="str">
            <v>04.13.01.03.06</v>
          </cell>
          <cell r="K388" t="str">
            <v>Aspal</v>
          </cell>
          <cell r="N388">
            <v>2000</v>
          </cell>
          <cell r="O388" t="str">
            <v>SAKO - TRANS SKP II DESA SUKARAJA</v>
          </cell>
          <cell r="P388">
            <v>2011</v>
          </cell>
          <cell r="T388" t="str">
            <v>APBD</v>
          </cell>
          <cell r="U388">
            <v>56964700</v>
          </cell>
          <cell r="V388" t="str">
            <v>B</v>
          </cell>
        </row>
        <row r="389">
          <cell r="E389" t="str">
            <v>165.5</v>
          </cell>
          <cell r="F389" t="str">
            <v>4.13.01</v>
          </cell>
          <cell r="H389" t="str">
            <v>PENINGKATAN JALAN SAKO - TRANS SKP II (DESA KUANTAN SAKO) (ASPAL 0,67 KM)</v>
          </cell>
          <cell r="I389" t="str">
            <v>04.13.01.03.06</v>
          </cell>
          <cell r="K389" t="str">
            <v>Aspal</v>
          </cell>
          <cell r="N389">
            <v>670</v>
          </cell>
          <cell r="O389" t="str">
            <v>SAKO - TRANS SKP II (DESA KUANTAN SAKO)</v>
          </cell>
          <cell r="P389">
            <v>2011</v>
          </cell>
          <cell r="T389" t="str">
            <v>APBD</v>
          </cell>
          <cell r="U389">
            <v>1798246935</v>
          </cell>
          <cell r="V389" t="str">
            <v>B</v>
          </cell>
        </row>
        <row r="390">
          <cell r="E390" t="str">
            <v>246.1</v>
          </cell>
          <cell r="F390" t="str">
            <v>4.13.01</v>
          </cell>
          <cell r="H390" t="str">
            <v>PENINGKATAN JALAN SEI. SIRIH - SP.4 PT. WARNASARI (DESA SEI. KUNING) (ASPAL 1,00 KM)</v>
          </cell>
          <cell r="I390" t="str">
            <v>04.13.01.03.06</v>
          </cell>
          <cell r="K390" t="str">
            <v>Aspal</v>
          </cell>
          <cell r="N390">
            <v>1000</v>
          </cell>
          <cell r="O390" t="str">
            <v>SEI. SIRIH - SP.4 PT. WANASARI</v>
          </cell>
          <cell r="P390">
            <v>2011</v>
          </cell>
          <cell r="T390" t="str">
            <v>APBD</v>
          </cell>
          <cell r="U390">
            <v>84556900</v>
          </cell>
          <cell r="V390" t="str">
            <v>B</v>
          </cell>
        </row>
        <row r="391">
          <cell r="E391" t="str">
            <v>86.3</v>
          </cell>
          <cell r="F391" t="str">
            <v>4.13.01</v>
          </cell>
          <cell r="H391" t="str">
            <v>PENINGKATAN JALAN PANTAI - AIR BULUH (ASPAL 1,00 KM)</v>
          </cell>
          <cell r="I391" t="str">
            <v>04.13.01.03.06</v>
          </cell>
          <cell r="K391" t="str">
            <v>Aspal</v>
          </cell>
          <cell r="N391">
            <v>1000</v>
          </cell>
          <cell r="O391" t="str">
            <v>PANTAI - AIR BULUH</v>
          </cell>
          <cell r="P391">
            <v>2011</v>
          </cell>
          <cell r="T391" t="str">
            <v>APBD</v>
          </cell>
          <cell r="U391">
            <v>3830922576</v>
          </cell>
          <cell r="V391" t="str">
            <v>B</v>
          </cell>
        </row>
        <row r="392">
          <cell r="F392" t="str">
            <v>4.13.01</v>
          </cell>
          <cell r="H392" t="str">
            <v>PENING. JALAN SEBERANG TELUK - SIBEROBAH - SANGAU (LANJ)</v>
          </cell>
          <cell r="I392" t="str">
            <v>04.13.01.03.06</v>
          </cell>
          <cell r="K392" t="str">
            <v>Aspal</v>
          </cell>
          <cell r="O392" t="str">
            <v>SEBERANG TALUK - SIBEROBAH - SANGAU</v>
          </cell>
          <cell r="P392">
            <v>2011</v>
          </cell>
          <cell r="T392" t="str">
            <v>APBD</v>
          </cell>
          <cell r="U392">
            <v>6948665692.3699999</v>
          </cell>
          <cell r="V392" t="str">
            <v>B</v>
          </cell>
          <cell r="W392">
            <v>1</v>
          </cell>
        </row>
        <row r="393">
          <cell r="E393" t="str">
            <v>87.3</v>
          </cell>
          <cell r="F393" t="str">
            <v>4.13.01</v>
          </cell>
          <cell r="H393" t="str">
            <v>PENINGKATAN JALAN IBUL - SEI. BESAR (LANJUTAN)</v>
          </cell>
          <cell r="I393" t="str">
            <v>04.13.01.03.06</v>
          </cell>
          <cell r="K393" t="str">
            <v>Aspal</v>
          </cell>
          <cell r="O393" t="str">
            <v>IBUL - SEI. BESAR</v>
          </cell>
          <cell r="P393">
            <v>2011</v>
          </cell>
          <cell r="T393" t="str">
            <v>APBD</v>
          </cell>
          <cell r="U393">
            <v>7667608917.5499992</v>
          </cell>
          <cell r="V393" t="str">
            <v>B</v>
          </cell>
        </row>
        <row r="394">
          <cell r="F394" t="str">
            <v>4.13.02</v>
          </cell>
          <cell r="H394" t="str">
            <v>PENGGANTIAN JEMBATAN SEI. AIR HITAM (OPRIT JEMBATAN)</v>
          </cell>
          <cell r="I394" t="str">
            <v>04.13.02.03.08</v>
          </cell>
          <cell r="K394" t="str">
            <v>Beton</v>
          </cell>
          <cell r="O394" t="str">
            <v>SEI. AIR HITAM</v>
          </cell>
          <cell r="P394">
            <v>2012</v>
          </cell>
          <cell r="T394" t="str">
            <v>APBD</v>
          </cell>
          <cell r="U394">
            <v>8087400</v>
          </cell>
          <cell r="V394" t="str">
            <v>B</v>
          </cell>
        </row>
        <row r="395">
          <cell r="F395" t="str">
            <v>4.13.02</v>
          </cell>
          <cell r="H395" t="str">
            <v>PENGGANTIAN JEMBATAN PASAR USANG BASERAH (LANJ)</v>
          </cell>
          <cell r="I395" t="str">
            <v>04.13.02.03.08</v>
          </cell>
          <cell r="K395" t="str">
            <v>Beton</v>
          </cell>
          <cell r="O395" t="str">
            <v>PASAR USANG BASERAH</v>
          </cell>
          <cell r="P395">
            <v>2012</v>
          </cell>
          <cell r="T395" t="str">
            <v>APBD</v>
          </cell>
          <cell r="U395">
            <v>1131370695.543797</v>
          </cell>
          <cell r="V395" t="str">
            <v>B</v>
          </cell>
        </row>
        <row r="396">
          <cell r="F396" t="str">
            <v>4.13.01</v>
          </cell>
          <cell r="H396" t="str">
            <v xml:space="preserve"> PENINGKATAN JALAN DILINGKUNGAN PERKANTORAN PEMDA DAN JALAN DALAM KOTA TELUK KUANTAN</v>
          </cell>
          <cell r="I396" t="str">
            <v>04.13.01.03.06</v>
          </cell>
          <cell r="K396" t="str">
            <v>Aspal</v>
          </cell>
          <cell r="O396" t="str">
            <v>PERKANTORAN PEMDA DAN JALAN DALAM KOTA TELUK KUANTAN</v>
          </cell>
          <cell r="P396">
            <v>2012</v>
          </cell>
          <cell r="T396" t="str">
            <v>APBD</v>
          </cell>
          <cell r="U396">
            <v>1636229063.0043535</v>
          </cell>
          <cell r="V396" t="str">
            <v>B</v>
          </cell>
        </row>
        <row r="397">
          <cell r="E397" t="str">
            <v>190.3</v>
          </cell>
          <cell r="F397" t="str">
            <v>4.13.01</v>
          </cell>
          <cell r="H397" t="str">
            <v xml:space="preserve"> PENINGKATAN JALAN SAMBUNG KEBUN LADO + BAHU BETON RUANS JALAN + DRAINASE</v>
          </cell>
          <cell r="I397" t="str">
            <v>04.13.01.03.06</v>
          </cell>
          <cell r="K397" t="str">
            <v>Aspal</v>
          </cell>
          <cell r="O397" t="str">
            <v>JALAN SAMBUNG - KEBUN LADO</v>
          </cell>
          <cell r="P397">
            <v>2012</v>
          </cell>
          <cell r="T397" t="str">
            <v>APBD</v>
          </cell>
          <cell r="U397">
            <v>1136545521.504935</v>
          </cell>
          <cell r="V397" t="str">
            <v>B</v>
          </cell>
          <cell r="W397">
            <v>2</v>
          </cell>
        </row>
        <row r="398">
          <cell r="F398" t="str">
            <v>4.13.01</v>
          </cell>
          <cell r="H398" t="str">
            <v>PENINGKATAN JALAN LINGKAR DESA PEBAUN HULU</v>
          </cell>
          <cell r="I398" t="str">
            <v>04.13.01.03.06</v>
          </cell>
          <cell r="K398" t="str">
            <v>Aspal</v>
          </cell>
          <cell r="O398" t="str">
            <v>LINGKAR DESA PEBAUN HULU</v>
          </cell>
          <cell r="P398">
            <v>2012</v>
          </cell>
          <cell r="T398" t="str">
            <v>APBD</v>
          </cell>
          <cell r="U398">
            <v>1244781279.9893248</v>
          </cell>
          <cell r="V398" t="str">
            <v>B</v>
          </cell>
        </row>
        <row r="399">
          <cell r="F399" t="str">
            <v>4.13.01</v>
          </cell>
          <cell r="H399" t="str">
            <v>PEKERJAAN PENINGKATAN JALAN PENGHUBUNG JEMBATAN CERENTI (1.70 KM)</v>
          </cell>
          <cell r="I399" t="str">
            <v>04.13.01.03.06</v>
          </cell>
          <cell r="K399" t="str">
            <v>Aspal</v>
          </cell>
          <cell r="O399" t="str">
            <v>PENGHUBUNG JEMBATAN CERENTI</v>
          </cell>
          <cell r="P399">
            <v>2012</v>
          </cell>
          <cell r="T399" t="str">
            <v>APBD</v>
          </cell>
          <cell r="U399">
            <v>2776676476.1366801</v>
          </cell>
          <cell r="V399" t="str">
            <v>B</v>
          </cell>
        </row>
        <row r="400">
          <cell r="F400" t="str">
            <v>4.13.01</v>
          </cell>
          <cell r="H400" t="str">
            <v>PEMBANGUNAN JALAN KOTO SENTAJO - DESA BERINGIN</v>
          </cell>
          <cell r="I400" t="str">
            <v>04.13.01.03.06</v>
          </cell>
          <cell r="K400" t="str">
            <v>Aspal</v>
          </cell>
          <cell r="O400" t="str">
            <v>KOTO SENTAJO - DESA BERINGIN</v>
          </cell>
          <cell r="P400">
            <v>2012</v>
          </cell>
          <cell r="T400" t="str">
            <v>APBD</v>
          </cell>
          <cell r="U400">
            <v>1560463250.3707366</v>
          </cell>
          <cell r="V400" t="str">
            <v>B</v>
          </cell>
        </row>
        <row r="401">
          <cell r="F401" t="str">
            <v>4.13.01</v>
          </cell>
          <cell r="H401" t="str">
            <v>PENINGKATAN JALAN MENUJU PUSKESMAS LUBUK JAMBI (URUGAN PILIHAN 0,50 KM + TURAP BETON)</v>
          </cell>
          <cell r="I401" t="str">
            <v>04.13.01.03.06</v>
          </cell>
          <cell r="K401" t="str">
            <v>Aspal</v>
          </cell>
          <cell r="O401" t="str">
            <v>MENUJU PUSKESMAS LUBUK JAMBI</v>
          </cell>
          <cell r="P401">
            <v>2012</v>
          </cell>
          <cell r="T401" t="str">
            <v>APBD</v>
          </cell>
          <cell r="U401">
            <v>410267652.64856702</v>
          </cell>
          <cell r="V401" t="str">
            <v>B</v>
          </cell>
        </row>
        <row r="402">
          <cell r="E402" t="str">
            <v>235.1</v>
          </cell>
          <cell r="F402" t="str">
            <v>4.13.01</v>
          </cell>
          <cell r="H402" t="str">
            <v>PENINGKATAN JALAN AIR MAS - SEI. KERANJI- PASIR MAS ( DESA SEI. KERANJI) ( ASPAL 1,00 KM)</v>
          </cell>
          <cell r="I402" t="str">
            <v>04.13.01.03.06</v>
          </cell>
          <cell r="K402" t="str">
            <v>Aspal</v>
          </cell>
          <cell r="O402" t="str">
            <v>AIR MAS - SEI. KERANJI - PASIR MAS</v>
          </cell>
          <cell r="P402">
            <v>2012</v>
          </cell>
          <cell r="T402" t="str">
            <v>APBD</v>
          </cell>
          <cell r="U402">
            <v>3314762916.41675</v>
          </cell>
          <cell r="V402" t="str">
            <v>B</v>
          </cell>
        </row>
        <row r="403">
          <cell r="F403" t="str">
            <v>4.13.01</v>
          </cell>
          <cell r="H403" t="str">
            <v>PENINGKATAN JALAN SP.4 BERINGIN SAWAH-GERBANG SENTAJO PELEBARAN ASPAL 1,50 KM</v>
          </cell>
          <cell r="I403" t="str">
            <v>04.13.01.03.06</v>
          </cell>
          <cell r="K403" t="str">
            <v>Aspal</v>
          </cell>
          <cell r="O403" t="str">
            <v>SP.4 BERINGIN SAWAH-GERBANG SENTAJO</v>
          </cell>
          <cell r="P403">
            <v>2012</v>
          </cell>
          <cell r="T403" t="str">
            <v>APBD</v>
          </cell>
          <cell r="U403">
            <v>3138518318.2668023</v>
          </cell>
          <cell r="V403" t="str">
            <v>B</v>
          </cell>
        </row>
        <row r="404">
          <cell r="F404" t="str">
            <v>4.13.01</v>
          </cell>
          <cell r="H404" t="str">
            <v>PENINGKATAN JALAN LINGKAR DESA KOPAH (ASPAL 1.00 KM)</v>
          </cell>
          <cell r="I404" t="str">
            <v>04.13.01.03.06</v>
          </cell>
          <cell r="K404" t="str">
            <v>Aspal</v>
          </cell>
          <cell r="O404" t="str">
            <v>LINGKAR DESA KOPAH</v>
          </cell>
          <cell r="P404">
            <v>2012</v>
          </cell>
          <cell r="T404" t="str">
            <v>APBD</v>
          </cell>
          <cell r="U404">
            <v>3248767238.5415602</v>
          </cell>
          <cell r="V404" t="str">
            <v>B</v>
          </cell>
        </row>
        <row r="405">
          <cell r="F405" t="str">
            <v>4.13.01</v>
          </cell>
          <cell r="H405" t="str">
            <v>PENINGKATAN JALAN DALAM KOTA TELUK KUANTAN (JL.IMAM MUNANDAR 0,44 KM)</v>
          </cell>
          <cell r="I405" t="str">
            <v>04.13.01.03.06</v>
          </cell>
          <cell r="K405" t="str">
            <v>Aspal</v>
          </cell>
          <cell r="O405" t="str">
            <v>DALAM KOTA TELUK KUANTAN</v>
          </cell>
          <cell r="P405">
            <v>2012</v>
          </cell>
          <cell r="T405" t="str">
            <v>APBD</v>
          </cell>
          <cell r="U405">
            <v>1467969946.0446103</v>
          </cell>
          <cell r="V405" t="str">
            <v>B</v>
          </cell>
        </row>
        <row r="406">
          <cell r="F406" t="str">
            <v>4.13.01</v>
          </cell>
          <cell r="H406" t="str">
            <v>PENINGKATAN JALAN SP.TIGA-SINAMBEK-GERBANG KOTA JAKE</v>
          </cell>
          <cell r="I406" t="str">
            <v>04.13.01.03.06</v>
          </cell>
          <cell r="K406" t="str">
            <v>Aspal</v>
          </cell>
          <cell r="O406" t="str">
            <v>SP.TIGA-SINAMBEK-GERBANG KOTA JAKE</v>
          </cell>
          <cell r="P406">
            <v>2012</v>
          </cell>
          <cell r="T406" t="str">
            <v>APBD</v>
          </cell>
          <cell r="U406">
            <v>3429496091.4810162</v>
          </cell>
          <cell r="V406" t="str">
            <v>B</v>
          </cell>
        </row>
        <row r="407">
          <cell r="F407" t="str">
            <v>4.13.01</v>
          </cell>
          <cell r="H407" t="str">
            <v>PENINGKATAN JALAN SP.TIGA-KARI (PELEBARAN ASPAL 1,50 KM)</v>
          </cell>
          <cell r="I407" t="str">
            <v>04.13.01.03.06</v>
          </cell>
          <cell r="K407" t="str">
            <v>Aspal</v>
          </cell>
          <cell r="O407" t="str">
            <v>SP.TIGA-KARI</v>
          </cell>
          <cell r="P407">
            <v>2012</v>
          </cell>
          <cell r="T407" t="str">
            <v>APBD</v>
          </cell>
          <cell r="U407">
            <v>2671864502.9721117</v>
          </cell>
          <cell r="V407" t="str">
            <v>B</v>
          </cell>
        </row>
        <row r="408">
          <cell r="F408" t="str">
            <v>4.13.01</v>
          </cell>
          <cell r="H408" t="str">
            <v>PENINGKATAN JALAN PINTU GOBANG KARI-JAKE (MENUJU SMU KARI) (ASPAL)</v>
          </cell>
          <cell r="I408" t="str">
            <v>04.13.01.03.06</v>
          </cell>
          <cell r="K408" t="str">
            <v>Aspal</v>
          </cell>
          <cell r="O408" t="str">
            <v>PINTU GOBANG KARI - JAKE</v>
          </cell>
          <cell r="P408">
            <v>2012</v>
          </cell>
          <cell r="T408" t="str">
            <v>APBD</v>
          </cell>
          <cell r="U408">
            <v>4766925638.6591597</v>
          </cell>
          <cell r="V408" t="str">
            <v>B</v>
          </cell>
        </row>
        <row r="409">
          <cell r="E409" t="str">
            <v>86.4</v>
          </cell>
          <cell r="F409" t="str">
            <v>4.13.01</v>
          </cell>
          <cell r="H409" t="str">
            <v>PEKERJAAN PENINGKATAN JALAN PANTAI-AIR BULUH (ASPAL 1,00 KM)</v>
          </cell>
          <cell r="I409" t="str">
            <v>04.13.01.03.06</v>
          </cell>
          <cell r="K409" t="str">
            <v>Aspal</v>
          </cell>
          <cell r="O409" t="str">
            <v>PANTAI - AIR BULUH</v>
          </cell>
          <cell r="P409">
            <v>2012</v>
          </cell>
          <cell r="T409" t="str">
            <v>APBD</v>
          </cell>
          <cell r="U409">
            <v>1598810500.7151661</v>
          </cell>
          <cell r="V409" t="str">
            <v>B</v>
          </cell>
        </row>
        <row r="410">
          <cell r="F410" t="str">
            <v>4.13.01</v>
          </cell>
          <cell r="H410" t="str">
            <v>PENINGKATAN JALAN KEBUN NOPI+TEMPAT PARKIR (ASPAL 0,28 KM)</v>
          </cell>
          <cell r="I410" t="str">
            <v>04.13.01.03.06</v>
          </cell>
          <cell r="K410" t="str">
            <v>Aspal</v>
          </cell>
          <cell r="O410" t="str">
            <v>KEBUN NOPI</v>
          </cell>
          <cell r="P410">
            <v>2012</v>
          </cell>
          <cell r="T410" t="str">
            <v>APBD</v>
          </cell>
          <cell r="U410">
            <v>1899132200.4191258</v>
          </cell>
          <cell r="V410" t="str">
            <v>B</v>
          </cell>
        </row>
        <row r="411">
          <cell r="E411" t="str">
            <v>165.6</v>
          </cell>
          <cell r="F411" t="str">
            <v>4.13.01</v>
          </cell>
          <cell r="H411" t="str">
            <v>PENINGKATAN JALAN SAKO-TRANS SKP II (DESA KUANTAN SAKO BLOK D) (ASPAL 1,00 KM)</v>
          </cell>
          <cell r="I411" t="str">
            <v>04.13.01.03.06</v>
          </cell>
          <cell r="K411" t="str">
            <v>Aspal</v>
          </cell>
          <cell r="O411" t="str">
            <v>SAKO-TRANS SKP II (DESA KUANTAN SAKO)</v>
          </cell>
          <cell r="P411">
            <v>2012</v>
          </cell>
          <cell r="T411" t="str">
            <v>APBD</v>
          </cell>
          <cell r="U411">
            <v>1571078911.2345409</v>
          </cell>
          <cell r="V411" t="str">
            <v>B</v>
          </cell>
        </row>
        <row r="412">
          <cell r="E412" t="str">
            <v>183.2</v>
          </cell>
          <cell r="F412" t="str">
            <v>4.13.01</v>
          </cell>
          <cell r="H412" t="str">
            <v>PENINGKATAN JALAN SUKARAJA-GIRI SAKO (ASPAL 1,00 KM)</v>
          </cell>
          <cell r="I412" t="str">
            <v>04.13.01.03.06</v>
          </cell>
          <cell r="K412" t="str">
            <v>Aspal</v>
          </cell>
          <cell r="O412" t="str">
            <v>SUKARAJA-GIRI SAKO</v>
          </cell>
          <cell r="P412">
            <v>2012</v>
          </cell>
          <cell r="T412" t="str">
            <v>APBD</v>
          </cell>
          <cell r="U412">
            <v>8033301761.4229603</v>
          </cell>
          <cell r="V412" t="str">
            <v>B</v>
          </cell>
        </row>
        <row r="413">
          <cell r="E413" t="str">
            <v>247.1</v>
          </cell>
          <cell r="F413" t="str">
            <v>4.13.01</v>
          </cell>
          <cell r="H413" t="str">
            <v>PENINGKATAN JALAN SP. MUARA BAHAN-MUARA BAHAN (ASPAL 1,00 KM)</v>
          </cell>
          <cell r="I413" t="str">
            <v>04.13.01.03.06</v>
          </cell>
          <cell r="K413" t="str">
            <v>Aspal</v>
          </cell>
          <cell r="O413" t="str">
            <v>SP. MUARA BAHAN-MUARA BAHAN</v>
          </cell>
          <cell r="P413">
            <v>2012</v>
          </cell>
          <cell r="T413" t="str">
            <v>APBD</v>
          </cell>
          <cell r="U413">
            <v>1597174170.3423619</v>
          </cell>
          <cell r="V413" t="str">
            <v>B</v>
          </cell>
        </row>
        <row r="414">
          <cell r="E414" t="str">
            <v>131.1</v>
          </cell>
          <cell r="F414" t="str">
            <v>4.13.01</v>
          </cell>
          <cell r="H414" t="str">
            <v>PENINGKATAN JALAN SP. TERATAK BARU-TERATAK BARU (ASPAL 1,00 KM)</v>
          </cell>
          <cell r="I414" t="str">
            <v>04.13.01.03.06</v>
          </cell>
          <cell r="K414" t="str">
            <v>Aspal</v>
          </cell>
          <cell r="O414" t="str">
            <v>SP. TERATAK BARU-TERATAK BARU</v>
          </cell>
          <cell r="P414">
            <v>2012</v>
          </cell>
          <cell r="T414" t="str">
            <v>APBD</v>
          </cell>
          <cell r="U414">
            <v>1462268233.7791154</v>
          </cell>
          <cell r="V414" t="str">
            <v>B</v>
          </cell>
        </row>
        <row r="415">
          <cell r="F415" t="str">
            <v>4.13.01</v>
          </cell>
          <cell r="H415" t="str">
            <v>PENINGKATAN JALAN LINGKAR DESA PULAU KOPUANG (ASPAL 1,00 KM)</v>
          </cell>
          <cell r="I415" t="str">
            <v>04.13.01.03.06</v>
          </cell>
          <cell r="K415" t="str">
            <v>Aspal</v>
          </cell>
          <cell r="O415" t="str">
            <v>LINGKAR DESA PULAU KOPUANG</v>
          </cell>
          <cell r="P415">
            <v>2012</v>
          </cell>
          <cell r="T415" t="str">
            <v>APBD</v>
          </cell>
          <cell r="U415">
            <v>1593664584.2917645</v>
          </cell>
          <cell r="V415" t="str">
            <v>B</v>
          </cell>
        </row>
        <row r="416">
          <cell r="E416" t="str">
            <v>163.2</v>
          </cell>
          <cell r="F416" t="str">
            <v>4.13.01</v>
          </cell>
          <cell r="H416" t="str">
            <v xml:space="preserve"> PENINGKATAN JALAN PANGEAN-PL. KUMPAI (PELEBARAN ASPAL 1,00 KM)</v>
          </cell>
          <cell r="I416" t="str">
            <v>04.13.01.03.06</v>
          </cell>
          <cell r="K416" t="str">
            <v>Aspal</v>
          </cell>
          <cell r="O416" t="str">
            <v>PANGEAN - PULAU KUMPAI</v>
          </cell>
          <cell r="P416">
            <v>2012</v>
          </cell>
          <cell r="T416" t="str">
            <v>APBD</v>
          </cell>
          <cell r="U416">
            <v>1600078073.018373</v>
          </cell>
          <cell r="V416" t="str">
            <v>B</v>
          </cell>
        </row>
        <row r="417">
          <cell r="E417" t="str">
            <v>129.3</v>
          </cell>
          <cell r="F417" t="str">
            <v>4.13.01</v>
          </cell>
          <cell r="H417" t="str">
            <v xml:space="preserve">PENINGKATAN JALAN BASERAH-PERHENTIAN LUAS (DESA TERATAK RENDAH) ASPAL 1,00 KM </v>
          </cell>
          <cell r="I417" t="str">
            <v>04.13.01.03.06</v>
          </cell>
          <cell r="K417" t="str">
            <v>Aspal</v>
          </cell>
          <cell r="O417" t="str">
            <v>BASERAH-PERHENTIAN LUAS (DESA TERATAK RENDAH)</v>
          </cell>
          <cell r="P417">
            <v>2012</v>
          </cell>
          <cell r="T417" t="str">
            <v>APBD</v>
          </cell>
          <cell r="U417">
            <v>1536783053.2370956</v>
          </cell>
          <cell r="V417" t="str">
            <v>B</v>
          </cell>
        </row>
        <row r="418">
          <cell r="F418" t="str">
            <v>4.13.01</v>
          </cell>
          <cell r="H418" t="str">
            <v>PENINGKATAN JALAN A. YANI (PELEBARAN 0,80 KM)</v>
          </cell>
          <cell r="I418" t="str">
            <v>04.13.01.03.06</v>
          </cell>
          <cell r="K418" t="str">
            <v>Aspal</v>
          </cell>
          <cell r="O418" t="str">
            <v>Kuantan Tengah</v>
          </cell>
          <cell r="P418">
            <v>2012</v>
          </cell>
          <cell r="T418" t="str">
            <v>APBD</v>
          </cell>
          <cell r="U418">
            <v>3289380516.7796202</v>
          </cell>
          <cell r="V418" t="str">
            <v>B</v>
          </cell>
        </row>
        <row r="419">
          <cell r="E419" t="str">
            <v>91.1</v>
          </cell>
          <cell r="F419" t="str">
            <v>4.13.01</v>
          </cell>
          <cell r="H419" t="str">
            <v>PENINGKATAN JALAN LUBUK JAMBI - SAIK (ASPAL 1,00 KM)</v>
          </cell>
          <cell r="I419" t="str">
            <v>04.13.01.03.06</v>
          </cell>
          <cell r="K419" t="str">
            <v>Aspal</v>
          </cell>
          <cell r="O419" t="str">
            <v>LUBUK JAMBI - SAIK</v>
          </cell>
          <cell r="P419">
            <v>2012</v>
          </cell>
          <cell r="T419" t="str">
            <v>APBD</v>
          </cell>
          <cell r="U419">
            <v>11987663158.4603</v>
          </cell>
          <cell r="V419" t="str">
            <v>B</v>
          </cell>
        </row>
        <row r="420">
          <cell r="F420" t="str">
            <v>4.13.01</v>
          </cell>
          <cell r="H420" t="str">
            <v>PENINGKATAN JALAN LINGKAR KP. BARU SENTAJO (ASPAL 1,OO KM)</v>
          </cell>
          <cell r="I420" t="str">
            <v>04.13.01.03.06</v>
          </cell>
          <cell r="K420" t="str">
            <v>Aspal</v>
          </cell>
          <cell r="O420" t="str">
            <v>Lingkar Kampung Baru Sentajo</v>
          </cell>
          <cell r="P420">
            <v>2012</v>
          </cell>
          <cell r="T420" t="str">
            <v>APBD</v>
          </cell>
          <cell r="U420">
            <v>3331381781.9313898</v>
          </cell>
          <cell r="V420" t="str">
            <v>B</v>
          </cell>
        </row>
        <row r="421">
          <cell r="E421" t="str">
            <v>J2.2</v>
          </cell>
          <cell r="F421" t="str">
            <v>4.13.02</v>
          </cell>
          <cell r="H421" t="str">
            <v>PEMBANGUNAN JEMBATAN GANTUNG DESA SAWAH (BANGUNAN ATAS LANJUTAN)</v>
          </cell>
          <cell r="I421" t="str">
            <v>04.13.02.03.03</v>
          </cell>
          <cell r="K421" t="str">
            <v>Beton</v>
          </cell>
          <cell r="O421" t="str">
            <v>SAWAH</v>
          </cell>
          <cell r="P421">
            <v>2012</v>
          </cell>
          <cell r="T421" t="str">
            <v>APBD</v>
          </cell>
          <cell r="U421">
            <v>7204662185.0902042</v>
          </cell>
          <cell r="V421" t="str">
            <v>B</v>
          </cell>
        </row>
        <row r="422">
          <cell r="F422" t="str">
            <v>4.13.02</v>
          </cell>
          <cell r="H422" t="str">
            <v>PEMBANGUNAN JEMBATAN SEI. SOBAN TAHAP II (BALOK T) RUAS JALAN PANGKALAN-MUARA PETAI-SITIANG (LANJUTAN)</v>
          </cell>
          <cell r="I422" t="str">
            <v>04.13.02.03.08</v>
          </cell>
          <cell r="K422" t="str">
            <v>Beton</v>
          </cell>
          <cell r="O422" t="str">
            <v>SEI. SOBAN  RUAS JALAN PANGKALAN-MUARA PETAI-SITIANG</v>
          </cell>
          <cell r="P422">
            <v>2012</v>
          </cell>
          <cell r="T422" t="str">
            <v>APBD</v>
          </cell>
          <cell r="U422">
            <v>1032348746.5314332</v>
          </cell>
          <cell r="V422" t="str">
            <v>B</v>
          </cell>
        </row>
        <row r="423">
          <cell r="E423" t="str">
            <v>J6.1</v>
          </cell>
          <cell r="F423" t="str">
            <v>4.13.02</v>
          </cell>
          <cell r="H423" t="str">
            <v>REHABILITASI BERAT JEMBATAN KAYU SEI.TINGKALAK RUAS JALAN SIMPANG HANDOYO-SUMBER DATAR</v>
          </cell>
          <cell r="I423" t="str">
            <v>04.13.02.04.03</v>
          </cell>
          <cell r="K423" t="str">
            <v>Kayu</v>
          </cell>
          <cell r="O423" t="str">
            <v>SEI.TINGKALAK RUAS JALAN SIMPANG HANDOYO-SUMBER DATAR</v>
          </cell>
          <cell r="P423">
            <v>2012</v>
          </cell>
          <cell r="T423" t="str">
            <v>APBD</v>
          </cell>
          <cell r="U423">
            <v>76019206.029997841</v>
          </cell>
          <cell r="V423" t="str">
            <v>B</v>
          </cell>
        </row>
        <row r="424">
          <cell r="F424" t="str">
            <v>4.13.02</v>
          </cell>
          <cell r="H424" t="str">
            <v>REHABILITASI JEMBATAN KAYU SEI. BAWANG RUAS JALAN SUMBER DATAR-AIR MAS</v>
          </cell>
          <cell r="I424" t="str">
            <v>04.13.02.04.03</v>
          </cell>
          <cell r="K424" t="str">
            <v>Kayu</v>
          </cell>
          <cell r="O424" t="str">
            <v>SEI. BAWANG RUAS JALAN SUMBER DATAR-AIR MAS</v>
          </cell>
          <cell r="P424">
            <v>2012</v>
          </cell>
          <cell r="T424" t="str">
            <v>APBD</v>
          </cell>
          <cell r="U424">
            <v>76115535.321222559</v>
          </cell>
          <cell r="V424" t="str">
            <v>B</v>
          </cell>
        </row>
        <row r="425">
          <cell r="F425" t="str">
            <v>4.13.02</v>
          </cell>
          <cell r="H425" t="str">
            <v>REHABILITASI JEMBATAN KAYU SEI. KERANJI RUAS JALAN SUMBER DATAR-SEI. KERANJI-PASIR MAS</v>
          </cell>
          <cell r="I425" t="str">
            <v>04.13.02.04.03</v>
          </cell>
          <cell r="K425" t="str">
            <v>Kayu</v>
          </cell>
          <cell r="O425" t="str">
            <v>SEI. KERANJI RUAS JALAN SUMBER DATAR-SEI. KERANJI-PASIR MAS</v>
          </cell>
          <cell r="P425">
            <v>2012</v>
          </cell>
          <cell r="T425" t="str">
            <v>APBD</v>
          </cell>
          <cell r="U425">
            <v>102755972.83967289</v>
          </cell>
          <cell r="V425" t="str">
            <v>B</v>
          </cell>
        </row>
        <row r="426">
          <cell r="F426" t="str">
            <v>4.13.02</v>
          </cell>
          <cell r="H426" t="str">
            <v xml:space="preserve"> REHABILITASI JEMBATAN KAYU SEI. BALUI RUAS JALAN SIMPANG HANDOYO-SUMBER DATAR</v>
          </cell>
          <cell r="I426" t="str">
            <v>04.13.02.04.03</v>
          </cell>
          <cell r="K426" t="str">
            <v>Kayu</v>
          </cell>
          <cell r="O426" t="str">
            <v>SEI. BALUI RUAS JALAN SIMPANG HANDOYO-SUMBER DATAR</v>
          </cell>
          <cell r="P426">
            <v>2012</v>
          </cell>
          <cell r="T426" t="str">
            <v>APBD</v>
          </cell>
          <cell r="U426">
            <v>83626402.271583661</v>
          </cell>
          <cell r="V426" t="str">
            <v>B</v>
          </cell>
        </row>
        <row r="427">
          <cell r="F427" t="str">
            <v>4.13.02</v>
          </cell>
          <cell r="H427" t="str">
            <v xml:space="preserve"> PERBAIKAN JEMBATAN SEI.SUKAM DAN PEMBUATAN JEMBATAN SEI.LIBUAI (SWAKELOLA)</v>
          </cell>
          <cell r="I427" t="str">
            <v>04.13.02.03.08</v>
          </cell>
          <cell r="K427" t="str">
            <v>Beton</v>
          </cell>
          <cell r="O427" t="str">
            <v>SEI.SUKAM DAN PEMBUATAN JEMBATAN SEI.LIBUAI</v>
          </cell>
          <cell r="P427">
            <v>2012</v>
          </cell>
          <cell r="T427" t="str">
            <v>APBD</v>
          </cell>
          <cell r="U427">
            <v>61843579.711400554</v>
          </cell>
          <cell r="V427" t="str">
            <v>B</v>
          </cell>
        </row>
        <row r="428">
          <cell r="F428" t="str">
            <v>4.13.01</v>
          </cell>
          <cell r="H428" t="str">
            <v>PENINGKATAN JALAN SP.HANDOYO-SP.SEI.SIRIH-SP.4 PT.WANASARI-SP.SUKAMAJU-KOTO BARU (ASPAL 2,00 KM) (PANJANG RUAS 60.70 KM)</v>
          </cell>
          <cell r="I428" t="str">
            <v>04.13.01.03.06</v>
          </cell>
          <cell r="K428" t="str">
            <v>Aspal</v>
          </cell>
          <cell r="O428" t="str">
            <v>SP.HANDOYO-SP.SEI.SIRIH-SP.4 PT.WANASARI-SP.SUKAMAJU-KOTO BARU</v>
          </cell>
          <cell r="P428">
            <v>2012</v>
          </cell>
          <cell r="T428" t="str">
            <v>APBD</v>
          </cell>
          <cell r="U428">
            <v>3935487059</v>
          </cell>
          <cell r="V428" t="str">
            <v>B</v>
          </cell>
        </row>
        <row r="429">
          <cell r="F429" t="str">
            <v>4.13.01</v>
          </cell>
          <cell r="H429" t="str">
            <v>PENINGKATAN JALAN SEI. JERING-TK PEMBINA+JALAN ISTIQOMAH (ASPAL 1,3 KM)</v>
          </cell>
          <cell r="I429" t="str">
            <v>04.13.01.03.06</v>
          </cell>
          <cell r="K429" t="str">
            <v>Aspal</v>
          </cell>
          <cell r="O429" t="str">
            <v>SEI. JERING-TK PEMBINA</v>
          </cell>
          <cell r="P429">
            <v>2013</v>
          </cell>
          <cell r="T429" t="str">
            <v>APBD</v>
          </cell>
          <cell r="U429">
            <v>2219297579</v>
          </cell>
          <cell r="V429" t="str">
            <v>B</v>
          </cell>
        </row>
        <row r="430">
          <cell r="F430" t="str">
            <v>4.13.01</v>
          </cell>
          <cell r="H430" t="str">
            <v>PENINGKATAN JALAN PULAU BUNGIN - PT. DUTA PALMA ( ASPAL )</v>
          </cell>
          <cell r="I430" t="str">
            <v>04.13.01.03.06</v>
          </cell>
          <cell r="K430" t="str">
            <v>Aspal</v>
          </cell>
          <cell r="O430" t="str">
            <v>PULAU BUNGIN - PT. DUTA PALMA</v>
          </cell>
          <cell r="P430">
            <v>2013</v>
          </cell>
          <cell r="T430" t="str">
            <v>APBD</v>
          </cell>
          <cell r="U430">
            <v>1284742209</v>
          </cell>
        </row>
        <row r="431">
          <cell r="F431" t="str">
            <v>4.13.01</v>
          </cell>
          <cell r="H431" t="str">
            <v>JALAN BENAI-PL. KOPUNG</v>
          </cell>
          <cell r="I431" t="str">
            <v>04.13.01.03.06</v>
          </cell>
          <cell r="K431" t="str">
            <v>Aspal</v>
          </cell>
          <cell r="O431" t="str">
            <v>BENAI-PL. KOPUNG</v>
          </cell>
          <cell r="P431">
            <v>2013</v>
          </cell>
          <cell r="T431" t="str">
            <v>APBD</v>
          </cell>
          <cell r="U431">
            <v>1749736768</v>
          </cell>
        </row>
        <row r="432">
          <cell r="E432" t="str">
            <v>167.1</v>
          </cell>
          <cell r="F432" t="str">
            <v>4.13.01</v>
          </cell>
          <cell r="H432" t="str">
            <v>JALAN TANAH BEKALI (ASPAL)</v>
          </cell>
          <cell r="I432" t="str">
            <v>04.13.01.03.06</v>
          </cell>
          <cell r="K432" t="str">
            <v>Aspal</v>
          </cell>
          <cell r="O432" t="str">
            <v>DESA TANAH BEKALI</v>
          </cell>
          <cell r="P432">
            <v>2013</v>
          </cell>
          <cell r="T432" t="str">
            <v>APBD</v>
          </cell>
          <cell r="U432">
            <v>1663779645</v>
          </cell>
        </row>
        <row r="433">
          <cell r="F433" t="str">
            <v>4.13.01</v>
          </cell>
          <cell r="H433" t="str">
            <v>JALAN PAUH ANGIT-PL. RENGAS-SUKAPING (ASPAL)</v>
          </cell>
          <cell r="I433" t="str">
            <v>04.13.01.03.06</v>
          </cell>
          <cell r="K433" t="str">
            <v>Aspal</v>
          </cell>
          <cell r="O433" t="str">
            <v>PAUH ANGIT-PL. RENGAS-SUKAPING</v>
          </cell>
          <cell r="P433">
            <v>2013</v>
          </cell>
          <cell r="T433" t="str">
            <v>APBD</v>
          </cell>
          <cell r="U433">
            <v>5337508027</v>
          </cell>
        </row>
        <row r="434">
          <cell r="F434" t="str">
            <v>4.13.01</v>
          </cell>
          <cell r="H434" t="str">
            <v>JALAN BANJAR LOPAK-PEMBATANG (DESA PEMBATANG PANGEAN) (ASPAL)</v>
          </cell>
          <cell r="I434" t="str">
            <v>04.13.01.03.06</v>
          </cell>
          <cell r="K434" t="str">
            <v>Aspal</v>
          </cell>
          <cell r="O434" t="str">
            <v>BANJAR LOPAK - PEMBATANG</v>
          </cell>
          <cell r="P434">
            <v>2013</v>
          </cell>
          <cell r="T434" t="str">
            <v>APBD</v>
          </cell>
          <cell r="U434">
            <v>3623464863</v>
          </cell>
        </row>
        <row r="435">
          <cell r="E435" t="str">
            <v>164.4</v>
          </cell>
          <cell r="F435" t="str">
            <v>4.13.01</v>
          </cell>
          <cell r="H435" t="str">
            <v>JALAN PANGEAN-SITUGAL (DESA LUBUK KOBUN) (ASPAL)</v>
          </cell>
          <cell r="I435" t="str">
            <v>04.13.01.03.06</v>
          </cell>
          <cell r="K435" t="str">
            <v>Aspal</v>
          </cell>
          <cell r="O435" t="str">
            <v>PANGEAN - SITUGAL</v>
          </cell>
          <cell r="P435">
            <v>2013</v>
          </cell>
          <cell r="T435" t="str">
            <v>APBD</v>
          </cell>
          <cell r="U435">
            <v>1768063472</v>
          </cell>
        </row>
        <row r="436">
          <cell r="F436" t="str">
            <v>4.13.01</v>
          </cell>
          <cell r="H436" t="str">
            <v>JALAN PENGHUBUNG JEMBATAN BASERAH (ASPAL)</v>
          </cell>
          <cell r="I436" t="str">
            <v>04.13.02.03.01</v>
          </cell>
          <cell r="K436" t="str">
            <v>Aspal</v>
          </cell>
          <cell r="O436" t="str">
            <v>BASERAH</v>
          </cell>
          <cell r="P436">
            <v>2013</v>
          </cell>
          <cell r="T436" t="str">
            <v>APBD</v>
          </cell>
          <cell r="U436">
            <v>1780990624</v>
          </cell>
        </row>
        <row r="437">
          <cell r="F437" t="str">
            <v>4.13.01</v>
          </cell>
          <cell r="H437" t="str">
            <v>JALAN MENUJU KANTOR CAMAT KUANTAN HILIR SEBERANG</v>
          </cell>
          <cell r="I437" t="str">
            <v>04.13.02.03.01</v>
          </cell>
          <cell r="K437" t="str">
            <v>Aspal</v>
          </cell>
          <cell r="O437" t="str">
            <v>KUANTAN HILIR SEBERANG</v>
          </cell>
          <cell r="P437">
            <v>2013</v>
          </cell>
          <cell r="T437" t="str">
            <v>APBD</v>
          </cell>
          <cell r="U437">
            <v>1721445175</v>
          </cell>
        </row>
        <row r="438">
          <cell r="E438" t="str">
            <v>92.1</v>
          </cell>
          <cell r="F438" t="str">
            <v>4.13.01</v>
          </cell>
          <cell r="H438" t="str">
            <v>JALAN SP. 4 PANGKALAN-MUARO PETAI-SITIANG (ASPAL)</v>
          </cell>
          <cell r="I438" t="str">
            <v>04.13.01.03.06</v>
          </cell>
          <cell r="K438" t="str">
            <v>Aspal</v>
          </cell>
          <cell r="O438" t="str">
            <v>SIMPANG 4 PANGKALAN - MUARA PETAI - SITIANG</v>
          </cell>
          <cell r="P438">
            <v>2013</v>
          </cell>
          <cell r="T438" t="str">
            <v>APBD</v>
          </cell>
          <cell r="U438">
            <v>3025459495</v>
          </cell>
        </row>
        <row r="439">
          <cell r="F439" t="str">
            <v>4.13.01</v>
          </cell>
          <cell r="H439" t="str">
            <v>JALAN LUBUK JAMBI-SP. IBUL (DESA PANGKALAN)</v>
          </cell>
          <cell r="I439" t="str">
            <v>04.13.01.03.06</v>
          </cell>
          <cell r="O439" t="str">
            <v>LUBUK JAMBI-SP. IBUL</v>
          </cell>
          <cell r="P439">
            <v>2013</v>
          </cell>
          <cell r="T439" t="str">
            <v>APBD</v>
          </cell>
          <cell r="U439">
            <v>5749727762</v>
          </cell>
        </row>
        <row r="440">
          <cell r="E440" t="str">
            <v>230.1</v>
          </cell>
          <cell r="F440" t="str">
            <v>4.13.01</v>
          </cell>
          <cell r="H440" t="str">
            <v>JALAN LOGAS-SUMBER DATAR (URG PILIHAN)</v>
          </cell>
          <cell r="I440" t="str">
            <v>04.13.01.03.06</v>
          </cell>
          <cell r="K440" t="str">
            <v>Tanah</v>
          </cell>
          <cell r="O440" t="str">
            <v>LOGAS-SUMBER DATAR</v>
          </cell>
          <cell r="P440">
            <v>2013</v>
          </cell>
          <cell r="T440" t="str">
            <v>APBD</v>
          </cell>
          <cell r="U440">
            <v>716925612</v>
          </cell>
        </row>
        <row r="441">
          <cell r="E441" t="str">
            <v>.</v>
          </cell>
          <cell r="F441" t="str">
            <v>4.13.02</v>
          </cell>
          <cell r="H441" t="str">
            <v>PEMBUATAN 2 UNIT 3,5X4X7 TIGA LUBANG DAN 3X4 TUNGGAL RUAS JALAN SUKARAJA-GIRI SAKO</v>
          </cell>
          <cell r="I441" t="str">
            <v>04.13.01.03.06</v>
          </cell>
          <cell r="O441" t="str">
            <v>SUKARAJA-GIRI SAKO</v>
          </cell>
          <cell r="P441">
            <v>2013</v>
          </cell>
          <cell r="T441" t="str">
            <v>APBD</v>
          </cell>
          <cell r="U441">
            <v>1027221016</v>
          </cell>
        </row>
        <row r="442">
          <cell r="F442" t="str">
            <v>4.13.02</v>
          </cell>
          <cell r="H442" t="str">
            <v>JEMBATAN SEI. ULO (55 M) RUAS JALAN JAKE-KOTO KOMBU</v>
          </cell>
          <cell r="I442" t="str">
            <v>04.13.02.03.08</v>
          </cell>
          <cell r="K442" t="str">
            <v>Baja</v>
          </cell>
          <cell r="O442" t="str">
            <v>SEI ULO</v>
          </cell>
          <cell r="P442">
            <v>2013</v>
          </cell>
          <cell r="T442" t="str">
            <v>APBD</v>
          </cell>
          <cell r="U442">
            <v>8623468047</v>
          </cell>
        </row>
        <row r="443">
          <cell r="F443" t="str">
            <v>4.13.02</v>
          </cell>
          <cell r="H443" t="str">
            <v xml:space="preserve"> JEMBATAN SEI. KLESEK (BALOK T 25 M)</v>
          </cell>
          <cell r="I443" t="str">
            <v>04.13.02.03.08</v>
          </cell>
          <cell r="K443" t="str">
            <v>Baja</v>
          </cell>
          <cell r="O443" t="str">
            <v>SEI. KLESEK</v>
          </cell>
          <cell r="P443">
            <v>2013</v>
          </cell>
          <cell r="T443" t="str">
            <v>APBD</v>
          </cell>
          <cell r="U443">
            <v>2280941691</v>
          </cell>
        </row>
        <row r="444">
          <cell r="F444" t="str">
            <v>4.13.02</v>
          </cell>
          <cell r="H444" t="str">
            <v xml:space="preserve"> JEMBATAN RAWANG BINJAI (BALOK T)</v>
          </cell>
          <cell r="I444" t="str">
            <v>04.13.02.03.08</v>
          </cell>
          <cell r="K444" t="str">
            <v>Baja</v>
          </cell>
          <cell r="O444" t="str">
            <v>RAWANG BINJAI</v>
          </cell>
          <cell r="P444">
            <v>2013</v>
          </cell>
          <cell r="T444" t="str">
            <v>APBD</v>
          </cell>
          <cell r="U444">
            <v>2104052688</v>
          </cell>
        </row>
        <row r="445">
          <cell r="F445" t="str">
            <v>4.13.02</v>
          </cell>
          <cell r="H445" t="str">
            <v>BANGUNAN PENAHAN TEBING RUAS JALAN PERKANTORAN PEMDA DAN JALAN PROKLAMASI KM.163</v>
          </cell>
          <cell r="I445" t="str">
            <v>04.13.01.03.08</v>
          </cell>
          <cell r="K445" t="str">
            <v>Beton</v>
          </cell>
          <cell r="O445" t="str">
            <v>TELUK KUANTAN</v>
          </cell>
          <cell r="P445">
            <v>2013</v>
          </cell>
          <cell r="T445" t="str">
            <v>APBD</v>
          </cell>
          <cell r="U445">
            <v>1827236217</v>
          </cell>
        </row>
        <row r="446">
          <cell r="E446" t="str">
            <v>117.2</v>
          </cell>
          <cell r="F446" t="str">
            <v>4.13.01</v>
          </cell>
          <cell r="H446" t="str">
            <v>JLN. KP. BARU TOAR-PASAR GUNUNG (ASPAL)</v>
          </cell>
          <cell r="I446" t="str">
            <v>04.13.01.03.06</v>
          </cell>
          <cell r="K446" t="str">
            <v>Aspal</v>
          </cell>
          <cell r="O446" t="str">
            <v>KP. BARU TOAR-PASAR GUNUNG</v>
          </cell>
          <cell r="P446">
            <v>2013</v>
          </cell>
          <cell r="T446" t="str">
            <v>APBD</v>
          </cell>
          <cell r="U446">
            <v>1701051417</v>
          </cell>
        </row>
        <row r="447">
          <cell r="F447" t="str">
            <v>4.13.01</v>
          </cell>
          <cell r="H447" t="str">
            <v>JLN DESA BANDAR ALAI KARI (ASPAL)</v>
          </cell>
          <cell r="I447" t="str">
            <v>04.13.01.03.06</v>
          </cell>
          <cell r="K447" t="str">
            <v>Aspal</v>
          </cell>
          <cell r="O447" t="str">
            <v>BANDAR ALAI KARI</v>
          </cell>
          <cell r="P447">
            <v>2013</v>
          </cell>
          <cell r="T447" t="str">
            <v>APBD</v>
          </cell>
          <cell r="U447">
            <v>1684357399</v>
          </cell>
        </row>
        <row r="448">
          <cell r="F448" t="str">
            <v>4.13.01</v>
          </cell>
          <cell r="H448" t="str">
            <v>JALAN DALAM KOTA MUARA LEMBU (OVERLAY)</v>
          </cell>
          <cell r="I448" t="str">
            <v>04.13.02.03.01</v>
          </cell>
          <cell r="O448" t="str">
            <v>KOTA MUARA LEMBU</v>
          </cell>
          <cell r="P448">
            <v>2013</v>
          </cell>
          <cell r="T448" t="str">
            <v>APBD</v>
          </cell>
          <cell r="U448">
            <v>783907728</v>
          </cell>
        </row>
        <row r="449">
          <cell r="E449" t="str">
            <v>4.2</v>
          </cell>
          <cell r="F449" t="str">
            <v>4.13.02</v>
          </cell>
          <cell r="H449" t="str">
            <v>BOX CULVERT 2 X 2 RUAS JLAN SENTAJO MUARA LANGSAT</v>
          </cell>
          <cell r="I449" t="str">
            <v>04.13.01.03.06</v>
          </cell>
          <cell r="K449" t="str">
            <v>Beton</v>
          </cell>
          <cell r="O449" t="str">
            <v>SENTAJO - MUARA LANGSAT</v>
          </cell>
          <cell r="P449">
            <v>2013</v>
          </cell>
          <cell r="T449" t="str">
            <v>APBD</v>
          </cell>
          <cell r="U449">
            <v>198785526</v>
          </cell>
        </row>
        <row r="450">
          <cell r="E450" t="str">
            <v>J5.1</v>
          </cell>
          <cell r="F450" t="str">
            <v>4.13.02</v>
          </cell>
          <cell r="H450" t="str">
            <v>JEMBATAN RANGKA SEI. DANAU BESAR RUAS JALAN KOTO RAJO - PL. JAMBU (35 M)</v>
          </cell>
          <cell r="I450" t="str">
            <v>04.13.02.03.08</v>
          </cell>
          <cell r="K450" t="str">
            <v>Baja</v>
          </cell>
          <cell r="O450" t="str">
            <v>SEI. DANAU BESAR RUAS JALAN KOTO RAJO - PL. JAMBU</v>
          </cell>
          <cell r="P450">
            <v>2013</v>
          </cell>
          <cell r="T450" t="str">
            <v>APBD</v>
          </cell>
          <cell r="U450">
            <v>2229465896</v>
          </cell>
        </row>
        <row r="451">
          <cell r="E451" t="str">
            <v>.2</v>
          </cell>
          <cell r="F451" t="str">
            <v>4.13.02</v>
          </cell>
          <cell r="H451" t="str">
            <v xml:space="preserve"> BANGUNAN PENAHAN TEBING RUAS JALAN SENTAJO - MUARA LANGSAT</v>
          </cell>
          <cell r="I451" t="str">
            <v>04.13.01.03.08</v>
          </cell>
          <cell r="K451" t="str">
            <v>Beton</v>
          </cell>
          <cell r="O451" t="str">
            <v>SENTAJO - MUARA LANGSAT</v>
          </cell>
          <cell r="P451">
            <v>2013</v>
          </cell>
          <cell r="T451" t="str">
            <v>APBD</v>
          </cell>
          <cell r="U451">
            <v>195230504</v>
          </cell>
        </row>
        <row r="452">
          <cell r="E452" t="str">
            <v>186.2</v>
          </cell>
          <cell r="F452" t="str">
            <v>4.13.02</v>
          </cell>
          <cell r="H452" t="str">
            <v xml:space="preserve">PEMBUATAN 1 UNIT BOX CULVERT 3X3 RUAS JALAN KUANTAN SAKO - SAKO MARGASARI </v>
          </cell>
          <cell r="I452" t="str">
            <v>04.13.01.03.06</v>
          </cell>
          <cell r="O452" t="str">
            <v xml:space="preserve">KUANTAN SAKO - SAKO MARGASARI </v>
          </cell>
          <cell r="P452">
            <v>2014</v>
          </cell>
          <cell r="U452">
            <v>272429048</v>
          </cell>
        </row>
        <row r="453">
          <cell r="E453" t="str">
            <v>J6.2</v>
          </cell>
          <cell r="F453" t="str">
            <v>4.13.02</v>
          </cell>
          <cell r="H453" t="str">
            <v>PEMBANGUNAN JEMBATAN SEI. TINGKALAK HULU (BALOK T) RUAS JALAN SP. HANDOYO - SUMBER DATAR</v>
          </cell>
          <cell r="I453" t="str">
            <v>04.13.02.03.08</v>
          </cell>
          <cell r="O453" t="str">
            <v>SEI.TINGKALAK RUAS JALAN SIMPANG HANDOYO-SUMBER DATAR</v>
          </cell>
          <cell r="P453">
            <v>2014</v>
          </cell>
          <cell r="U453">
            <v>2236254252</v>
          </cell>
        </row>
        <row r="454">
          <cell r="E454" t="str">
            <v>245.2</v>
          </cell>
          <cell r="F454" t="str">
            <v>4.13.01</v>
          </cell>
          <cell r="H454" t="str">
            <v>PENINGKATAN JALAN SP. 4 PT. WANASARI - SUKAMAJU (DESA SUKA DAMAI)</v>
          </cell>
          <cell r="I454" t="str">
            <v>04.13.01.03.06</v>
          </cell>
          <cell r="O454" t="str">
            <v>SP. 4 PT. WANASARI - SUKAMAJU</v>
          </cell>
          <cell r="P454">
            <v>2014</v>
          </cell>
          <cell r="U454">
            <v>1858553044</v>
          </cell>
        </row>
        <row r="455">
          <cell r="E455" t="str">
            <v>244.2</v>
          </cell>
          <cell r="F455" t="str">
            <v>4.13.01</v>
          </cell>
          <cell r="H455" t="str">
            <v>PENINGKATAN JALA KOTO BARU - SUKAMAJU (DESA BUKIT RAYA) (ASPAL)</v>
          </cell>
          <cell r="I455" t="str">
            <v>04.13.01.03.06</v>
          </cell>
          <cell r="O455" t="str">
            <v>KOTO BARU - SUKA MAJU</v>
          </cell>
          <cell r="P455">
            <v>2014</v>
          </cell>
          <cell r="U455">
            <v>1872278823</v>
          </cell>
        </row>
        <row r="456">
          <cell r="E456" t="str">
            <v>285.3</v>
          </cell>
          <cell r="F456" t="str">
            <v>4.13.01</v>
          </cell>
          <cell r="H456" t="str">
            <v>PENINGKATAN JALAN SEI. PERUPUK - TELUK PAUH (ASPAL)</v>
          </cell>
          <cell r="I456" t="str">
            <v>04.13.01.03.06</v>
          </cell>
          <cell r="O456" t="str">
            <v>SEI PERUPUK-TELUK PAUH</v>
          </cell>
          <cell r="P456">
            <v>2014</v>
          </cell>
          <cell r="U456">
            <v>1212803223</v>
          </cell>
        </row>
        <row r="457">
          <cell r="E457" t="str">
            <v>17.3</v>
          </cell>
          <cell r="F457" t="str">
            <v>4.13.02</v>
          </cell>
          <cell r="H457" t="str">
            <v>PEMELIHARAAN BERKALA BOX CULVERT JALAN MENUJU SPORT CENTRE</v>
          </cell>
          <cell r="I457" t="str">
            <v>04.13.01.03.06</v>
          </cell>
          <cell r="O457" t="str">
            <v>SPORT CENTRE</v>
          </cell>
          <cell r="P457">
            <v>2014</v>
          </cell>
          <cell r="U457">
            <v>197719954</v>
          </cell>
        </row>
        <row r="458">
          <cell r="F458" t="str">
            <v>4.13.02</v>
          </cell>
          <cell r="H458" t="str">
            <v>PEMELIHARAAN BERKALA BOX CULVERT PINTU GOBANG KARI - JAKE</v>
          </cell>
          <cell r="I458" t="str">
            <v>04.13.01.03.06</v>
          </cell>
          <cell r="O458" t="str">
            <v>PINTU GOBANG KARI - JAKE</v>
          </cell>
          <cell r="P458">
            <v>2014</v>
          </cell>
          <cell r="U458">
            <v>197994103</v>
          </cell>
        </row>
        <row r="459">
          <cell r="F459" t="str">
            <v>4.13.02</v>
          </cell>
          <cell r="H459" t="str">
            <v xml:space="preserve">PEMBUATAN TURAP JEMBATAN PASAR USANG BASERAH </v>
          </cell>
          <cell r="I459" t="str">
            <v>04.13.02.03.03</v>
          </cell>
          <cell r="O459" t="str">
            <v xml:space="preserve">PASAR USANG BASERAH </v>
          </cell>
          <cell r="P459">
            <v>2014</v>
          </cell>
          <cell r="U459">
            <v>187443170</v>
          </cell>
        </row>
        <row r="460">
          <cell r="F460" t="str">
            <v>4.13.01</v>
          </cell>
          <cell r="H460" t="str">
            <v>PENINGKATAN JALAN SEI. RAMBAI - RAMBAHAN</v>
          </cell>
          <cell r="I460" t="str">
            <v>04.13.02.03.01</v>
          </cell>
          <cell r="O460" t="str">
            <v>SEI. RAMBAI - RAMBAHAN</v>
          </cell>
          <cell r="P460">
            <v>2014</v>
          </cell>
          <cell r="U460">
            <v>1834435855</v>
          </cell>
        </row>
        <row r="461">
          <cell r="E461" t="str">
            <v>J5.2</v>
          </cell>
          <cell r="F461" t="str">
            <v>4.13.02</v>
          </cell>
          <cell r="H461" t="str">
            <v>PEMBANGUNAN JEMBATAN RANGKA SEI. DANAU BESAR RUAS JALAN KOTO RAJO - PL. JAMBU (LANJUTAN)</v>
          </cell>
          <cell r="I461" t="str">
            <v>04.13.01.03.06</v>
          </cell>
          <cell r="O461" t="str">
            <v>SEI. DANAU BESAR RUAS JALAN KOTO RAJO - PL. JAMBU</v>
          </cell>
          <cell r="P461">
            <v>2014</v>
          </cell>
          <cell r="U461">
            <v>692444812</v>
          </cell>
        </row>
        <row r="462">
          <cell r="F462" t="str">
            <v>4.13.01</v>
          </cell>
          <cell r="H462" t="str">
            <v>PENINGKATAN JALAN SIMPANG MUNSALO - MUNSALO (ASPAL)</v>
          </cell>
          <cell r="I462" t="str">
            <v>04.13.01.03.06</v>
          </cell>
          <cell r="O462" t="str">
            <v>SIMPANG MUNSALO - MUNSALO</v>
          </cell>
          <cell r="P462">
            <v>2014</v>
          </cell>
          <cell r="U462">
            <v>1894172066</v>
          </cell>
        </row>
        <row r="463">
          <cell r="E463" t="str">
            <v>4.3</v>
          </cell>
          <cell r="F463" t="str">
            <v>4.13.01</v>
          </cell>
          <cell r="H463" t="str">
            <v>PENINGKATAN JALAN SENTAJO - MUARA LANGSAT (PELEBARAN ASPAL 2,5 KM)</v>
          </cell>
          <cell r="I463" t="str">
            <v>04.13.01.03.06</v>
          </cell>
          <cell r="O463" t="str">
            <v>SENTAJO - MUARA LANGSAT</v>
          </cell>
          <cell r="P463">
            <v>2014</v>
          </cell>
          <cell r="U463">
            <v>5255870053</v>
          </cell>
        </row>
        <row r="464">
          <cell r="E464" t="str">
            <v>4.4</v>
          </cell>
          <cell r="F464" t="str">
            <v>4.13.01</v>
          </cell>
          <cell r="H464" t="str">
            <v>PENINGKATAN JALAN SENTAJO - MUARA LANGSAT (DESA LANGSAT HULU)(ASPAL 2 KM)</v>
          </cell>
          <cell r="I464" t="str">
            <v>04.13.01.03.06</v>
          </cell>
          <cell r="O464" t="str">
            <v>SENTAJO - MUARA LANGSAT</v>
          </cell>
          <cell r="P464">
            <v>2014</v>
          </cell>
          <cell r="U464">
            <v>3769961879</v>
          </cell>
        </row>
        <row r="465">
          <cell r="E465" t="str">
            <v>74.1</v>
          </cell>
          <cell r="F465" t="str">
            <v>4.13.01</v>
          </cell>
          <cell r="H465" t="str">
            <v>PENINGKATAN JALAN SIMPANG PULAU KEDUNDUNG - PULAU KEDUNDUNG</v>
          </cell>
          <cell r="I465" t="str">
            <v>04.13.01.03.06</v>
          </cell>
          <cell r="L465">
            <v>1500</v>
          </cell>
          <cell r="M465">
            <v>7</v>
          </cell>
          <cell r="N465">
            <v>10500</v>
          </cell>
          <cell r="O465" t="str">
            <v>SIMPANG PULAU KEDUNDUNG - PULAU KEDUNDUNG</v>
          </cell>
          <cell r="P465">
            <v>2014</v>
          </cell>
          <cell r="U465">
            <v>1172323688</v>
          </cell>
        </row>
        <row r="466">
          <cell r="E466" t="str">
            <v>181.2</v>
          </cell>
          <cell r="F466" t="str">
            <v>4.13.02</v>
          </cell>
          <cell r="H466" t="str">
            <v>PEMBUATAN 1 UNIT BOX CULVERT 4X3X7 SEI. BATANG PAPAN RUAS JALAN SP. RAMBAHAN-RAMBAHAN (1 UNIT)</v>
          </cell>
          <cell r="I466" t="str">
            <v>04.13.01.03.06</v>
          </cell>
          <cell r="O466" t="str">
            <v>SEI. BATANG PAPAN RUAS JALAN SP. RAMBAHAN-RAMBAHAN</v>
          </cell>
          <cell r="P466">
            <v>2014</v>
          </cell>
          <cell r="U466">
            <v>254080364</v>
          </cell>
        </row>
        <row r="467">
          <cell r="E467" t="str">
            <v>132.1</v>
          </cell>
          <cell r="F467" t="str">
            <v>4.13.01</v>
          </cell>
          <cell r="H467" t="str">
            <v>PENINGKATAN JALAN DUSUN TUO - GUNUNG MELINTANG (ASPAL DAN BETON 1,25 KM)</v>
          </cell>
          <cell r="I467" t="str">
            <v>04.13.01.03.06</v>
          </cell>
          <cell r="O467" t="str">
            <v>DUSUN TUO - GUNUNG MELINTANG</v>
          </cell>
          <cell r="P467">
            <v>2014</v>
          </cell>
          <cell r="U467">
            <v>2410554234</v>
          </cell>
        </row>
        <row r="468">
          <cell r="F468" t="str">
            <v>4.13.01</v>
          </cell>
          <cell r="H468" t="str">
            <v>PENINGKATAN JALAN KASANG LIMAU SUNDAI (ASPAL 1 KM)</v>
          </cell>
          <cell r="I468" t="str">
            <v>04.13.01.03.06</v>
          </cell>
          <cell r="O468" t="str">
            <v>KASANG LIMAU SUNDAI</v>
          </cell>
          <cell r="P468">
            <v>2014</v>
          </cell>
          <cell r="U468">
            <v>1930134008</v>
          </cell>
        </row>
        <row r="469">
          <cell r="E469" t="str">
            <v>4.5</v>
          </cell>
          <cell r="F469" t="str">
            <v>4.13.02</v>
          </cell>
          <cell r="H469" t="str">
            <v>PEMBUATAN BOX CULVERT 2X2X7 RUAS JALAN SENTAJO - MUARA LANGSAT</v>
          </cell>
          <cell r="I469" t="str">
            <v>04.13.01.03.06</v>
          </cell>
          <cell r="O469" t="str">
            <v>SENTAJO - MUARA LANGSAT</v>
          </cell>
          <cell r="P469">
            <v>2014</v>
          </cell>
          <cell r="U469">
            <v>197942320</v>
          </cell>
        </row>
        <row r="470">
          <cell r="E470" t="str">
            <v>229.2</v>
          </cell>
          <cell r="F470" t="str">
            <v>4.13.01</v>
          </cell>
          <cell r="H470" t="str">
            <v>PENINGKATAN JALAN SP. HANDOYO - SUMBER DATAR (ASPAL 1 KM)</v>
          </cell>
          <cell r="I470" t="str">
            <v>04.13.01.03.06</v>
          </cell>
          <cell r="O470" t="str">
            <v>SP. HANDOYO - SUMBER DATAR</v>
          </cell>
          <cell r="P470">
            <v>2014</v>
          </cell>
          <cell r="U470">
            <v>1927376842</v>
          </cell>
        </row>
        <row r="471">
          <cell r="E471" t="str">
            <v>235.2</v>
          </cell>
          <cell r="F471" t="str">
            <v>4.13.02</v>
          </cell>
          <cell r="H471" t="str">
            <v>PEMBANGUNAN 1 UNIT BOX CULVERT 4X3,5X7 TUNGGAL RUAS JALAN AIR MAS - SEI. KERANJI - PASIR MAS (1 UNIT)</v>
          </cell>
          <cell r="I471" t="str">
            <v>04.13.01.03.06</v>
          </cell>
          <cell r="O471" t="str">
            <v>AIR MAS - SEI. KERANJI - PASIR MAS</v>
          </cell>
          <cell r="P471">
            <v>2014</v>
          </cell>
          <cell r="U471">
            <v>321413975</v>
          </cell>
        </row>
        <row r="472">
          <cell r="F472" t="str">
            <v>4.13.01</v>
          </cell>
          <cell r="H472" t="str">
            <v>PENINGKATAN JALAN DESA SUMBER JAYA (ASPAL)</v>
          </cell>
          <cell r="I472" t="str">
            <v>04.13.01.03.06</v>
          </cell>
          <cell r="O472" t="str">
            <v>SUMBER JAYA</v>
          </cell>
          <cell r="P472">
            <v>2014</v>
          </cell>
          <cell r="U472">
            <v>1913817758</v>
          </cell>
        </row>
        <row r="473">
          <cell r="F473" t="str">
            <v>4.13.01</v>
          </cell>
          <cell r="H473" t="str">
            <v>PENINGKATAN JALAN JAKE - LUBUK AMBACANG - LUBUK JAMBI (ASPAL)</v>
          </cell>
          <cell r="I473" t="str">
            <v>04.13.01.03.06</v>
          </cell>
          <cell r="O473" t="str">
            <v>JAKE - LUBUK AMBACANG - LUBUK JAMBI</v>
          </cell>
          <cell r="P473">
            <v>2014</v>
          </cell>
          <cell r="U473">
            <v>9827462391.6313477</v>
          </cell>
        </row>
        <row r="474">
          <cell r="F474" t="str">
            <v>4.13.01</v>
          </cell>
          <cell r="H474" t="str">
            <v>PENINGKATAN JALAN MESJID KOTO - PULAU ARO + LOKASI PEMAKAMAN (ASPAL)</v>
          </cell>
          <cell r="I474" t="str">
            <v>04.13.01.03.06</v>
          </cell>
          <cell r="O474" t="str">
            <v>MESJID KOTO - PULAU ARO</v>
          </cell>
          <cell r="P474">
            <v>2014</v>
          </cell>
          <cell r="U474">
            <v>1947872840</v>
          </cell>
        </row>
        <row r="475">
          <cell r="E475" t="str">
            <v>123.1</v>
          </cell>
          <cell r="F475" t="str">
            <v>4.13.01</v>
          </cell>
          <cell r="H475" t="str">
            <v>PENINGKATAN JALAN SAIK - KOTO KOMBU</v>
          </cell>
          <cell r="I475" t="str">
            <v>04.13.01.03.06</v>
          </cell>
          <cell r="O475" t="str">
            <v>SAIK - KOTO KOMBU</v>
          </cell>
          <cell r="P475">
            <v>2014</v>
          </cell>
          <cell r="U475">
            <v>197462951</v>
          </cell>
        </row>
        <row r="476">
          <cell r="F476" t="str">
            <v>4.13.01</v>
          </cell>
          <cell r="H476" t="str">
            <v>PENINGKATAN JALAN BUKIT TERMENUNG KOPAH (UR. PILIHAN)</v>
          </cell>
          <cell r="I476" t="str">
            <v>04.13.01.03.06</v>
          </cell>
          <cell r="O476" t="str">
            <v>BUKIT TERMENUNG KOPAH</v>
          </cell>
          <cell r="P476">
            <v>2014</v>
          </cell>
          <cell r="U476">
            <v>198146512</v>
          </cell>
        </row>
        <row r="477">
          <cell r="F477" t="str">
            <v>4.13.01</v>
          </cell>
          <cell r="H477" t="str">
            <v>PENINGKATAN JALAN PINANG MERAH - MUARA PETAI (UR. PILIHAN)</v>
          </cell>
          <cell r="I477" t="str">
            <v>04.13.01.03.06</v>
          </cell>
          <cell r="O477" t="str">
            <v>PINANG MERAH - MUARA PETAI</v>
          </cell>
          <cell r="P477">
            <v>2014</v>
          </cell>
          <cell r="U477">
            <v>197600820</v>
          </cell>
        </row>
        <row r="478">
          <cell r="F478" t="str">
            <v>4.13.02</v>
          </cell>
          <cell r="H478" t="str">
            <v>PEMBUATAN DRAINASE RUAS JALAN LINGKAR KP. BARU SENTAJO</v>
          </cell>
          <cell r="I478" t="str">
            <v>04.14.02.04.05</v>
          </cell>
          <cell r="O478" t="str">
            <v>Lingkar Kampung Baru Sentajo</v>
          </cell>
          <cell r="P478">
            <v>2014</v>
          </cell>
          <cell r="U478">
            <v>198334296</v>
          </cell>
        </row>
        <row r="479">
          <cell r="E479" t="str">
            <v>.</v>
          </cell>
          <cell r="F479" t="str">
            <v>4.13.02</v>
          </cell>
          <cell r="H479" t="str">
            <v>PEMBUATAN DRAINASE RUAS JALAN SIMPANG STM - BERINGIN - SAWAH</v>
          </cell>
          <cell r="I479" t="str">
            <v>04.14.02.04.05</v>
          </cell>
          <cell r="O479" t="str">
            <v>SIMPANG STM - BERINGIN - SAWAH</v>
          </cell>
          <cell r="P479">
            <v>2014</v>
          </cell>
          <cell r="U479">
            <v>197935199</v>
          </cell>
        </row>
        <row r="480">
          <cell r="F480" t="str">
            <v>4.13.02</v>
          </cell>
          <cell r="H480" t="str">
            <v>PEMBUATAN 1 UNIT BOX CULVERT 2X2X7 SEI. GERINGGING PULAU ARO</v>
          </cell>
          <cell r="I480" t="str">
            <v>04.13.01.03.06</v>
          </cell>
          <cell r="O480" t="str">
            <v>SEI. GERINGGING PULAU ARO</v>
          </cell>
          <cell r="P480">
            <v>2014</v>
          </cell>
          <cell r="U480">
            <v>197798349</v>
          </cell>
        </row>
        <row r="481">
          <cell r="F481" t="str">
            <v>4.13.01</v>
          </cell>
          <cell r="H481" t="str">
            <v>PENINGKATAN JALAN KABUPATEN - SEI. GERINGGING PL. ARO (UR. PILIHAN)</v>
          </cell>
          <cell r="I481" t="str">
            <v>04.13.01.03.06</v>
          </cell>
          <cell r="O481" t="str">
            <v>KABUPATEN - SEI. GERINGGING PL. ARO</v>
          </cell>
          <cell r="P481">
            <v>2014</v>
          </cell>
          <cell r="U481">
            <v>197815874</v>
          </cell>
        </row>
        <row r="482">
          <cell r="E482" t="str">
            <v>28.3</v>
          </cell>
          <cell r="F482" t="str">
            <v>4.13.01</v>
          </cell>
          <cell r="H482" t="str">
            <v>PENINGKATAN JALAN ARENA PACU JALUR - PULAU KOMANG SENTAJO (ASPAL)</v>
          </cell>
          <cell r="I482" t="str">
            <v>04.13.01.03.06</v>
          </cell>
          <cell r="O482" t="str">
            <v>PULAU KOMANG - KOTO SENTAJO</v>
          </cell>
          <cell r="P482">
            <v>2014</v>
          </cell>
          <cell r="U482">
            <v>1914115810</v>
          </cell>
        </row>
        <row r="483">
          <cell r="F483" t="str">
            <v>4.13.01</v>
          </cell>
          <cell r="H483" t="str">
            <v>PEMBANGUNAN JALAN PENGHUBUNG PULAU KOMANG - MUARO - BENDUNGAN</v>
          </cell>
          <cell r="I483" t="str">
            <v>04.13.01.03.06</v>
          </cell>
          <cell r="O483" t="str">
            <v>PULAU KOMANG - MUARO - BENDUNGAN</v>
          </cell>
          <cell r="P483">
            <v>2014</v>
          </cell>
          <cell r="U483">
            <v>446302277</v>
          </cell>
        </row>
        <row r="484">
          <cell r="F484" t="str">
            <v>4.13.01</v>
          </cell>
          <cell r="H484" t="str">
            <v>PENINGKATAN JALAN KELURAHAN SEI. JERING (LAPEN)</v>
          </cell>
          <cell r="I484" t="str">
            <v>04.13.01.03.06</v>
          </cell>
          <cell r="O484" t="str">
            <v>KELURAHAN SEI. JERING</v>
          </cell>
          <cell r="P484">
            <v>2014</v>
          </cell>
          <cell r="U484">
            <v>371814177</v>
          </cell>
        </row>
        <row r="485">
          <cell r="F485" t="str">
            <v>4.13.02</v>
          </cell>
          <cell r="H485" t="str">
            <v>PEMBUATAN 1 UNIT BOX CULVERT 2X2 RUAS JALAN LOGAS TANAH DARAT - JALAN RAPP</v>
          </cell>
          <cell r="I485" t="str">
            <v>04.13.01.03.06</v>
          </cell>
          <cell r="O485" t="str">
            <v xml:space="preserve"> LOGAS TANAH DARAT - JALAN RAPP</v>
          </cell>
          <cell r="P485">
            <v>2014</v>
          </cell>
          <cell r="U485">
            <v>197910872</v>
          </cell>
        </row>
        <row r="486">
          <cell r="F486" t="str">
            <v>4.13.02</v>
          </cell>
          <cell r="H486" t="str">
            <v>PEMBUATAN 1 UNIT BOX CULVERT 3X3 RUAS JALAN PULAU KEDUNDUNG - DUTA PALMA</v>
          </cell>
          <cell r="I486" t="str">
            <v>04.13.01.03.06</v>
          </cell>
          <cell r="O486" t="str">
            <v>PULAU KEDUNDUNG - DUTA PALMA</v>
          </cell>
          <cell r="P486">
            <v>2014</v>
          </cell>
          <cell r="U486">
            <v>197392348</v>
          </cell>
        </row>
        <row r="487">
          <cell r="E487" t="str">
            <v>4.6</v>
          </cell>
          <cell r="F487" t="str">
            <v>4.13.02</v>
          </cell>
          <cell r="H487" t="str">
            <v>PEMBUATAN 1 UNIT BOX CULVERT 2X2 RUAS JALAN SENTAJO - MUARA LANGSAT (DESA MARSAWA)</v>
          </cell>
          <cell r="I487" t="str">
            <v>04.13.01.03.06</v>
          </cell>
          <cell r="O487" t="str">
            <v>SENTAJO - MUARA LANGSAT</v>
          </cell>
          <cell r="P487">
            <v>2014</v>
          </cell>
          <cell r="U487">
            <v>197742059</v>
          </cell>
        </row>
        <row r="488">
          <cell r="E488" t="str">
            <v>273.2</v>
          </cell>
          <cell r="F488" t="str">
            <v>4.13.02</v>
          </cell>
          <cell r="H488" t="str">
            <v>PEMBUATAN 1 UNIT BOX CULVERT 2X2 RUAS JALAN GUNUNG KESIANGAN - RESTLEMENT MASYARAKAT</v>
          </cell>
          <cell r="I488" t="str">
            <v>04.13.01.03.06</v>
          </cell>
          <cell r="O488" t="str">
            <v>GUNUNG KESIANGAN - RESTLEMENT MASYARAKAT</v>
          </cell>
          <cell r="P488">
            <v>2014</v>
          </cell>
          <cell r="U488">
            <v>197566438</v>
          </cell>
        </row>
        <row r="489">
          <cell r="F489" t="str">
            <v>4.13.02</v>
          </cell>
          <cell r="H489" t="str">
            <v>PEMASANGAN BRONJONG RUAS JALAN PANGEAN - PULAU KUMPAI</v>
          </cell>
          <cell r="I489" t="str">
            <v>04.13.01.03.08</v>
          </cell>
          <cell r="O489" t="str">
            <v>PANGEAN - PULAU KUMPAI</v>
          </cell>
          <cell r="P489">
            <v>2014</v>
          </cell>
          <cell r="U489">
            <v>197650648</v>
          </cell>
        </row>
        <row r="490">
          <cell r="E490" t="str">
            <v>.</v>
          </cell>
          <cell r="F490" t="str">
            <v>4.13.02</v>
          </cell>
          <cell r="H490" t="str">
            <v>PEMASANGAN BRONJONG RUAS JALAN LAPAU GADING - PANGEAN</v>
          </cell>
          <cell r="I490" t="str">
            <v>04.13.01.03.08</v>
          </cell>
          <cell r="O490" t="str">
            <v>JL. LEPAU GADING - PANGEAN</v>
          </cell>
          <cell r="P490">
            <v>2014</v>
          </cell>
          <cell r="U490">
            <v>197626838</v>
          </cell>
        </row>
        <row r="491">
          <cell r="F491" t="str">
            <v>4.13.02</v>
          </cell>
          <cell r="H491" t="str">
            <v>PEMASANGAN BRONJONG RUAS JALAN KAMPUNG BARU TOAR - GUNUNG</v>
          </cell>
          <cell r="I491" t="str">
            <v>04.13.01.03.08</v>
          </cell>
          <cell r="O491" t="str">
            <v>KAMPUNG BARU TOAR - GUNUNG</v>
          </cell>
          <cell r="P491">
            <v>2014</v>
          </cell>
          <cell r="U491">
            <v>196879677</v>
          </cell>
        </row>
        <row r="492">
          <cell r="F492" t="str">
            <v>4.13.02</v>
          </cell>
          <cell r="H492" t="str">
            <v>PEMASANGAN BRONJONG RUAS JALAN PERKANTORAN PEMDA (JALAN KESEHATAN )</v>
          </cell>
          <cell r="I492" t="str">
            <v>04.13.01.03.08</v>
          </cell>
          <cell r="O492" t="str">
            <v>PERKANTORAN PEMDA (JALAN KESEHATAN )</v>
          </cell>
          <cell r="P492">
            <v>2014</v>
          </cell>
          <cell r="U492">
            <v>197078483</v>
          </cell>
        </row>
        <row r="493">
          <cell r="F493" t="str">
            <v>4.13.01</v>
          </cell>
          <cell r="H493" t="str">
            <v>PEMBANGUNAN JALAN BENDUNGAN SEI. SIRIH - TERMINAL - SENTAJO</v>
          </cell>
          <cell r="I493" t="str">
            <v>04.13.01.03.06</v>
          </cell>
          <cell r="O493" t="str">
            <v>SEI. SIRIH - TERMINAL - SENTAJO</v>
          </cell>
          <cell r="P493">
            <v>2014</v>
          </cell>
          <cell r="U493">
            <v>197436525</v>
          </cell>
        </row>
        <row r="494">
          <cell r="F494" t="str">
            <v>4.13.01</v>
          </cell>
          <cell r="H494" t="str">
            <v>PEMELIHARAAN JALAN SEI. RUMBIO - SPORT CENTER (URG. PILIHAN)</v>
          </cell>
          <cell r="I494" t="str">
            <v>04.13.01.03.06</v>
          </cell>
          <cell r="O494" t="str">
            <v>SEI. RUMBIO - SPORT CENTER</v>
          </cell>
          <cell r="P494">
            <v>2014</v>
          </cell>
          <cell r="U494">
            <v>197544440</v>
          </cell>
        </row>
        <row r="495">
          <cell r="F495" t="str">
            <v>4.13.01</v>
          </cell>
          <cell r="H495" t="str">
            <v>PENINGKATAN JALAN LINGKAR UNIKS (URG. PILIHAN)</v>
          </cell>
          <cell r="I495" t="str">
            <v>04.13.01.03.06</v>
          </cell>
          <cell r="O495" t="str">
            <v>LINGKAR UNIKS</v>
          </cell>
          <cell r="P495">
            <v>2014</v>
          </cell>
          <cell r="U495">
            <v>192182044</v>
          </cell>
        </row>
        <row r="496">
          <cell r="F496" t="str">
            <v>4.13.01</v>
          </cell>
          <cell r="H496" t="str">
            <v>PEMELIHARAAN JALAN SMP 2 TELUK KUANTAN - BERINGIN</v>
          </cell>
          <cell r="I496" t="str">
            <v>04.13.01.03.06</v>
          </cell>
          <cell r="O496" t="str">
            <v>SMP 2 TELUK KUANTAN - BERINGIN</v>
          </cell>
          <cell r="P496">
            <v>2014</v>
          </cell>
          <cell r="U496">
            <v>187069610</v>
          </cell>
        </row>
        <row r="497">
          <cell r="F497" t="str">
            <v>4.13.01</v>
          </cell>
          <cell r="H497" t="str">
            <v>PENINGKATAN JALAN BATU HAMPAR - KAMPUNG DATAR (URG. PILIHAN)</v>
          </cell>
          <cell r="I497" t="str">
            <v>04.13.01.03.06</v>
          </cell>
          <cell r="O497" t="str">
            <v>BATU HAMPAR - KAMPUNG DATAR</v>
          </cell>
          <cell r="P497">
            <v>2014</v>
          </cell>
          <cell r="U497">
            <v>197659444</v>
          </cell>
        </row>
        <row r="498">
          <cell r="F498" t="str">
            <v>4.13.01</v>
          </cell>
          <cell r="H498" t="str">
            <v>PEMBANGUNAN JALAN LINGKAR KANTOR CAMAT SENTAJO RAYA</v>
          </cell>
          <cell r="I498" t="str">
            <v>04.13.01.03.06</v>
          </cell>
          <cell r="O498" t="str">
            <v>LINGKAR KANTOR CAMAT SENTAJO RAYA</v>
          </cell>
          <cell r="P498">
            <v>2014</v>
          </cell>
          <cell r="U498">
            <v>196939048</v>
          </cell>
        </row>
        <row r="499">
          <cell r="F499" t="str">
            <v>4.13.02</v>
          </cell>
          <cell r="H499" t="str">
            <v>PEMBUATAN DRAINASE RUAS JALAN MENUJU SMK 3 KELURAHAN SEI. JERING KECAMATAN KUANTAN TENGAH</v>
          </cell>
          <cell r="I499" t="str">
            <v>04.13.01.03.08</v>
          </cell>
          <cell r="O499" t="str">
            <v>JALAN MENUJU SMK 3 KELURAHAN SEI. JERING</v>
          </cell>
          <cell r="P499">
            <v>2014</v>
          </cell>
          <cell r="U499">
            <v>198230943</v>
          </cell>
        </row>
        <row r="500">
          <cell r="F500" t="str">
            <v>4.13.02</v>
          </cell>
          <cell r="H500" t="str">
            <v>PEMBUATAN DRAINASE RUAS JALAN SEBERANG TALUK - SANGAU</v>
          </cell>
          <cell r="I500" t="str">
            <v>04.13.01.03.08</v>
          </cell>
          <cell r="O500" t="str">
            <v>SEBERANG TALUK - SANGAU</v>
          </cell>
          <cell r="P500">
            <v>2014</v>
          </cell>
          <cell r="U500">
            <v>197782386</v>
          </cell>
        </row>
        <row r="501">
          <cell r="F501" t="str">
            <v>4.13.02</v>
          </cell>
          <cell r="H501" t="str">
            <v>PEMBUATAN DRAINASE RUAS JALAN HASANAH - PULAU BUNGIN</v>
          </cell>
          <cell r="I501" t="str">
            <v>04.13.01.03.08</v>
          </cell>
          <cell r="O501" t="str">
            <v>HASANAH - PULAU BUNGIN</v>
          </cell>
          <cell r="P501">
            <v>2014</v>
          </cell>
          <cell r="U501">
            <v>197436838</v>
          </cell>
        </row>
        <row r="502">
          <cell r="E502" t="str">
            <v>186.3</v>
          </cell>
          <cell r="F502" t="str">
            <v>4.13.01</v>
          </cell>
          <cell r="H502" t="str">
            <v>PENINGKATAN JALAN KUANTAN SAKO - SAKO MARGASARI (ASPAL)</v>
          </cell>
          <cell r="I502" t="str">
            <v>04.13.01.03.06</v>
          </cell>
          <cell r="O502" t="str">
            <v>KUANTAN SAKO - SAKO MARGASARI</v>
          </cell>
          <cell r="P502">
            <v>2014</v>
          </cell>
          <cell r="U502">
            <v>1892921442</v>
          </cell>
        </row>
        <row r="503">
          <cell r="F503" t="str">
            <v>4.13.02</v>
          </cell>
          <cell r="H503" t="str">
            <v>PEMBUATAN 1 UNIT BOX CULVERT RUAS JALAN KOTO SENTAJO - DESA BERINGIN</v>
          </cell>
          <cell r="I503" t="str">
            <v>04.13.01.03.06</v>
          </cell>
          <cell r="O503" t="str">
            <v>KOTO SENTAJO - DESA BERINGIN</v>
          </cell>
          <cell r="P503">
            <v>2014</v>
          </cell>
          <cell r="U503">
            <v>189452159</v>
          </cell>
        </row>
        <row r="504">
          <cell r="E504" t="str">
            <v>10.2</v>
          </cell>
          <cell r="F504" t="str">
            <v>4.13.02</v>
          </cell>
          <cell r="H504" t="str">
            <v>PEMBUATAN 1 UNIT BOX CULVERT RUAS JALAN SEBERANG TALUK - DUTA PALMA</v>
          </cell>
          <cell r="I504" t="str">
            <v>04.13.01.03.06</v>
          </cell>
          <cell r="O504" t="str">
            <v>SEBERANG TALUK - DUTA PALMA</v>
          </cell>
          <cell r="P504">
            <v>2014</v>
          </cell>
          <cell r="U504">
            <v>197613420</v>
          </cell>
        </row>
        <row r="505">
          <cell r="F505" t="str">
            <v>4.13.01</v>
          </cell>
          <cell r="H505" t="str">
            <v>PENINGKATAN RUAS JALAN TANJUNG - MUARO TOMBANG (URG. PILIHAN)</v>
          </cell>
          <cell r="I505" t="str">
            <v>04.13.01.03.06</v>
          </cell>
          <cell r="O505" t="str">
            <v>TANJUNG - MUARO TOMBANG</v>
          </cell>
          <cell r="P505">
            <v>2014</v>
          </cell>
          <cell r="U505">
            <v>197861466</v>
          </cell>
        </row>
        <row r="506">
          <cell r="E506" t="str">
            <v>52.2</v>
          </cell>
          <cell r="F506" t="str">
            <v>4.13.01</v>
          </cell>
          <cell r="H506" t="str">
            <v xml:space="preserve"> JALAN TERMINAL - SENTAJO</v>
          </cell>
          <cell r="I506" t="str">
            <v>04.13.01.03.06</v>
          </cell>
          <cell r="O506" t="str">
            <v>TERMINAL - SENTAJO</v>
          </cell>
          <cell r="P506">
            <v>2014</v>
          </cell>
          <cell r="U506">
            <v>49779000</v>
          </cell>
        </row>
        <row r="507">
          <cell r="E507" t="str">
            <v>65.3</v>
          </cell>
          <cell r="F507" t="str">
            <v>4.13.01</v>
          </cell>
          <cell r="H507" t="str">
            <v>PENINGKATAN STRUKTUR JALAN STM - SAWAH</v>
          </cell>
          <cell r="I507" t="str">
            <v>04.13.01.03.06</v>
          </cell>
          <cell r="O507" t="str">
            <v>STM - SAWAH</v>
          </cell>
          <cell r="P507">
            <v>2015</v>
          </cell>
          <cell r="T507" t="str">
            <v>APBD</v>
          </cell>
          <cell r="U507">
            <v>5771596592</v>
          </cell>
        </row>
        <row r="508">
          <cell r="F508" t="str">
            <v>4.13.01</v>
          </cell>
          <cell r="H508" t="str">
            <v>PENINGKATAN JL. SMP 2 TELUK KUANTAN - JL. KAB. STM - BERIGIN</v>
          </cell>
          <cell r="I508" t="str">
            <v>04.13.01.03.06</v>
          </cell>
          <cell r="O508" t="str">
            <v>SMP 2 TELUK KUANTAN - JL. KAB. STM - BERIGIN</v>
          </cell>
          <cell r="P508">
            <v>2015</v>
          </cell>
          <cell r="T508" t="str">
            <v>APBD</v>
          </cell>
          <cell r="U508">
            <v>3199037978</v>
          </cell>
        </row>
        <row r="509">
          <cell r="E509" t="str">
            <v>183.3</v>
          </cell>
          <cell r="F509" t="str">
            <v>4.13.01</v>
          </cell>
          <cell r="H509" t="str">
            <v>PENINGKATAN JL.SUKA RAJA - GIRI SAKO</v>
          </cell>
          <cell r="I509" t="str">
            <v>04.13.01.03.06</v>
          </cell>
          <cell r="O509" t="str">
            <v>SUKARAJA-GIRI SAKO</v>
          </cell>
          <cell r="P509">
            <v>2015</v>
          </cell>
          <cell r="T509" t="str">
            <v>APBD</v>
          </cell>
          <cell r="U509">
            <v>2127760813</v>
          </cell>
        </row>
        <row r="510">
          <cell r="F510" t="str">
            <v>4.13.01</v>
          </cell>
          <cell r="H510" t="str">
            <v>JALAN LOKASI PEMAKAMAN PL. ARO</v>
          </cell>
          <cell r="I510" t="str">
            <v>04.13.01.03.06</v>
          </cell>
          <cell r="O510" t="str">
            <v>PEMAKAMAN PL. ARO</v>
          </cell>
          <cell r="P510">
            <v>2015</v>
          </cell>
          <cell r="T510" t="str">
            <v>APBD</v>
          </cell>
          <cell r="U510">
            <v>1931170394</v>
          </cell>
        </row>
        <row r="511">
          <cell r="E511" t="str">
            <v>4.7</v>
          </cell>
          <cell r="F511" t="str">
            <v>4.13.01</v>
          </cell>
          <cell r="H511" t="str">
            <v>PENINGKATAN JL. SENTAJO - MUARA LANGSAT</v>
          </cell>
          <cell r="I511" t="str">
            <v>04.13.01.03.06</v>
          </cell>
          <cell r="O511" t="str">
            <v>SENTAJO - MUARA LANGSAT</v>
          </cell>
          <cell r="P511">
            <v>2015</v>
          </cell>
          <cell r="T511" t="str">
            <v>APBD</v>
          </cell>
          <cell r="U511">
            <v>4142581848.1999998</v>
          </cell>
        </row>
        <row r="512">
          <cell r="E512" t="str">
            <v>259.2</v>
          </cell>
          <cell r="F512" t="str">
            <v>4.13.01</v>
          </cell>
          <cell r="H512" t="str">
            <v>PENINGKATAN JL. SENTAJO - TERATAK AIR HITAM</v>
          </cell>
          <cell r="I512" t="str">
            <v>04.13.01.03.06</v>
          </cell>
          <cell r="O512" t="str">
            <v>SENTAJO - TERATAK AIR HITAM</v>
          </cell>
          <cell r="P512">
            <v>2015</v>
          </cell>
          <cell r="T512" t="str">
            <v>APBD</v>
          </cell>
          <cell r="U512">
            <v>2691692465</v>
          </cell>
        </row>
        <row r="513">
          <cell r="E513" t="str">
            <v>164.5</v>
          </cell>
          <cell r="F513" t="str">
            <v>4.13.01</v>
          </cell>
          <cell r="H513" t="str">
            <v>PENINGKATAN JL. PANGEAN - SITUGAL</v>
          </cell>
          <cell r="I513" t="str">
            <v>04.13.01.03.06</v>
          </cell>
          <cell r="O513" t="str">
            <v>PANGEAN - SITUGAL</v>
          </cell>
          <cell r="P513">
            <v>2015</v>
          </cell>
          <cell r="T513" t="str">
            <v>APBD</v>
          </cell>
          <cell r="U513">
            <v>8656542443.2000008</v>
          </cell>
        </row>
        <row r="514">
          <cell r="E514" t="str">
            <v>52.3</v>
          </cell>
          <cell r="F514" t="str">
            <v>4.13.01</v>
          </cell>
          <cell r="H514" t="str">
            <v>PEMBUATAN MEDIA JALAN TERMINAL TELUK KUANTAN - SENTAJO</v>
          </cell>
          <cell r="I514" t="str">
            <v>04.13.01.03.06</v>
          </cell>
          <cell r="O514" t="str">
            <v>TERMINAL - SENTAJO</v>
          </cell>
          <cell r="P514">
            <v>2015</v>
          </cell>
          <cell r="T514" t="str">
            <v>APBD</v>
          </cell>
          <cell r="U514">
            <v>1038080204</v>
          </cell>
        </row>
        <row r="515">
          <cell r="F515" t="str">
            <v>4.13.01</v>
          </cell>
          <cell r="H515" t="str">
            <v>PENINGKATAN JALAN BENAI- PL. KOPUANG</v>
          </cell>
          <cell r="I515" t="str">
            <v>04.13.01.03.06</v>
          </cell>
          <cell r="O515" t="str">
            <v>BENAI-PL. KOPUNG</v>
          </cell>
          <cell r="P515">
            <v>2015</v>
          </cell>
          <cell r="T515" t="str">
            <v>APBD</v>
          </cell>
          <cell r="U515">
            <v>3131158428</v>
          </cell>
        </row>
        <row r="516">
          <cell r="F516" t="str">
            <v>4.13.01</v>
          </cell>
          <cell r="H516" t="str">
            <v>PENINGKATAN JALAN BANJAR LOPAK- PEMBATANG</v>
          </cell>
          <cell r="I516" t="str">
            <v>04.13.01.03.06</v>
          </cell>
          <cell r="O516" t="str">
            <v>BANJAR LOPAK - PEMBATANG</v>
          </cell>
          <cell r="P516">
            <v>2015</v>
          </cell>
          <cell r="T516" t="str">
            <v>APBD</v>
          </cell>
          <cell r="U516">
            <v>2128040770</v>
          </cell>
        </row>
        <row r="517">
          <cell r="F517" t="str">
            <v>4.13.01</v>
          </cell>
          <cell r="H517" t="str">
            <v>PENGASPALAN JALAN LINGK. KANTOR CAMAT BENAI</v>
          </cell>
          <cell r="I517" t="str">
            <v>04.13.01.03.06</v>
          </cell>
          <cell r="O517" t="str">
            <v>LINGK. KANTOR CAMAT BENAI</v>
          </cell>
          <cell r="P517">
            <v>2015</v>
          </cell>
          <cell r="T517" t="str">
            <v>APBD</v>
          </cell>
          <cell r="U517">
            <v>1990157144</v>
          </cell>
        </row>
        <row r="518">
          <cell r="E518" t="str">
            <v>167.2</v>
          </cell>
          <cell r="F518" t="str">
            <v>4.13.01</v>
          </cell>
          <cell r="H518" t="str">
            <v>PENINGKATAN JALAN DESA TANAH BEKALI</v>
          </cell>
          <cell r="I518" t="str">
            <v>04.13.01.03.06</v>
          </cell>
          <cell r="O518" t="str">
            <v>DESA TANAH BEKALI</v>
          </cell>
          <cell r="P518">
            <v>2015</v>
          </cell>
          <cell r="T518" t="str">
            <v>APBD</v>
          </cell>
          <cell r="U518">
            <v>2091776958</v>
          </cell>
        </row>
        <row r="519">
          <cell r="E519" t="str">
            <v>165.7</v>
          </cell>
          <cell r="F519" t="str">
            <v>4.13.01</v>
          </cell>
          <cell r="H519" t="str">
            <v>PENINGKATAN JALAN SAKO - TRANS SKP II</v>
          </cell>
          <cell r="I519" t="str">
            <v>04.13.01.03.06</v>
          </cell>
          <cell r="O519" t="str">
            <v>SAKO TRANS SKP II</v>
          </cell>
          <cell r="P519">
            <v>2015</v>
          </cell>
          <cell r="T519" t="str">
            <v>APBD</v>
          </cell>
          <cell r="U519">
            <v>2126653104.2</v>
          </cell>
        </row>
        <row r="520">
          <cell r="F520" t="str">
            <v>4.13.01</v>
          </cell>
          <cell r="H520" t="str">
            <v>PENINGKATAN JALAN PSR USANG - PL. MADINAH</v>
          </cell>
          <cell r="I520" t="str">
            <v>04.13.01.03.06</v>
          </cell>
          <cell r="O520" t="str">
            <v>PSR USANG - PL. MADINAH</v>
          </cell>
          <cell r="P520">
            <v>2015</v>
          </cell>
          <cell r="T520" t="str">
            <v>APBD</v>
          </cell>
          <cell r="U520">
            <v>3073451038</v>
          </cell>
        </row>
        <row r="521">
          <cell r="E521" t="str">
            <v>257.2</v>
          </cell>
          <cell r="F521" t="str">
            <v>4.13.01</v>
          </cell>
          <cell r="H521" t="str">
            <v>PENINGKATAN JALAN BENAI - PL. LANCANG</v>
          </cell>
          <cell r="I521" t="str">
            <v>04.13.01.03.06</v>
          </cell>
          <cell r="O521" t="str">
            <v>BENAI - PL. LANCANG</v>
          </cell>
          <cell r="P521">
            <v>2015</v>
          </cell>
          <cell r="T521" t="str">
            <v>APBD</v>
          </cell>
          <cell r="U521">
            <v>3166464963</v>
          </cell>
        </row>
        <row r="522">
          <cell r="E522" t="str">
            <v>296.2</v>
          </cell>
          <cell r="F522" t="str">
            <v>4.13.01</v>
          </cell>
          <cell r="H522" t="str">
            <v>PENINGKATAN JALAN INUMAN - PL. BUSUK</v>
          </cell>
          <cell r="I522" t="str">
            <v>04.13.01.03.06</v>
          </cell>
          <cell r="O522" t="str">
            <v>INUMAN - PL. BUSUK</v>
          </cell>
          <cell r="P522">
            <v>2015</v>
          </cell>
          <cell r="T522" t="str">
            <v>APBD</v>
          </cell>
          <cell r="U522">
            <v>2025740168</v>
          </cell>
        </row>
        <row r="523">
          <cell r="F523" t="str">
            <v>4.13.01</v>
          </cell>
          <cell r="H523" t="str">
            <v>PENINGKATAN JALAN SP. SEI KUNING - SP. 4 PT.WANASARI</v>
          </cell>
          <cell r="I523" t="str">
            <v>04.13.01.03.06</v>
          </cell>
          <cell r="O523" t="str">
            <v>SP. SEI KUNING - SP. 4 PT.WANASARI</v>
          </cell>
          <cell r="P523">
            <v>2015</v>
          </cell>
          <cell r="T523" t="str">
            <v>APBD</v>
          </cell>
          <cell r="U523">
            <v>2153193000</v>
          </cell>
        </row>
        <row r="524">
          <cell r="E524" t="str">
            <v>295.2</v>
          </cell>
          <cell r="F524" t="str">
            <v>4.13.01</v>
          </cell>
          <cell r="H524" t="str">
            <v>PENINGKATAN JALAN PL. BAYUR - SEI. PERUPUK</v>
          </cell>
          <cell r="I524" t="str">
            <v>04.13.01.03.06</v>
          </cell>
          <cell r="O524" t="str">
            <v>PULAU BAYUR-SEI. PERUPUK</v>
          </cell>
          <cell r="P524">
            <v>2015</v>
          </cell>
          <cell r="T524" t="str">
            <v>APBD</v>
          </cell>
          <cell r="U524">
            <v>2038722656.2</v>
          </cell>
        </row>
        <row r="525">
          <cell r="E525" t="str">
            <v>93.2</v>
          </cell>
          <cell r="F525" t="str">
            <v>4.13.01</v>
          </cell>
          <cell r="H525" t="str">
            <v>PENINGKATAN JALAN SP. KINALI - BUKIT KAUMAN</v>
          </cell>
          <cell r="I525" t="str">
            <v>04.13.01.03.06</v>
          </cell>
          <cell r="O525" t="str">
            <v>SIMPANG KINALI-BUKIT KAUMAN</v>
          </cell>
          <cell r="P525">
            <v>2015</v>
          </cell>
          <cell r="T525" t="str">
            <v>APBD</v>
          </cell>
          <cell r="U525">
            <v>1656251100</v>
          </cell>
        </row>
        <row r="526">
          <cell r="E526" t="str">
            <v>87.4</v>
          </cell>
          <cell r="F526" t="str">
            <v>4.13.01</v>
          </cell>
          <cell r="H526" t="str">
            <v>PENINGKATAN JALAN IBUL - SUNGAI BESAR</v>
          </cell>
          <cell r="I526" t="str">
            <v>04.13.01.03.06</v>
          </cell>
          <cell r="O526" t="str">
            <v>IBUL - SEI. BESAR</v>
          </cell>
          <cell r="P526">
            <v>2015</v>
          </cell>
          <cell r="T526" t="str">
            <v>APBD</v>
          </cell>
          <cell r="U526">
            <v>3760564386.1999998</v>
          </cell>
        </row>
        <row r="527">
          <cell r="E527" t="str">
            <v>245.3</v>
          </cell>
          <cell r="F527" t="str">
            <v>4.13.01</v>
          </cell>
          <cell r="H527" t="str">
            <v>PENINGKATAN JALAN SP. 4 PT. WANASARI - SUKA MAJU</v>
          </cell>
          <cell r="I527" t="str">
            <v>04.13.01.03.06</v>
          </cell>
          <cell r="O527" t="str">
            <v>SP. 4 PT. WANASARI - SUKAMAJU</v>
          </cell>
          <cell r="P527">
            <v>2015</v>
          </cell>
          <cell r="T527" t="str">
            <v>APBD</v>
          </cell>
          <cell r="U527">
            <v>2128408453</v>
          </cell>
        </row>
        <row r="528">
          <cell r="F528" t="str">
            <v>4.13.01</v>
          </cell>
          <cell r="H528" t="str">
            <v>PENINGKATAN JALAN SUMBER JAYA - KUANTAN SAKO</v>
          </cell>
          <cell r="I528" t="str">
            <v>04.13.01.03.06</v>
          </cell>
          <cell r="O528" t="str">
            <v>SUMBER JAYA - KUANTAN SAKO</v>
          </cell>
          <cell r="P528">
            <v>2015</v>
          </cell>
          <cell r="T528" t="str">
            <v>APBD</v>
          </cell>
          <cell r="U528">
            <v>2132575732</v>
          </cell>
        </row>
        <row r="529">
          <cell r="E529" t="str">
            <v>231.1</v>
          </cell>
          <cell r="F529" t="str">
            <v>4.13.01</v>
          </cell>
          <cell r="H529" t="str">
            <v>PENINGKATAN JALAN PASIR MAS - SAKO MARGA SARI</v>
          </cell>
          <cell r="I529" t="str">
            <v>04.13.01.03.06</v>
          </cell>
          <cell r="O529" t="str">
            <v>PASIR MAS - SAKO MARGA SARI</v>
          </cell>
          <cell r="P529">
            <v>2015</v>
          </cell>
          <cell r="T529" t="str">
            <v>APBD</v>
          </cell>
          <cell r="U529">
            <v>2066023866.2</v>
          </cell>
        </row>
        <row r="530">
          <cell r="F530" t="str">
            <v>4.13.01</v>
          </cell>
          <cell r="H530" t="str">
            <v>PENINGKATAN JALAN LINGKAR PERUMNAS</v>
          </cell>
          <cell r="I530" t="str">
            <v>04.13.01.03.06</v>
          </cell>
          <cell r="O530" t="str">
            <v>LINGKAR PERUMNAS</v>
          </cell>
          <cell r="P530">
            <v>2015</v>
          </cell>
          <cell r="T530" t="str">
            <v>APBD</v>
          </cell>
          <cell r="U530">
            <v>1212664598</v>
          </cell>
        </row>
        <row r="531">
          <cell r="F531" t="str">
            <v>4.13.02</v>
          </cell>
          <cell r="H531" t="str">
            <v>PEMBANGUNAN JEMBATAN BATANG TABALAI</v>
          </cell>
          <cell r="I531" t="str">
            <v>04.13.02.03.08</v>
          </cell>
          <cell r="O531" t="str">
            <v>BATANG TABALAI</v>
          </cell>
          <cell r="P531">
            <v>2015</v>
          </cell>
          <cell r="T531" t="str">
            <v>APBD</v>
          </cell>
          <cell r="U531">
            <v>2361312163</v>
          </cell>
        </row>
        <row r="532">
          <cell r="F532" t="str">
            <v>4.13.02</v>
          </cell>
          <cell r="H532" t="str">
            <v>PEMBANG JEMB SEI.TINGKALAK HILIR RUAS JLN.SIMP.JAKE - SEI.SIRIH</v>
          </cell>
          <cell r="I532" t="str">
            <v>04.13.02.03.08</v>
          </cell>
          <cell r="O532" t="str">
            <v>SEI.TINGKALAK HILIR RUAS JLN.SIMP.JAKE - SEI.SIRIH</v>
          </cell>
          <cell r="P532">
            <v>2015</v>
          </cell>
          <cell r="T532" t="str">
            <v>APBD</v>
          </cell>
          <cell r="U532">
            <v>1855632664.2</v>
          </cell>
        </row>
        <row r="533">
          <cell r="F533" t="str">
            <v>4.13.01</v>
          </cell>
          <cell r="H533" t="str">
            <v>PENINGKATAN JLN. PINANG MERAH - MUARA PETAI</v>
          </cell>
          <cell r="I533" t="str">
            <v>04.13.01.03.06</v>
          </cell>
          <cell r="O533" t="str">
            <v>PINANG MERAH - MUARA PETAI</v>
          </cell>
          <cell r="P533">
            <v>2015</v>
          </cell>
          <cell r="T533" t="str">
            <v>APBD</v>
          </cell>
          <cell r="U533">
            <v>2083405986.2</v>
          </cell>
        </row>
        <row r="534">
          <cell r="E534" t="str">
            <v>279.2</v>
          </cell>
          <cell r="F534" t="str">
            <v>4.13.02</v>
          </cell>
          <cell r="H534" t="str">
            <v>PEMBANGUNAN JEM. TALONTAM RUAS JL. TALONTAM - BANJAR BENAI</v>
          </cell>
          <cell r="I534" t="str">
            <v>04.13.01.03.06</v>
          </cell>
          <cell r="O534" t="str">
            <v>JL. TALONTAM - BANJAR BENAI</v>
          </cell>
          <cell r="P534">
            <v>2015</v>
          </cell>
          <cell r="T534" t="str">
            <v>APBD</v>
          </cell>
          <cell r="U534">
            <v>2349817980</v>
          </cell>
        </row>
        <row r="535">
          <cell r="E535" t="str">
            <v>191.1</v>
          </cell>
          <cell r="F535" t="str">
            <v>4.13.02</v>
          </cell>
          <cell r="H535" t="str">
            <v>PEMBUATAN 1 UNIT BOX CULVERT RUAS JL.LOGAS - TANJUNG MEDANG</v>
          </cell>
          <cell r="I535" t="str">
            <v>04.13.01.03.06</v>
          </cell>
          <cell r="O535" t="str">
            <v>LOGAS - TANJUNG MEDANG</v>
          </cell>
          <cell r="P535">
            <v>2015</v>
          </cell>
          <cell r="T535" t="str">
            <v>APBD</v>
          </cell>
          <cell r="U535">
            <v>247494064</v>
          </cell>
        </row>
        <row r="536">
          <cell r="F536" t="str">
            <v>4.13.02</v>
          </cell>
          <cell r="H536" t="str">
            <v xml:space="preserve">PEMBANGUNAN JEM.SEI.KLESEK HULU RUAS JL.AIR MAS - SEI KIRANJI </v>
          </cell>
          <cell r="I536" t="str">
            <v>04.13.01.03.06</v>
          </cell>
          <cell r="O536" t="str">
            <v xml:space="preserve">SEI.KLESEK HULU RUAS JL.AIR MAS - SEI KIRANJI </v>
          </cell>
          <cell r="P536">
            <v>2015</v>
          </cell>
          <cell r="T536" t="str">
            <v>APBD</v>
          </cell>
          <cell r="U536">
            <v>2801026132</v>
          </cell>
        </row>
        <row r="537">
          <cell r="F537" t="str">
            <v>4.13.02</v>
          </cell>
          <cell r="H537" t="str">
            <v>PEMBANGUNAN JEM. SEI BAWANG RUAS JALAN JAKE - SEI. SIRIH</v>
          </cell>
          <cell r="I537" t="str">
            <v>04.13.01.03.06</v>
          </cell>
          <cell r="O537" t="str">
            <v>SEI BAWANG RUAS JALAN JAKE - SEI. SIRIH</v>
          </cell>
          <cell r="P537">
            <v>2015</v>
          </cell>
          <cell r="T537" t="str">
            <v>APBD</v>
          </cell>
          <cell r="U537">
            <v>2023879506</v>
          </cell>
        </row>
        <row r="538">
          <cell r="F538" t="str">
            <v>4.13.01</v>
          </cell>
          <cell r="H538" t="str">
            <v>PENINGKATAN JLN SEBERANG TALUK- SIBEROBAH - SANGAU</v>
          </cell>
          <cell r="I538" t="str">
            <v>04.13.01.03.06</v>
          </cell>
          <cell r="O538" t="str">
            <v>SEBERANG TALUK- SIBEROBAH - SANGAU</v>
          </cell>
          <cell r="P538">
            <v>2015</v>
          </cell>
          <cell r="T538" t="str">
            <v>APBD</v>
          </cell>
          <cell r="U538">
            <v>5113308736.9644003</v>
          </cell>
        </row>
        <row r="539">
          <cell r="E539" t="str">
            <v>258.3</v>
          </cell>
          <cell r="F539" t="str">
            <v>4.13.01</v>
          </cell>
          <cell r="H539" t="str">
            <v>PENINGKATAN JLN LEPAU GADING - PANGEAN</v>
          </cell>
          <cell r="I539" t="str">
            <v>04.13.01.03.06</v>
          </cell>
          <cell r="O539" t="str">
            <v>JL. LEPAU GADING - PANGEAN</v>
          </cell>
          <cell r="P539">
            <v>2015</v>
          </cell>
          <cell r="T539" t="str">
            <v>APBD</v>
          </cell>
          <cell r="U539">
            <v>4424469137.1017532</v>
          </cell>
        </row>
        <row r="540">
          <cell r="F540" t="str">
            <v>4.13.01</v>
          </cell>
          <cell r="H540" t="str">
            <v>PENINGKATAN JALAN PULAU KOPUNG</v>
          </cell>
          <cell r="I540" t="str">
            <v>04.13.01.03.06</v>
          </cell>
          <cell r="O540" t="str">
            <v>PULAU KOPUNG</v>
          </cell>
          <cell r="P540">
            <v>2015</v>
          </cell>
          <cell r="T540" t="str">
            <v>APBD</v>
          </cell>
          <cell r="U540">
            <v>194299755</v>
          </cell>
        </row>
        <row r="541">
          <cell r="E541" t="str">
            <v>4.8</v>
          </cell>
          <cell r="F541" t="str">
            <v>4.13.02</v>
          </cell>
          <cell r="H541" t="str">
            <v>PEMBUATAN BOX CULVERT RUAS JL. SENTAJO - MUARA LANGSAT</v>
          </cell>
          <cell r="I541" t="str">
            <v>04.13.01.03.06</v>
          </cell>
          <cell r="O541" t="str">
            <v>SENTAJO - MUARA LANGSAT</v>
          </cell>
          <cell r="P541">
            <v>2015</v>
          </cell>
          <cell r="T541" t="str">
            <v>APBD</v>
          </cell>
          <cell r="U541">
            <v>187607827</v>
          </cell>
        </row>
        <row r="542">
          <cell r="F542" t="str">
            <v>4.13.01</v>
          </cell>
          <cell r="H542" t="str">
            <v>PENING. JALAN STRUKTUR JL. MUARA LEMBU  PANGKALAN INDARUNG</v>
          </cell>
          <cell r="I542" t="str">
            <v>04.13.01.03.06</v>
          </cell>
          <cell r="O542" t="str">
            <v>MUARA LEMBU - PANGKALAN INDARUNG</v>
          </cell>
          <cell r="P542">
            <v>2015</v>
          </cell>
          <cell r="T542" t="str">
            <v>APBD</v>
          </cell>
          <cell r="U542">
            <v>1976709313</v>
          </cell>
        </row>
        <row r="543">
          <cell r="F543" t="str">
            <v>4.13.01</v>
          </cell>
          <cell r="H543" t="str">
            <v>PENINGKATAN JALAN KOTO GUNUNG - PL. MUNGKUR</v>
          </cell>
          <cell r="I543" t="str">
            <v>04.13.01.03.06</v>
          </cell>
          <cell r="O543" t="str">
            <v>KOTO GUNUNG - PL. MUNGKUR</v>
          </cell>
          <cell r="P543">
            <v>2015</v>
          </cell>
          <cell r="T543" t="str">
            <v>APBD</v>
          </cell>
          <cell r="U543">
            <v>1945562821</v>
          </cell>
        </row>
        <row r="544">
          <cell r="F544" t="str">
            <v>4.13.01</v>
          </cell>
          <cell r="H544" t="str">
            <v>PEMBANGUNAN JALAN  PADANG MUNSALO - SAWAH</v>
          </cell>
          <cell r="I544" t="str">
            <v>04.13.01.03.06</v>
          </cell>
          <cell r="O544" t="str">
            <v>PADANG MUNSALO - SAWAH</v>
          </cell>
          <cell r="P544">
            <v>2015</v>
          </cell>
          <cell r="T544" t="str">
            <v>APBD</v>
          </cell>
          <cell r="U544">
            <v>194273678</v>
          </cell>
        </row>
        <row r="545">
          <cell r="F545" t="str">
            <v>4.13.01</v>
          </cell>
          <cell r="H545" t="str">
            <v>PENINGKATAN JLN. SEBERANG TALUK-KANDANG TUMIYANG</v>
          </cell>
          <cell r="I545" t="str">
            <v>04.13.01.03.06</v>
          </cell>
          <cell r="O545" t="str">
            <v>SEBERANG TALUK-KANDANG TUMIYANG</v>
          </cell>
          <cell r="P545">
            <v>2015</v>
          </cell>
          <cell r="T545" t="str">
            <v>APBD</v>
          </cell>
          <cell r="U545">
            <v>469897527</v>
          </cell>
        </row>
        <row r="546">
          <cell r="E546" t="str">
            <v>52.4</v>
          </cell>
          <cell r="F546" t="str">
            <v>4.13.01</v>
          </cell>
          <cell r="H546" t="str">
            <v>PEMBANGUNAN JLN. TERMINAL SENTAJO</v>
          </cell>
          <cell r="I546" t="str">
            <v>04.13.01.03.06</v>
          </cell>
          <cell r="O546" t="str">
            <v>TERMINAL - SENTAJO</v>
          </cell>
          <cell r="P546">
            <v>2015</v>
          </cell>
          <cell r="T546" t="str">
            <v>APBD</v>
          </cell>
          <cell r="U546">
            <v>194582579</v>
          </cell>
        </row>
        <row r="547">
          <cell r="F547" t="str">
            <v>4.13.01</v>
          </cell>
          <cell r="H547" t="str">
            <v>PEMBANGUNAN JALAN SEI. TOLANG - BIKIT AMBALAU</v>
          </cell>
          <cell r="I547" t="str">
            <v>04.13.01.03.06</v>
          </cell>
          <cell r="O547" t="str">
            <v>SEI. TOLANG - BIKIT AMBALAU</v>
          </cell>
          <cell r="P547">
            <v>2015</v>
          </cell>
          <cell r="T547" t="str">
            <v>APBD</v>
          </cell>
          <cell r="U547">
            <v>194304755</v>
          </cell>
        </row>
        <row r="548">
          <cell r="F548" t="str">
            <v>4.13.01</v>
          </cell>
          <cell r="H548" t="str">
            <v>PEMBUATAN BAHU JL.BETON RUAS JALAN TOPAN- PERUMNAS</v>
          </cell>
          <cell r="I548" t="str">
            <v>04.13.01.03.06</v>
          </cell>
          <cell r="O548" t="str">
            <v>TOPAN- PERUMNAS</v>
          </cell>
          <cell r="P548">
            <v>2015</v>
          </cell>
          <cell r="T548" t="str">
            <v>APBD</v>
          </cell>
          <cell r="U548">
            <v>194194110</v>
          </cell>
        </row>
        <row r="549">
          <cell r="F549" t="str">
            <v>4.13.02</v>
          </cell>
          <cell r="H549" t="str">
            <v>PEMBUATAN BOX CULVERT + DRAINASE SUKA MAJU</v>
          </cell>
          <cell r="I549" t="str">
            <v>04.13.01.03.08</v>
          </cell>
          <cell r="O549" t="str">
            <v>SUKA MAJU</v>
          </cell>
          <cell r="P549">
            <v>2015</v>
          </cell>
          <cell r="T549" t="str">
            <v>APBD</v>
          </cell>
          <cell r="U549">
            <v>191295534</v>
          </cell>
        </row>
        <row r="550">
          <cell r="E550" t="str">
            <v>80.1</v>
          </cell>
          <cell r="F550" t="str">
            <v>4.13.02</v>
          </cell>
          <cell r="H550" t="str">
            <v>PEMBUATAN BOX CULVERT RUAS JALAN MENUJU TPA</v>
          </cell>
          <cell r="I550" t="str">
            <v>04.13.01.03.06</v>
          </cell>
          <cell r="L550">
            <v>1700</v>
          </cell>
          <cell r="M550">
            <v>10</v>
          </cell>
          <cell r="N550">
            <v>17000</v>
          </cell>
          <cell r="O550" t="str">
            <v>MENUJU TPA</v>
          </cell>
          <cell r="P550">
            <v>2015</v>
          </cell>
          <cell r="T550" t="str">
            <v>APBD</v>
          </cell>
          <cell r="U550">
            <v>195476550</v>
          </cell>
        </row>
        <row r="551">
          <cell r="E551" t="str">
            <v>17.4</v>
          </cell>
          <cell r="F551" t="str">
            <v>4.13.02</v>
          </cell>
          <cell r="H551" t="str">
            <v>PEMBUATAN BOX CULVERT GOR JALUR DUA</v>
          </cell>
          <cell r="I551" t="str">
            <v>04.13.01.03.06</v>
          </cell>
          <cell r="O551" t="str">
            <v>GOR JALUR DUA</v>
          </cell>
          <cell r="P551">
            <v>2015</v>
          </cell>
          <cell r="T551" t="str">
            <v>APBD</v>
          </cell>
          <cell r="U551">
            <v>193212995</v>
          </cell>
        </row>
        <row r="552">
          <cell r="E552" t="str">
            <v>235.3</v>
          </cell>
          <cell r="F552" t="str">
            <v>4.13.02</v>
          </cell>
          <cell r="H552" t="str">
            <v>PEMBUATAN BOX CULVERT RUAS JALAN AIR MAS-SEI. KIRANJI</v>
          </cell>
          <cell r="I552" t="str">
            <v>04.13.01.03.06</v>
          </cell>
          <cell r="O552" t="str">
            <v>AIR MAS-SEI. KIRANJI</v>
          </cell>
          <cell r="P552">
            <v>2015</v>
          </cell>
          <cell r="T552" t="str">
            <v>APBD</v>
          </cell>
          <cell r="U552">
            <v>193532549</v>
          </cell>
        </row>
        <row r="553">
          <cell r="F553" t="str">
            <v>4.13.02</v>
          </cell>
          <cell r="H553" t="str">
            <v>PEMBUATAN 1 UNIT BOX CULVERT RUAS JL.PL.KEDUDUNG-DUTA PALMA</v>
          </cell>
          <cell r="I553" t="str">
            <v>04.13.01.03.06</v>
          </cell>
          <cell r="O553" t="str">
            <v>PULAU KEDUNDUNG - DUTA PALMA</v>
          </cell>
          <cell r="P553">
            <v>2015</v>
          </cell>
          <cell r="T553" t="str">
            <v>APBD</v>
          </cell>
          <cell r="U553">
            <v>192293177</v>
          </cell>
        </row>
        <row r="554">
          <cell r="F554" t="str">
            <v>4.13.02</v>
          </cell>
          <cell r="H554" t="str">
            <v>PEMBUATAN 1 UNIT BOX CULVERT 2X2X6 DALAM KOTA BASERAH</v>
          </cell>
          <cell r="I554" t="str">
            <v>04.13.01.03.06</v>
          </cell>
          <cell r="O554" t="str">
            <v>KOTA BASERAH</v>
          </cell>
          <cell r="P554">
            <v>2015</v>
          </cell>
          <cell r="T554" t="str">
            <v>APBD</v>
          </cell>
          <cell r="U554">
            <v>121648894</v>
          </cell>
        </row>
        <row r="555">
          <cell r="F555" t="str">
            <v>4.13.01</v>
          </cell>
          <cell r="H555" t="str">
            <v>PENINGKATAN JALAN TOAR - PETAPAHAN</v>
          </cell>
          <cell r="I555" t="str">
            <v>04.13.01.03.06</v>
          </cell>
          <cell r="O555" t="str">
            <v>TOAR - PETAPAHAN</v>
          </cell>
          <cell r="P555">
            <v>2015</v>
          </cell>
          <cell r="T555" t="str">
            <v>APBD</v>
          </cell>
          <cell r="U555">
            <v>1945177628</v>
          </cell>
        </row>
        <row r="556">
          <cell r="F556" t="str">
            <v>4.13.01</v>
          </cell>
          <cell r="H556" t="str">
            <v>PEMBANGUNAN JALAN KASANG - SEI. KELELAWAR</v>
          </cell>
          <cell r="I556" t="str">
            <v>04.13.01.03.06</v>
          </cell>
          <cell r="O556" t="str">
            <v>KASANG - SEI. KELELAWAR</v>
          </cell>
          <cell r="P556">
            <v>2015</v>
          </cell>
          <cell r="T556" t="str">
            <v>APBD</v>
          </cell>
          <cell r="U556">
            <v>2197200060</v>
          </cell>
        </row>
        <row r="557">
          <cell r="E557" t="str">
            <v>183.4</v>
          </cell>
          <cell r="F557" t="str">
            <v>4.13.01</v>
          </cell>
          <cell r="H557" t="str">
            <v>PENINGKATAN JALAN SUKA RAJA - GIRI SAKO</v>
          </cell>
          <cell r="I557" t="str">
            <v>04.13.01.03.06</v>
          </cell>
          <cell r="O557" t="str">
            <v>SUKARAJA-GIRI SAKO</v>
          </cell>
          <cell r="P557">
            <v>2015</v>
          </cell>
          <cell r="T557" t="str">
            <v>APBD</v>
          </cell>
          <cell r="U557">
            <v>2122831297</v>
          </cell>
        </row>
        <row r="558">
          <cell r="E558" t="str">
            <v>4.9</v>
          </cell>
          <cell r="F558" t="str">
            <v>4.13.01</v>
          </cell>
          <cell r="H558" t="str">
            <v>PENINGKATAN JALAN SENTAJO - MUARA LANGSAT</v>
          </cell>
          <cell r="I558" t="str">
            <v>04.13.01.03.06</v>
          </cell>
          <cell r="O558" t="str">
            <v>SENTAJO - MUARA LANGSAT</v>
          </cell>
          <cell r="P558">
            <v>2015</v>
          </cell>
          <cell r="T558" t="str">
            <v>APBD</v>
          </cell>
          <cell r="U558">
            <v>8378965790.1999998</v>
          </cell>
        </row>
        <row r="559">
          <cell r="E559" t="str">
            <v>166.2</v>
          </cell>
          <cell r="F559" t="str">
            <v>4.13.01</v>
          </cell>
          <cell r="H559" t="str">
            <v xml:space="preserve">PENINGKATAN STRUKTUR JL. PAUH ANGIT-PASAR USANG PANGEAN </v>
          </cell>
          <cell r="I559" t="str">
            <v>04.13.01.03.06</v>
          </cell>
          <cell r="O559" t="str">
            <v xml:space="preserve">PAUH ANGIT-PASAR USANG PANGEAN </v>
          </cell>
          <cell r="P559">
            <v>2015</v>
          </cell>
          <cell r="T559" t="str">
            <v>APBD</v>
          </cell>
          <cell r="U559">
            <v>2059213886</v>
          </cell>
        </row>
        <row r="560">
          <cell r="F560" t="str">
            <v>4.13.02</v>
          </cell>
          <cell r="H560" t="str">
            <v>PEMBUATAN BOX CULVERT+DRAINASE RUAS JL.SIMP.PL.ARO</v>
          </cell>
          <cell r="I560" t="str">
            <v>04.13.01.03.08</v>
          </cell>
          <cell r="O560" t="str">
            <v>SIMP.PL.ARO</v>
          </cell>
          <cell r="P560">
            <v>2015</v>
          </cell>
          <cell r="T560" t="str">
            <v>APBD</v>
          </cell>
          <cell r="U560">
            <v>191142383</v>
          </cell>
        </row>
        <row r="561">
          <cell r="F561" t="str">
            <v>4.13.02</v>
          </cell>
          <cell r="H561" t="str">
            <v>PEMBUATAN BOX CULVERT RUAS JALAN TAWAKAL</v>
          </cell>
          <cell r="I561" t="str">
            <v>04.13.01.03.06</v>
          </cell>
          <cell r="O561" t="str">
            <v>RUAS JALAN TAWAKAL</v>
          </cell>
          <cell r="P561">
            <v>2015</v>
          </cell>
          <cell r="T561" t="str">
            <v>APBD</v>
          </cell>
          <cell r="U561">
            <v>190265603</v>
          </cell>
        </row>
        <row r="562">
          <cell r="F562" t="str">
            <v>4.13.01</v>
          </cell>
          <cell r="H562" t="str">
            <v>PEMBANGUNAN JALAN DESA SEBERANG SUNGAI</v>
          </cell>
          <cell r="I562" t="str">
            <v>04.13.01.03.06</v>
          </cell>
          <cell r="O562" t="str">
            <v>DESA SEBERANG SUNGAI</v>
          </cell>
          <cell r="P562">
            <v>2015</v>
          </cell>
          <cell r="T562" t="str">
            <v>APBD</v>
          </cell>
          <cell r="U562">
            <v>741801931</v>
          </cell>
        </row>
        <row r="563">
          <cell r="F563" t="str">
            <v>4.13.01</v>
          </cell>
          <cell r="H563" t="str">
            <v>PENINGKATAN JALAN DESA BERINGIN</v>
          </cell>
          <cell r="I563" t="str">
            <v>04.13.01.03.06</v>
          </cell>
          <cell r="O563" t="str">
            <v>DESA BERINGIN</v>
          </cell>
          <cell r="P563">
            <v>2015</v>
          </cell>
          <cell r="T563" t="str">
            <v>APBD</v>
          </cell>
          <cell r="U563">
            <v>194535396</v>
          </cell>
        </row>
        <row r="564">
          <cell r="F564" t="str">
            <v>4.13.01</v>
          </cell>
          <cell r="H564" t="str">
            <v>PENINGKATAN JALAN DESA BUKIT TEMENUNG</v>
          </cell>
          <cell r="I564" t="str">
            <v>04.13.01.03.06</v>
          </cell>
          <cell r="O564" t="str">
            <v>BUKIT TERMENUNG KOPAH</v>
          </cell>
          <cell r="P564">
            <v>2015</v>
          </cell>
          <cell r="T564" t="str">
            <v>APBD</v>
          </cell>
          <cell r="U564">
            <v>194109943</v>
          </cell>
        </row>
        <row r="565">
          <cell r="F565" t="str">
            <v>4.13.01</v>
          </cell>
          <cell r="H565" t="str">
            <v>PENINGKATAN JALAN DURIAN SEBATANG DSA TITIAN MODANG</v>
          </cell>
          <cell r="I565" t="str">
            <v>04.13.01.03.06</v>
          </cell>
          <cell r="O565" t="str">
            <v>TITIAN MODANG</v>
          </cell>
          <cell r="P565">
            <v>2015</v>
          </cell>
          <cell r="T565" t="str">
            <v>APBD</v>
          </cell>
          <cell r="U565">
            <v>194305774</v>
          </cell>
        </row>
        <row r="566">
          <cell r="F566" t="str">
            <v>4.13.01</v>
          </cell>
          <cell r="H566" t="str">
            <v>PENINGKATAN JALAN DESA SUNGAI PAKU</v>
          </cell>
          <cell r="I566" t="str">
            <v>04.13.01.03.06</v>
          </cell>
          <cell r="O566" t="str">
            <v>DESA SUNGAI PAKU</v>
          </cell>
          <cell r="P566">
            <v>2015</v>
          </cell>
          <cell r="T566" t="str">
            <v>APBD</v>
          </cell>
          <cell r="U566">
            <v>192442791</v>
          </cell>
        </row>
        <row r="567">
          <cell r="F567" t="str">
            <v>4.13.02</v>
          </cell>
          <cell r="H567" t="str">
            <v>PEMBUATAN BOX CULVERT DESA TEBARAU PANJANG-DUTA PALMA</v>
          </cell>
          <cell r="I567" t="str">
            <v>04.13.01.03.06</v>
          </cell>
          <cell r="O567" t="str">
            <v>TEBARAU PANJANG-DUTA PALMA</v>
          </cell>
          <cell r="P567">
            <v>2015</v>
          </cell>
          <cell r="T567" t="str">
            <v>APBD</v>
          </cell>
          <cell r="U567">
            <v>195564131</v>
          </cell>
        </row>
        <row r="568">
          <cell r="E568" t="str">
            <v>1.4</v>
          </cell>
          <cell r="F568" t="str">
            <v>4.13.02</v>
          </cell>
          <cell r="H568" t="str">
            <v>PEMBUATAN BOX CULVERT BUKIT TEMENUNG SEI. TITIAN MODANG</v>
          </cell>
          <cell r="I568" t="str">
            <v>04.13.01.03.06</v>
          </cell>
          <cell r="O568" t="str">
            <v>BUKIT TERMENUNG KOPAH</v>
          </cell>
          <cell r="P568">
            <v>2015</v>
          </cell>
          <cell r="T568" t="str">
            <v>APBD</v>
          </cell>
          <cell r="U568">
            <v>194585175</v>
          </cell>
        </row>
        <row r="569">
          <cell r="E569" t="str">
            <v>186.4</v>
          </cell>
          <cell r="F569" t="str">
            <v>4.13.02</v>
          </cell>
          <cell r="H569" t="str">
            <v>PEMBUATAN BOX CULVERT RUAS JL.SAKOMARGASARI-KUANTAN SAKO</v>
          </cell>
          <cell r="I569" t="str">
            <v>04.13.01.03.06</v>
          </cell>
          <cell r="O569" t="str">
            <v>SAKO MARAGASARI-KUANTAN SAKO</v>
          </cell>
          <cell r="P569">
            <v>2015</v>
          </cell>
          <cell r="T569" t="str">
            <v>APBD</v>
          </cell>
          <cell r="U569">
            <v>194014396</v>
          </cell>
        </row>
        <row r="570">
          <cell r="F570" t="str">
            <v>4.13.01</v>
          </cell>
          <cell r="H570" t="str">
            <v>PENINGKATAN JL. SIMP. TIGA-SINAMBEK-GERBANG KOTA JAKE</v>
          </cell>
          <cell r="I570" t="str">
            <v>04.13.01.03.06</v>
          </cell>
          <cell r="O570" t="str">
            <v>SP.TIGA-SINAMBEK-GERBANG KOTA JAKE</v>
          </cell>
          <cell r="P570">
            <v>2015</v>
          </cell>
          <cell r="T570" t="str">
            <v>APBD</v>
          </cell>
          <cell r="U570">
            <v>28270054450.200001</v>
          </cell>
        </row>
        <row r="571">
          <cell r="E571" t="str">
            <v>181.3</v>
          </cell>
          <cell r="F571" t="str">
            <v>4.13.01</v>
          </cell>
          <cell r="H571" t="str">
            <v>PENINGKATAN JL. SIMP. RAMBAHAN-RAMBAHAN</v>
          </cell>
          <cell r="I571" t="str">
            <v>04.13.01.03.06</v>
          </cell>
          <cell r="O571" t="str">
            <v>SIMP. RAMBAHAN-SEI RAMBAIHAN</v>
          </cell>
          <cell r="P571">
            <v>2015</v>
          </cell>
          <cell r="T571" t="str">
            <v>APBD</v>
          </cell>
          <cell r="U571">
            <v>1777518495</v>
          </cell>
        </row>
        <row r="572">
          <cell r="F572" t="str">
            <v>4.13.02</v>
          </cell>
          <cell r="H572" t="str">
            <v>PEMBANGUNAN JEMBATAN SEI. AIR DALUS JL.JAKE-KOTO KOMBU</v>
          </cell>
          <cell r="I572" t="str">
            <v>04.13.01.03.06</v>
          </cell>
          <cell r="O572" t="str">
            <v>SEI. AIR DALUS JL.JAKE-KOTO KOMBU</v>
          </cell>
          <cell r="P572">
            <v>2015</v>
          </cell>
          <cell r="T572" t="str">
            <v>APBD</v>
          </cell>
          <cell r="U572">
            <v>2539770681</v>
          </cell>
        </row>
        <row r="573">
          <cell r="F573" t="str">
            <v>4.13.01</v>
          </cell>
          <cell r="H573" t="str">
            <v>PEMBANGUNAN JALAN LINGKAR KARAK - PULAU ARO</v>
          </cell>
          <cell r="I573" t="str">
            <v>04.13.01.03.06</v>
          </cell>
          <cell r="O573" t="str">
            <v>LINGKAR KARAK - PULAU ARO</v>
          </cell>
          <cell r="P573">
            <v>2015</v>
          </cell>
          <cell r="T573" t="str">
            <v>APBD</v>
          </cell>
          <cell r="U573">
            <v>191714919</v>
          </cell>
        </row>
        <row r="574">
          <cell r="F574" t="str">
            <v>4.13.01</v>
          </cell>
          <cell r="H574" t="str">
            <v>PEMBANGUNAN JALAN DESA SUNGAI PAKU</v>
          </cell>
          <cell r="I574" t="str">
            <v>04.13.01.03.06</v>
          </cell>
          <cell r="O574" t="str">
            <v>DESA SUNGAI PAKU</v>
          </cell>
          <cell r="P574">
            <v>2015</v>
          </cell>
          <cell r="T574" t="str">
            <v>APBD</v>
          </cell>
          <cell r="U574">
            <v>133925703</v>
          </cell>
        </row>
        <row r="575">
          <cell r="E575" t="str">
            <v>13.2</v>
          </cell>
          <cell r="F575" t="str">
            <v>4.13.02</v>
          </cell>
          <cell r="H575" t="str">
            <v>PEMBUATAN 1 UNIT BOX CULVERT DESA BERINGIN</v>
          </cell>
          <cell r="I575" t="str">
            <v>04.13.01.03.06</v>
          </cell>
          <cell r="O575" t="str">
            <v>DESA BERINGIN</v>
          </cell>
          <cell r="P575">
            <v>2015</v>
          </cell>
          <cell r="T575" t="str">
            <v>APBD</v>
          </cell>
          <cell r="U575">
            <v>192010205</v>
          </cell>
        </row>
        <row r="576">
          <cell r="F576" t="str">
            <v>4.13.01</v>
          </cell>
          <cell r="H576" t="str">
            <v>PEMBANGUNAN JALAN PERUMNAS - BERINGIN</v>
          </cell>
          <cell r="I576" t="str">
            <v>04.13.01.03.06</v>
          </cell>
          <cell r="O576" t="str">
            <v>PERUMNAS - BERINGIN</v>
          </cell>
          <cell r="P576">
            <v>2015</v>
          </cell>
          <cell r="T576" t="str">
            <v>APBD</v>
          </cell>
          <cell r="U576">
            <v>190930494</v>
          </cell>
        </row>
        <row r="577">
          <cell r="F577" t="str">
            <v>4.13.02</v>
          </cell>
          <cell r="H577" t="str">
            <v>PEMBANG.TURAP JEMBATAN SEI.KUKOK BESAR JLN KOTO RAJO-PL-JAMBU</v>
          </cell>
          <cell r="I577" t="str">
            <v>04.13.02.03.08</v>
          </cell>
          <cell r="O577" t="str">
            <v xml:space="preserve">SEI.KUKOK BESAR </v>
          </cell>
          <cell r="P577">
            <v>2015</v>
          </cell>
          <cell r="T577" t="str">
            <v>APBD</v>
          </cell>
          <cell r="U577">
            <v>674055175</v>
          </cell>
        </row>
        <row r="578">
          <cell r="F578" t="str">
            <v>4.13.02</v>
          </cell>
          <cell r="H578" t="str">
            <v>PEMASANGAN BRONJONG RUAS JL.KAMPUNG BARUTOAR-GUNUNG</v>
          </cell>
          <cell r="I578" t="str">
            <v>04.13.01.03.08</v>
          </cell>
          <cell r="O578" t="str">
            <v>KAMPUNG BARU TOAR - GUNUNG</v>
          </cell>
          <cell r="P578">
            <v>2015</v>
          </cell>
          <cell r="T578" t="str">
            <v>APBD</v>
          </cell>
          <cell r="U578">
            <v>194413644</v>
          </cell>
        </row>
        <row r="579">
          <cell r="F579" t="str">
            <v>4.13.02</v>
          </cell>
          <cell r="H579" t="str">
            <v>PEMASANGAN BRONJONG RUAS JALAN PERKANTORAN PEMDA</v>
          </cell>
          <cell r="I579" t="str">
            <v>04.13.01.03.08</v>
          </cell>
          <cell r="O579" t="str">
            <v>JALAN PERKANTORAN PEMDA</v>
          </cell>
          <cell r="P579">
            <v>2015</v>
          </cell>
          <cell r="T579" t="str">
            <v>APBD</v>
          </cell>
          <cell r="U579">
            <v>194508025</v>
          </cell>
        </row>
        <row r="580">
          <cell r="F580" t="str">
            <v>4.13.02</v>
          </cell>
          <cell r="H580" t="str">
            <v>PEMASANGAN BRONJONG RUAS JALAN PANGEAN - PL. KUMPAI</v>
          </cell>
          <cell r="I580" t="str">
            <v>04.13.01.03.08</v>
          </cell>
          <cell r="O580" t="str">
            <v>PANGEAN - PULAU KUMPAI</v>
          </cell>
          <cell r="P580">
            <v>2015</v>
          </cell>
          <cell r="T580" t="str">
            <v>APBD</v>
          </cell>
          <cell r="U580">
            <v>194125619</v>
          </cell>
        </row>
        <row r="581">
          <cell r="F581" t="str">
            <v>4.13.02</v>
          </cell>
          <cell r="H581" t="str">
            <v>PEMBUATAN TALUD JEMB.TINGKALAK JL.SIMP.HANDOYO-SUMBER DATAR</v>
          </cell>
          <cell r="I581" t="str">
            <v>04.13.01.03.06</v>
          </cell>
          <cell r="O581" t="str">
            <v>TINGKALAK JL.SIMP.HANDOYO-SUMBER DATAR</v>
          </cell>
          <cell r="P581">
            <v>2015</v>
          </cell>
          <cell r="T581" t="str">
            <v>APBD</v>
          </cell>
          <cell r="U581">
            <v>194469172</v>
          </cell>
        </row>
        <row r="582">
          <cell r="E582" t="str">
            <v>91.2</v>
          </cell>
          <cell r="F582" t="str">
            <v>4.13.01</v>
          </cell>
          <cell r="H582" t="str">
            <v>PENINGKATAN JALAN LUBUK JAMBI - SAIK - PEBAUN (ASPAL)</v>
          </cell>
          <cell r="I582" t="str">
            <v>04.13.01.03.06</v>
          </cell>
          <cell r="O582" t="str">
            <v>LUBUK JAMBI - SAIK - PEBAUN</v>
          </cell>
          <cell r="P582">
            <v>2016</v>
          </cell>
          <cell r="T582" t="str">
            <v>APBD</v>
          </cell>
          <cell r="U582">
            <v>8141572842.6999998</v>
          </cell>
        </row>
        <row r="583">
          <cell r="F583" t="str">
            <v>4.13.01</v>
          </cell>
          <cell r="H583" t="str">
            <v>- PENINGKATAN JALAN JAKE - LUBUK AMBACANG - LUBUK JAMBI 3 KM (ASPAL)</v>
          </cell>
          <cell r="I583" t="str">
            <v>04.13.01.03.06</v>
          </cell>
          <cell r="O583" t="str">
            <v>JAKE - LUBUK AMBACANG - LUBUK JAMBI</v>
          </cell>
          <cell r="P583">
            <v>2016</v>
          </cell>
          <cell r="T583" t="str">
            <v>APBD</v>
          </cell>
          <cell r="U583">
            <v>8147247049.011054</v>
          </cell>
        </row>
        <row r="584">
          <cell r="F584" t="str">
            <v>4.13.01</v>
          </cell>
          <cell r="H584" t="str">
            <v>PENINGKATAN JALAN TANJUNG - MUARO TOMBANG ( ASPAL )</v>
          </cell>
          <cell r="I584" t="str">
            <v>04.13.01.03.06</v>
          </cell>
          <cell r="O584" t="str">
            <v>TANJUNG - MUARO TOMBANG</v>
          </cell>
          <cell r="P584">
            <v>2016</v>
          </cell>
          <cell r="T584" t="str">
            <v>APBD</v>
          </cell>
          <cell r="U584">
            <v>2960652854.1300001</v>
          </cell>
        </row>
        <row r="585">
          <cell r="E585" t="str">
            <v>124.3</v>
          </cell>
          <cell r="F585" t="str">
            <v>4.13.01</v>
          </cell>
          <cell r="H585" t="str">
            <v xml:space="preserve">PENINGKATAN JALAN MUDIK ULO - INUMAN - SUMPU </v>
          </cell>
          <cell r="I585" t="str">
            <v>04.13.01.03.06</v>
          </cell>
          <cell r="O585" t="str">
            <v xml:space="preserve">MUDIK ULO - INUMAN - SUMPU </v>
          </cell>
          <cell r="P585">
            <v>2016</v>
          </cell>
          <cell r="T585" t="str">
            <v>APBD</v>
          </cell>
          <cell r="U585">
            <v>1997824226.8399999</v>
          </cell>
        </row>
        <row r="586">
          <cell r="E586" t="str">
            <v>190.4</v>
          </cell>
          <cell r="F586" t="str">
            <v>4.13.01</v>
          </cell>
          <cell r="H586" t="str">
            <v>PENINGKATAN JALAN SAMBUNG - KEBUN LADO (ASPAL ) ( DAK )</v>
          </cell>
          <cell r="I586" t="str">
            <v>04.13.01.03.06</v>
          </cell>
          <cell r="O586" t="str">
            <v>JALAN SAMBUNG - KEBUN LADO</v>
          </cell>
          <cell r="P586">
            <v>2016</v>
          </cell>
          <cell r="T586" t="str">
            <v>APBD</v>
          </cell>
          <cell r="U586">
            <v>4868290282.0367718</v>
          </cell>
        </row>
        <row r="587">
          <cell r="E587" t="str">
            <v>163.3</v>
          </cell>
          <cell r="F587" t="str">
            <v>4.13.01</v>
          </cell>
          <cell r="H587" t="str">
            <v>PENINGKATAN JALAN PANGEAN - PULAI KUPAI (ASPAL)</v>
          </cell>
          <cell r="I587" t="str">
            <v>04.13.01.03.06</v>
          </cell>
          <cell r="O587" t="str">
            <v>PANGEAN - PULAU KUMPAI</v>
          </cell>
          <cell r="P587">
            <v>2016</v>
          </cell>
          <cell r="T587" t="str">
            <v>APBD</v>
          </cell>
          <cell r="U587">
            <v>1945903540.0999999</v>
          </cell>
        </row>
        <row r="588">
          <cell r="E588" t="str">
            <v>230.2</v>
          </cell>
          <cell r="F588" t="str">
            <v>4.13.01</v>
          </cell>
          <cell r="H588" t="str">
            <v>PENINGKATAN JALAN LOGAS - SUMBER DATAR + PASAR LOGAS (ASPAL)</v>
          </cell>
          <cell r="I588" t="str">
            <v>04.13.01.03.06</v>
          </cell>
          <cell r="O588" t="str">
            <v>LOGAS - SUMBER DATAR + PASAR LOGAS</v>
          </cell>
          <cell r="P588">
            <v>2016</v>
          </cell>
          <cell r="T588" t="str">
            <v>APBD</v>
          </cell>
          <cell r="U588">
            <v>2819328226.6399999</v>
          </cell>
        </row>
        <row r="589">
          <cell r="E589" t="str">
            <v>65.4</v>
          </cell>
          <cell r="F589" t="str">
            <v>4.13.01</v>
          </cell>
          <cell r="H589" t="str">
            <v>PENINGKATAN STRUKTUR JALAN STM - SAWAH (RIQID)</v>
          </cell>
          <cell r="I589" t="str">
            <v>04.13.01.03.06</v>
          </cell>
          <cell r="O589" t="str">
            <v>STM - SAWAH</v>
          </cell>
          <cell r="P589">
            <v>2016</v>
          </cell>
          <cell r="T589" t="str">
            <v>APBD</v>
          </cell>
          <cell r="U589">
            <v>9785377200</v>
          </cell>
        </row>
        <row r="590">
          <cell r="F590" t="str">
            <v>4.13.01</v>
          </cell>
          <cell r="H590" t="str">
            <v>PENINGKATAN STRUKTUR JALAN IMAM MUNANDAR (RIQID)</v>
          </cell>
          <cell r="I590" t="str">
            <v>04.13.01.03.06</v>
          </cell>
          <cell r="O590" t="str">
            <v>JALAN IMAM MUNANDAR</v>
          </cell>
          <cell r="P590">
            <v>2016</v>
          </cell>
          <cell r="T590" t="str">
            <v>APBD</v>
          </cell>
          <cell r="U590">
            <v>2400192423</v>
          </cell>
        </row>
        <row r="591">
          <cell r="E591" t="str">
            <v>4.10</v>
          </cell>
          <cell r="F591" t="str">
            <v>4.13.01</v>
          </cell>
          <cell r="H591" t="str">
            <v>PENINGKATANJALAN SENTAJO - MUARA LANGSAT (ASPAL) (DAK)</v>
          </cell>
          <cell r="I591" t="str">
            <v>04.13.01.03.06</v>
          </cell>
          <cell r="O591" t="str">
            <v>SENTAJO - MUARA LANGSAT</v>
          </cell>
          <cell r="P591">
            <v>2016</v>
          </cell>
          <cell r="T591" t="str">
            <v>APBD</v>
          </cell>
          <cell r="U591">
            <v>8482176848.3360138</v>
          </cell>
        </row>
        <row r="592">
          <cell r="E592" t="str">
            <v>164.6</v>
          </cell>
          <cell r="F592" t="str">
            <v>4.13.01</v>
          </cell>
          <cell r="H592" t="str">
            <v>PENINGKATAN JALAN PANGEAN - SITUGAL (PELEBARAN)</v>
          </cell>
          <cell r="I592" t="str">
            <v>04.13.01.03.06</v>
          </cell>
          <cell r="O592" t="str">
            <v>PANGEAN - SITUGAL</v>
          </cell>
          <cell r="P592">
            <v>2016</v>
          </cell>
          <cell r="T592" t="str">
            <v>APBD</v>
          </cell>
          <cell r="U592">
            <v>5591436679.1599998</v>
          </cell>
        </row>
        <row r="593">
          <cell r="E593" t="str">
            <v>164.7</v>
          </cell>
          <cell r="F593" t="str">
            <v>4.13.01</v>
          </cell>
          <cell r="H593" t="str">
            <v>PENINGKATAN JALAN PANGEAN - SITUGAL (ASPAL)</v>
          </cell>
          <cell r="I593" t="str">
            <v>04.13.01.03.06</v>
          </cell>
          <cell r="O593" t="str">
            <v>PANGEAN - SITUGAL</v>
          </cell>
          <cell r="P593">
            <v>2016</v>
          </cell>
          <cell r="T593" t="str">
            <v>APBD</v>
          </cell>
          <cell r="U593">
            <v>5487724779.8400002</v>
          </cell>
        </row>
        <row r="594">
          <cell r="E594" t="str">
            <v>167.3</v>
          </cell>
          <cell r="F594" t="str">
            <v>4.13.01</v>
          </cell>
          <cell r="H594" t="str">
            <v>PENINGKATAN JALAN DESA TANAH BEKALI (ASPAL)</v>
          </cell>
          <cell r="I594" t="str">
            <v>04.13.01.03.06</v>
          </cell>
          <cell r="O594" t="str">
            <v>DESA TANAH BEKALI</v>
          </cell>
          <cell r="P594">
            <v>2016</v>
          </cell>
          <cell r="T594" t="str">
            <v>APBD</v>
          </cell>
          <cell r="U594">
            <v>1890595464.96</v>
          </cell>
        </row>
        <row r="595">
          <cell r="F595" t="str">
            <v>4.13.01</v>
          </cell>
          <cell r="H595" t="str">
            <v>PENINGKATAN JALAN PEMBATANG - PADANG KUNYIT (ASPAL)</v>
          </cell>
          <cell r="I595" t="str">
            <v>04.13.01.03.06</v>
          </cell>
          <cell r="O595" t="str">
            <v>PEMBATANG - PADANG KUNYIT</v>
          </cell>
          <cell r="P595">
            <v>2016</v>
          </cell>
          <cell r="T595" t="str">
            <v>APBD</v>
          </cell>
          <cell r="U595">
            <v>2933446349.48</v>
          </cell>
        </row>
        <row r="596">
          <cell r="E596" t="str">
            <v>258.4</v>
          </cell>
          <cell r="F596" t="str">
            <v>4.13.01</v>
          </cell>
          <cell r="H596" t="str">
            <v>PENINGKATAN JALAN LEPAU GADING - PANGEAN (ASPAL) (DAK)</v>
          </cell>
          <cell r="I596" t="str">
            <v>04.13.01.03.06</v>
          </cell>
          <cell r="O596" t="str">
            <v>JL. LEPAU GADING - PANGEAN</v>
          </cell>
          <cell r="P596">
            <v>2016</v>
          </cell>
          <cell r="T596" t="str">
            <v>APBD</v>
          </cell>
          <cell r="U596">
            <v>4250968123.3900442</v>
          </cell>
        </row>
        <row r="597">
          <cell r="F597" t="str">
            <v>4.13.01</v>
          </cell>
          <cell r="H597" t="str">
            <v>PENINGKATAN JALAN SEI BESAR - PERHENTIAN SUNGKAI (ASPAL)</v>
          </cell>
          <cell r="I597" t="str">
            <v>04.13.01.03.06</v>
          </cell>
          <cell r="O597" t="str">
            <v>SEI BESAR - PERHENTIAN SUNGKAI</v>
          </cell>
          <cell r="P597">
            <v>2016</v>
          </cell>
          <cell r="T597" t="str">
            <v>APBD</v>
          </cell>
          <cell r="U597">
            <v>2398001772.73</v>
          </cell>
        </row>
        <row r="598">
          <cell r="E598" t="str">
            <v>92.2</v>
          </cell>
          <cell r="F598" t="str">
            <v>4.13.01</v>
          </cell>
          <cell r="H598" t="str">
            <v>PENINGKATAN JALAN SIMPANG 4 PANGKALAN - MUARA PETAI - SITIANG (ASPAL) (DAK)</v>
          </cell>
          <cell r="I598" t="str">
            <v>04.13.01.03.06</v>
          </cell>
          <cell r="O598" t="str">
            <v>SIMPANG 4 PANGKALAN - MUARA PETAI - SITIANG</v>
          </cell>
          <cell r="P598">
            <v>2016</v>
          </cell>
          <cell r="T598" t="str">
            <v>APBD</v>
          </cell>
          <cell r="U598">
            <v>4682270294.1660614</v>
          </cell>
        </row>
        <row r="599">
          <cell r="E599" t="str">
            <v>302.4</v>
          </cell>
          <cell r="F599" t="str">
            <v>4.13.01</v>
          </cell>
          <cell r="H599" t="str">
            <v>PENINGKATAN JALAN KOTO INUMAN - PULAU BUSUK (ASPAL)</v>
          </cell>
          <cell r="I599" t="str">
            <v>04.13.01.03.06</v>
          </cell>
          <cell r="O599" t="str">
            <v>KOTO INUMAN - PULAU BUSUK</v>
          </cell>
          <cell r="P599">
            <v>2016</v>
          </cell>
          <cell r="T599" t="str">
            <v>APBD</v>
          </cell>
          <cell r="U599">
            <v>3797259567.7199998</v>
          </cell>
        </row>
        <row r="600">
          <cell r="F600" t="str">
            <v>4.13.01</v>
          </cell>
          <cell r="H600" t="str">
            <v>PENINGKATAN JALAN SEBERANG TALUK - SIBEROBAH - SANGAU (PL. KEDUNDUNG) (ASPAL) (DAK)</v>
          </cell>
          <cell r="I600" t="str">
            <v>04.13.01.03.06</v>
          </cell>
          <cell r="O600" t="str">
            <v>SEBERANG TALUK - SIBEROBAH - SANGAU</v>
          </cell>
          <cell r="P600">
            <v>2016</v>
          </cell>
          <cell r="T600" t="str">
            <v>APBD</v>
          </cell>
          <cell r="U600">
            <v>5854757832.3698645</v>
          </cell>
        </row>
        <row r="601">
          <cell r="F601" t="str">
            <v>4.13.02</v>
          </cell>
          <cell r="H601" t="str">
            <v>PEMBANGUNAN JEMBATAN SEI. KUKOK KECIL (DAK)</v>
          </cell>
          <cell r="I601" t="str">
            <v>04.13.02.03.08</v>
          </cell>
          <cell r="O601" t="str">
            <v>SEI. KUKOK KECIL</v>
          </cell>
          <cell r="P601">
            <v>2016</v>
          </cell>
          <cell r="T601" t="str">
            <v>APBD</v>
          </cell>
          <cell r="U601">
            <v>2201551942.5196371</v>
          </cell>
        </row>
        <row r="602">
          <cell r="E602" t="str">
            <v>178.2</v>
          </cell>
          <cell r="F602" t="str">
            <v>4.13.01</v>
          </cell>
          <cell r="H602" t="str">
            <v>PENINGKATAN JALAN DESA PAUH ANGIT - RAWANG BINJAI (ASPAL)</v>
          </cell>
          <cell r="I602" t="str">
            <v>04.13.01.03.06</v>
          </cell>
          <cell r="O602" t="str">
            <v>PAUH ANGIT - RAWANG BINJAI</v>
          </cell>
          <cell r="P602">
            <v>2016</v>
          </cell>
          <cell r="T602" t="str">
            <v>APBD</v>
          </cell>
          <cell r="U602">
            <v>1766998059.23</v>
          </cell>
        </row>
        <row r="603">
          <cell r="E603" t="str">
            <v>295.3</v>
          </cell>
          <cell r="F603" t="str">
            <v>4.13.01</v>
          </cell>
          <cell r="H603" t="str">
            <v>PENINGKATAN JALAN PULAU BAYUR - SEI. PERUPUK (JALAN KAYU BATU) (ASPAL)</v>
          </cell>
          <cell r="I603" t="str">
            <v>04.13.01.03.06</v>
          </cell>
          <cell r="O603" t="str">
            <v>PULAU BAYUR-SEI. PERUPUK</v>
          </cell>
          <cell r="P603">
            <v>2016</v>
          </cell>
          <cell r="T603" t="str">
            <v>APBD</v>
          </cell>
          <cell r="U603">
            <v>1944916077.3699999</v>
          </cell>
        </row>
        <row r="604">
          <cell r="F604" t="str">
            <v>4.13.01</v>
          </cell>
          <cell r="H604" t="str">
            <v>PENINGKATAN JALAN SEI. SORIAK - RAWANG OGUNG (ASPAL)</v>
          </cell>
          <cell r="I604" t="str">
            <v>04.13.01.03.06</v>
          </cell>
          <cell r="O604" t="str">
            <v>SEI. SORIAK - RAWANG OGUNG</v>
          </cell>
          <cell r="P604">
            <v>2016</v>
          </cell>
          <cell r="T604" t="str">
            <v>APBD</v>
          </cell>
          <cell r="U604">
            <v>1944689998.1099999</v>
          </cell>
        </row>
        <row r="605">
          <cell r="E605" t="str">
            <v>245.4</v>
          </cell>
          <cell r="F605" t="str">
            <v>4.13.01</v>
          </cell>
          <cell r="H605" t="str">
            <v>PENINGKATAN JALAN SIMPANG EMPAT PT. WANASARI - SUKA MAJU (ASPAL)</v>
          </cell>
          <cell r="I605" t="str">
            <v>04.13.01.03.06</v>
          </cell>
          <cell r="O605" t="str">
            <v>SP. 4 PT. WANASARI - SUKAMAJU</v>
          </cell>
          <cell r="P605">
            <v>2016</v>
          </cell>
          <cell r="T605" t="str">
            <v>APBD</v>
          </cell>
          <cell r="U605">
            <v>2522478651.5700002</v>
          </cell>
        </row>
        <row r="606">
          <cell r="E606" t="str">
            <v>28.4</v>
          </cell>
          <cell r="F606" t="str">
            <v>4.13.01</v>
          </cell>
          <cell r="H606" t="str">
            <v>PENINGKATAN JALAN PL. KOMANG - KOTO SENTAJO (MENUJU ARENA PACU JALUR) (ASPAL)</v>
          </cell>
          <cell r="I606" t="str">
            <v>04.13.01.03.06</v>
          </cell>
          <cell r="O606" t="str">
            <v>PULAU KOMANG - KOTO SENTAJO</v>
          </cell>
          <cell r="P606">
            <v>2016</v>
          </cell>
          <cell r="T606" t="str">
            <v>APBD</v>
          </cell>
          <cell r="U606">
            <v>998055696.14999998</v>
          </cell>
        </row>
        <row r="607">
          <cell r="F607" t="str">
            <v>4.13.02</v>
          </cell>
          <cell r="H607" t="str">
            <v>PEMBUATAN BOX CULVERT JAKE - SAKO MARGASARI</v>
          </cell>
          <cell r="I607" t="str">
            <v>04.13.01.03.06</v>
          </cell>
          <cell r="O607" t="str">
            <v>JAKE - SAKO MARGASARI</v>
          </cell>
          <cell r="P607">
            <v>2016</v>
          </cell>
          <cell r="T607" t="str">
            <v>APBD</v>
          </cell>
          <cell r="U607">
            <v>198356308</v>
          </cell>
        </row>
        <row r="608">
          <cell r="F608" t="str">
            <v>4.13.02</v>
          </cell>
          <cell r="H608" t="str">
            <v>PEMBUATAN BOX CULVERT TERATAK BARU</v>
          </cell>
          <cell r="I608" t="str">
            <v>04.13.01.03.06</v>
          </cell>
          <cell r="O608" t="str">
            <v>TERATAK BARU</v>
          </cell>
          <cell r="P608">
            <v>2016</v>
          </cell>
          <cell r="T608" t="str">
            <v>APBD</v>
          </cell>
          <cell r="U608">
            <v>197669566</v>
          </cell>
        </row>
        <row r="609">
          <cell r="E609" t="str">
            <v>27.2</v>
          </cell>
          <cell r="H609" t="str">
            <v>PENINGKATAN JALAN SEBERANG TALUK - SIBEROBAH (ASPAL)  (DAK)</v>
          </cell>
          <cell r="I609" t="str">
            <v>04.13.01.03.06</v>
          </cell>
          <cell r="O609" t="str">
            <v>SEBERANG TALUK - SIBEROBAH</v>
          </cell>
          <cell r="P609">
            <v>2017</v>
          </cell>
          <cell r="T609" t="str">
            <v>APBD</v>
          </cell>
          <cell r="U609">
            <v>6777598368</v>
          </cell>
        </row>
        <row r="610">
          <cell r="E610" t="str">
            <v>258.5</v>
          </cell>
          <cell r="H610" t="str">
            <v>PENINGKATAN JALAN LEPAU GADING - PANGEAN (ASPAL)  (DAK)</v>
          </cell>
          <cell r="I610" t="str">
            <v>04.13.01.03.06</v>
          </cell>
          <cell r="O610" t="str">
            <v>JL. LEPAU GADING - PANGEAN</v>
          </cell>
          <cell r="P610">
            <v>2017</v>
          </cell>
          <cell r="T610" t="str">
            <v>APBD</v>
          </cell>
          <cell r="U610">
            <v>3776832000</v>
          </cell>
        </row>
        <row r="611">
          <cell r="E611" t="str">
            <v>27.3</v>
          </cell>
          <cell r="H611" t="str">
            <v>PENGAWASAN PENINGKATAN JALAN SEBERANG TALUK - SIBEROBAH  (DAK)</v>
          </cell>
          <cell r="I611" t="str">
            <v>04.13.01.03.06</v>
          </cell>
          <cell r="O611" t="str">
            <v>SEBERANG TALUK - SIBEROBAH</v>
          </cell>
          <cell r="P611">
            <v>2017</v>
          </cell>
          <cell r="T611" t="str">
            <v>APBD</v>
          </cell>
          <cell r="U611">
            <v>246620000</v>
          </cell>
        </row>
        <row r="612">
          <cell r="E612" t="str">
            <v>258.6</v>
          </cell>
          <cell r="H612" t="str">
            <v>PENGAWASAN PENINGKATAN JALAN LEPAU GADING - PANGEAN  (DAK)</v>
          </cell>
          <cell r="I612" t="str">
            <v>04.13.01.03.06</v>
          </cell>
          <cell r="O612" t="str">
            <v>JL. LEPAU GADING - PANGEAN</v>
          </cell>
          <cell r="P612">
            <v>2017</v>
          </cell>
          <cell r="T612" t="str">
            <v>APBD</v>
          </cell>
          <cell r="U612">
            <v>248600000</v>
          </cell>
        </row>
        <row r="613">
          <cell r="H613" t="str">
            <v>PENINGKATAN JALAN PEMBATANG - PADANG TANGGUNG  (JALAN MENUJU JEMBATAN PANGEAN)</v>
          </cell>
          <cell r="I613" t="str">
            <v>04.13.01.03.06</v>
          </cell>
          <cell r="O613" t="str">
            <v>PEMBATANG - PADANG TANGGUNG</v>
          </cell>
          <cell r="P613">
            <v>2017</v>
          </cell>
          <cell r="T613" t="str">
            <v>APBD</v>
          </cell>
          <cell r="U613">
            <v>1877489539</v>
          </cell>
        </row>
        <row r="614">
          <cell r="H614" t="str">
            <v>PENINGKATAN JALAN SEI.JERING - SIMPANG TIGA  (SMAN 1 TELUK KUANTAN)</v>
          </cell>
          <cell r="I614" t="str">
            <v>04.13.01.03.06</v>
          </cell>
          <cell r="O614" t="str">
            <v>SEI.JERING - SIMPANG TIGA</v>
          </cell>
          <cell r="P614">
            <v>2017</v>
          </cell>
          <cell r="T614" t="str">
            <v>APBD</v>
          </cell>
          <cell r="U614">
            <v>2279380200</v>
          </cell>
        </row>
        <row r="615">
          <cell r="H615" t="str">
            <v>PEMBANGUNAN JALAN MENUJU AREAL PUSKESMAS KEC. GUNUNG TOAR</v>
          </cell>
          <cell r="I615" t="str">
            <v>04.13.01.03.06</v>
          </cell>
          <cell r="O615" t="str">
            <v>AREAL PUSKESMAS KEC. GUNUNG TOAR</v>
          </cell>
          <cell r="P615">
            <v>2017</v>
          </cell>
          <cell r="T615" t="str">
            <v>APBD</v>
          </cell>
          <cell r="U615">
            <v>240781700</v>
          </cell>
        </row>
        <row r="616">
          <cell r="E616" t="str">
            <v>296.3</v>
          </cell>
          <cell r="H616" t="str">
            <v>PEMBUATAN BOX CULVERT DESA PULAU BUSUK INUMAN</v>
          </cell>
          <cell r="I616" t="str">
            <v>04.13.01.03.06</v>
          </cell>
          <cell r="O616" t="str">
            <v>DESA PULAU BUSUK INUMAN</v>
          </cell>
          <cell r="P616">
            <v>2017</v>
          </cell>
          <cell r="T616" t="str">
            <v>APBD</v>
          </cell>
          <cell r="U616">
            <v>185659000</v>
          </cell>
        </row>
        <row r="617">
          <cell r="H617" t="str">
            <v>PENINGKATAN JALAN DUSUN TUO DESA SEBERANG TALUK</v>
          </cell>
          <cell r="I617" t="str">
            <v>04.13.01.03.06</v>
          </cell>
          <cell r="O617" t="str">
            <v>DUSUN TUO DESA SEBERANG TALUK</v>
          </cell>
          <cell r="P617">
            <v>2017</v>
          </cell>
          <cell r="T617" t="str">
            <v>APBD</v>
          </cell>
          <cell r="U617">
            <v>191062300</v>
          </cell>
        </row>
        <row r="618">
          <cell r="H618" t="str">
            <v>PENINGKATAN JALAN MANGGIS DUSUN SINAMBEK KEL. SEI.JERING</v>
          </cell>
          <cell r="I618" t="str">
            <v>04.13.01.03.06</v>
          </cell>
          <cell r="O618" t="str">
            <v>MANGGIS DUSUN SINAMBEK KEL. SEI.JERING</v>
          </cell>
          <cell r="P618">
            <v>2017</v>
          </cell>
          <cell r="T618" t="str">
            <v>APBD</v>
          </cell>
          <cell r="U618">
            <v>191876653</v>
          </cell>
        </row>
        <row r="619">
          <cell r="E619" t="str">
            <v>235.4</v>
          </cell>
          <cell r="H619" t="str">
            <v>PEMBUATAN BOX CULVERT DESA SEI. KERANJI</v>
          </cell>
          <cell r="I619" t="str">
            <v>04.13.01.03.06</v>
          </cell>
          <cell r="O619" t="str">
            <v>DESA SEI. KERANJI</v>
          </cell>
          <cell r="P619">
            <v>2017</v>
          </cell>
          <cell r="T619" t="str">
            <v>APBD</v>
          </cell>
          <cell r="U619">
            <v>188980000</v>
          </cell>
        </row>
        <row r="620">
          <cell r="H620" t="str">
            <v>PEMBUATAN BOX CULVERT JALAN SIMPANG EMPAT WANASARI-MUARO BAHAN DESA SEI. BULUH</v>
          </cell>
          <cell r="I620" t="str">
            <v>04.13.01.03.06</v>
          </cell>
          <cell r="O620" t="str">
            <v>SIMPANG EMPAT WANASARI-MUARO BAHAN DESA SEI. BULUH</v>
          </cell>
          <cell r="P620">
            <v>2017</v>
          </cell>
          <cell r="T620" t="str">
            <v>APBD</v>
          </cell>
          <cell r="U620">
            <v>190632000</v>
          </cell>
        </row>
        <row r="621">
          <cell r="H621" t="str">
            <v>PEMBUATAN BOX CULVERT JALAN SIMPANG EMPAT WANASARI-MUARO BAHAN DESA MUARO BAHAN</v>
          </cell>
          <cell r="I621" t="str">
            <v>04.13.01.03.06</v>
          </cell>
          <cell r="O621" t="str">
            <v>SIMPANG EMPAT WANASARI-MUARO BAHAN DESA MUARO BAHAN</v>
          </cell>
          <cell r="P621">
            <v>2017</v>
          </cell>
          <cell r="T621" t="str">
            <v>APBD</v>
          </cell>
          <cell r="U621">
            <v>190458000</v>
          </cell>
        </row>
        <row r="622">
          <cell r="H622" t="str">
            <v>PEMBUATAN BOX CULVERT JALAN SUKARAJA-SAKO MARGASARI</v>
          </cell>
          <cell r="I622" t="str">
            <v>04.13.01.03.06</v>
          </cell>
          <cell r="O622" t="str">
            <v>SUKARAJA-SAKO MARGASARI</v>
          </cell>
          <cell r="P622">
            <v>2017</v>
          </cell>
          <cell r="T622" t="str">
            <v>APBD</v>
          </cell>
          <cell r="U622">
            <v>190288000</v>
          </cell>
        </row>
        <row r="623">
          <cell r="H623" t="str">
            <v>PENINGKATAN  JALAN SUKARAJA-SAKO MARGASARI</v>
          </cell>
          <cell r="I623" t="str">
            <v>04.13.01.03.06</v>
          </cell>
          <cell r="O623" t="str">
            <v>SUKARAJA-SAKO MARGASARI</v>
          </cell>
          <cell r="P623">
            <v>2017</v>
          </cell>
          <cell r="T623" t="str">
            <v>APBD</v>
          </cell>
          <cell r="U623">
            <v>189361000</v>
          </cell>
        </row>
        <row r="624">
          <cell r="E624" t="str">
            <v>1.6</v>
          </cell>
          <cell r="H624" t="str">
            <v>PEMBUATAN BOX CULVERT SUNGAI TITIAN MODANG JALAN BUKIT TEMENUNG KOPAH</v>
          </cell>
          <cell r="I624" t="str">
            <v>04.13.01.03.06</v>
          </cell>
          <cell r="O624" t="str">
            <v>BUKIT TERMENUNG KOPAH</v>
          </cell>
          <cell r="P624">
            <v>2017</v>
          </cell>
          <cell r="T624" t="str">
            <v>APBD</v>
          </cell>
          <cell r="U624">
            <v>191202000</v>
          </cell>
        </row>
        <row r="625">
          <cell r="H625" t="str">
            <v>PEMBUATAN BOX CULVERT DESA SEBERANG TALUK</v>
          </cell>
          <cell r="I625" t="str">
            <v>04.13.01.03.06</v>
          </cell>
          <cell r="O625" t="str">
            <v>DESA SEBERANG TALUK</v>
          </cell>
          <cell r="P625">
            <v>2017</v>
          </cell>
          <cell r="T625" t="str">
            <v>APBD</v>
          </cell>
          <cell r="U625">
            <v>189549000</v>
          </cell>
        </row>
        <row r="626">
          <cell r="H626" t="str">
            <v>PENINGKATAN JALAN PAUH KUCING</v>
          </cell>
          <cell r="I626" t="str">
            <v>04.13.01.03.06</v>
          </cell>
          <cell r="O626" t="str">
            <v>PAUH KUCING</v>
          </cell>
          <cell r="P626">
            <v>2017</v>
          </cell>
          <cell r="T626" t="str">
            <v>APBD</v>
          </cell>
          <cell r="U626">
            <v>190848000</v>
          </cell>
        </row>
        <row r="627">
          <cell r="H627" t="str">
            <v>PENINGKATAN JALAN PASAR BARU PANGEAN-BENDUNGAN</v>
          </cell>
          <cell r="I627" t="str">
            <v>04.13.01.03.06</v>
          </cell>
          <cell r="O627" t="str">
            <v>PASAR BARU PANGEAN-BENDUNGAN</v>
          </cell>
          <cell r="P627">
            <v>2017</v>
          </cell>
          <cell r="T627" t="str">
            <v>APBD</v>
          </cell>
          <cell r="U627">
            <v>190661000</v>
          </cell>
        </row>
        <row r="628">
          <cell r="H628" t="str">
            <v>PENINGKATAN JALAN LOGAS TANAH DARAT -RAPP</v>
          </cell>
          <cell r="I628" t="str">
            <v>04.13.01.03.06</v>
          </cell>
          <cell r="O628" t="str">
            <v>LOGAS TANAH DARAT -RAPP</v>
          </cell>
          <cell r="P628">
            <v>2017</v>
          </cell>
          <cell r="T628" t="str">
            <v>APBD</v>
          </cell>
          <cell r="U628">
            <v>130352000</v>
          </cell>
        </row>
        <row r="629">
          <cell r="H629" t="str">
            <v>PENINGKATAN JALAN PULAU BINTANG-PASAR BARU PANGEAN</v>
          </cell>
          <cell r="I629" t="str">
            <v>04.13.01.03.06</v>
          </cell>
          <cell r="O629" t="str">
            <v>PULAU BINTANG-PASAR BARU PANGEAN</v>
          </cell>
          <cell r="P629">
            <v>2017</v>
          </cell>
          <cell r="T629" t="str">
            <v>APBD</v>
          </cell>
          <cell r="U629">
            <v>190002000</v>
          </cell>
        </row>
        <row r="630">
          <cell r="H630" t="str">
            <v>PEMBUATAN BOX CULVERT DESA RAWANG OGUNG-TERATAK JERING KUANTAN HILIR SEBERANG</v>
          </cell>
          <cell r="I630" t="str">
            <v>04.13.01.03.06</v>
          </cell>
          <cell r="O630" t="str">
            <v>RAWANG OGUNG-TERATAK JERING</v>
          </cell>
          <cell r="P630">
            <v>2017</v>
          </cell>
          <cell r="T630" t="str">
            <v>APBD</v>
          </cell>
          <cell r="U630">
            <v>180541000</v>
          </cell>
        </row>
        <row r="631">
          <cell r="E631" t="str">
            <v>160.1</v>
          </cell>
          <cell r="H631" t="str">
            <v>PEMBUATAN BOX CULVERT DESA PASAR USANG BASERAH KUANTAN HILIR</v>
          </cell>
          <cell r="I631" t="str">
            <v>04.13.01.03.06</v>
          </cell>
          <cell r="O631" t="str">
            <v>PASAR USANG BASERAH</v>
          </cell>
          <cell r="P631">
            <v>2017</v>
          </cell>
          <cell r="T631" t="str">
            <v>APBD</v>
          </cell>
          <cell r="U631">
            <v>182111000</v>
          </cell>
        </row>
        <row r="632">
          <cell r="H632" t="str">
            <v xml:space="preserve">PEMBUATAN BOX CULVERT KELURAHAN PASAR BARU BASERAH </v>
          </cell>
          <cell r="I632" t="str">
            <v>04.13.01.03.06</v>
          </cell>
          <cell r="O632" t="str">
            <v>KELURAHAN PASAR BARU BASERAH</v>
          </cell>
          <cell r="P632">
            <v>2017</v>
          </cell>
          <cell r="T632" t="str">
            <v>APBD</v>
          </cell>
          <cell r="U632">
            <v>174287000</v>
          </cell>
        </row>
        <row r="633">
          <cell r="E633" t="str">
            <v>245.5</v>
          </cell>
          <cell r="H633" t="str">
            <v>PEMBUATAN BOX CULVERT DESA SUKA MAJU SINGINGI HILIR</v>
          </cell>
          <cell r="I633" t="str">
            <v>04.13.01.03.06</v>
          </cell>
          <cell r="O633" t="str">
            <v>DESA SUKA MAJU SINGINGI HILIR</v>
          </cell>
          <cell r="P633">
            <v>2017</v>
          </cell>
          <cell r="T633" t="str">
            <v>APBD</v>
          </cell>
          <cell r="U633">
            <v>188864000</v>
          </cell>
        </row>
        <row r="634">
          <cell r="H634" t="str">
            <v>PENGERASAN JALAN POROS SUKAMAJU</v>
          </cell>
          <cell r="I634" t="str">
            <v>04.13.01.03.06</v>
          </cell>
          <cell r="O634" t="str">
            <v>JALAN POROS SUKAMAJU</v>
          </cell>
          <cell r="P634">
            <v>2017</v>
          </cell>
          <cell r="T634" t="str">
            <v>APBD</v>
          </cell>
          <cell r="U634">
            <v>190547391</v>
          </cell>
        </row>
        <row r="635">
          <cell r="E635" t="str">
            <v>4.11</v>
          </cell>
          <cell r="H635" t="str">
            <v>PEMBUATAN MEDIAN JALAN SENTAJO-MUARA LANGSAT (SP.4 TERATAK-KANTOR CAMAT SENTAJO RAYA</v>
          </cell>
          <cell r="I635" t="str">
            <v>04.13.01.03.06</v>
          </cell>
          <cell r="O635" t="str">
            <v>SENTAJO - MUARA LANGSAT</v>
          </cell>
          <cell r="P635">
            <v>2017</v>
          </cell>
          <cell r="T635" t="str">
            <v>APBD</v>
          </cell>
          <cell r="U635">
            <v>1033114691</v>
          </cell>
        </row>
        <row r="636">
          <cell r="H636" t="str">
            <v>PENINGKATAN JALAN DESA PARIT-DESA JALUR PATAH</v>
          </cell>
          <cell r="I636" t="str">
            <v>04.13.01.03.06</v>
          </cell>
          <cell r="O636" t="str">
            <v>DESA PARIT-DESA JALUR PATAH</v>
          </cell>
          <cell r="P636">
            <v>2017</v>
          </cell>
          <cell r="T636" t="str">
            <v>APBD</v>
          </cell>
          <cell r="U636">
            <v>1826207613.623291</v>
          </cell>
        </row>
        <row r="637">
          <cell r="H637" t="str">
            <v>PENINGKATAN JALAN KELOMPOK TANI AMBACANG KP. BARU CERENTI</v>
          </cell>
          <cell r="I637" t="str">
            <v>04.13.01.03.06</v>
          </cell>
          <cell r="O637" t="str">
            <v>KELOMPOK TANI AMBACANG KP. BARU CERENTI</v>
          </cell>
          <cell r="P637">
            <v>2017</v>
          </cell>
          <cell r="T637" t="str">
            <v>APBD</v>
          </cell>
          <cell r="U637">
            <v>190204148</v>
          </cell>
        </row>
        <row r="638">
          <cell r="E638" t="str">
            <v>285.4</v>
          </cell>
          <cell r="H638" t="str">
            <v>PEMBUATAN BOX CULVERT JALAN BARU DUSUN SUNGAI PERUPUK DESA PULAU PANJANG CERENTI</v>
          </cell>
          <cell r="I638" t="str">
            <v>04.13.01.03.06</v>
          </cell>
          <cell r="O638" t="str">
            <v>DUSUN SUNGAI PERUPUK CERENTI</v>
          </cell>
          <cell r="P638">
            <v>2017</v>
          </cell>
          <cell r="T638" t="str">
            <v>APBD</v>
          </cell>
          <cell r="U638">
            <v>190284000</v>
          </cell>
        </row>
        <row r="639">
          <cell r="H639" t="str">
            <v>PEMBANGUNAN JALAN LINGKAR BOTUANG PULAU ARO</v>
          </cell>
          <cell r="I639" t="str">
            <v>04.13.01.03.06</v>
          </cell>
          <cell r="O639" t="str">
            <v>LINGKAR BOTUANG PULAU ARO</v>
          </cell>
          <cell r="P639">
            <v>2017</v>
          </cell>
          <cell r="T639" t="str">
            <v>APBD</v>
          </cell>
          <cell r="U639">
            <v>190111000</v>
          </cell>
        </row>
        <row r="640">
          <cell r="E640" t="str">
            <v>13.3</v>
          </cell>
          <cell r="H640" t="str">
            <v>PENINGKATAN JALAN SP. BERINGIN-BERINGIN (PELEBARAN)</v>
          </cell>
          <cell r="I640" t="str">
            <v>04.13.01.03.06</v>
          </cell>
          <cell r="O640" t="str">
            <v>SIMP. BERINGIN - BERINGIN</v>
          </cell>
          <cell r="P640">
            <v>2017</v>
          </cell>
          <cell r="T640" t="str">
            <v>APBD</v>
          </cell>
          <cell r="U640">
            <v>907988800</v>
          </cell>
        </row>
        <row r="641">
          <cell r="H641" t="str">
            <v>PENINGKATAN JALAN TEBING SALO-PULAO OMBAK</v>
          </cell>
          <cell r="I641" t="str">
            <v>04.13.01.03.06</v>
          </cell>
          <cell r="O641" t="str">
            <v>TEBING SALO-PULAO OMBAK</v>
          </cell>
          <cell r="P641">
            <v>2017</v>
          </cell>
          <cell r="T641" t="str">
            <v>APBD</v>
          </cell>
          <cell r="U641">
            <v>191284600</v>
          </cell>
        </row>
        <row r="642">
          <cell r="H642" t="str">
            <v>PEMBUATAN BOX CULVERT SUNGAI GERINGGING - PULAU ARO</v>
          </cell>
          <cell r="I642" t="str">
            <v>04.13.01.03.06</v>
          </cell>
          <cell r="O642" t="str">
            <v>SUNGAI GERINGGING - PULAU ARO</v>
          </cell>
          <cell r="P642">
            <v>2017</v>
          </cell>
          <cell r="T642" t="str">
            <v>APBD</v>
          </cell>
          <cell r="U642">
            <v>190132000</v>
          </cell>
        </row>
        <row r="643">
          <cell r="E643" t="str">
            <v>165.8</v>
          </cell>
          <cell r="H643" t="str">
            <v>PENINGKATAN JALAN SAKO-TRANS SKP II ( DESA BUMI MULYA) ASPAL</v>
          </cell>
          <cell r="I643" t="str">
            <v>04.13.01.03.06</v>
          </cell>
          <cell r="O643" t="str">
            <v>SAKO-TRANS SKP II ( DESA BUMI MULYA)</v>
          </cell>
          <cell r="P643">
            <v>2017</v>
          </cell>
          <cell r="T643" t="str">
            <v>APBD</v>
          </cell>
          <cell r="U643">
            <v>1808380700</v>
          </cell>
        </row>
        <row r="644">
          <cell r="E644" t="str">
            <v>259.3</v>
          </cell>
          <cell r="H644" t="str">
            <v>PEMBUATAN BOX CULVERT DESA PARIT TERATAK AIR HITAM</v>
          </cell>
          <cell r="I644" t="str">
            <v>04.13.01.03.06</v>
          </cell>
          <cell r="O644" t="str">
            <v>DESA PARIT TERATAK AIR HITAM</v>
          </cell>
          <cell r="P644">
            <v>2017</v>
          </cell>
          <cell r="T644" t="str">
            <v>APBD</v>
          </cell>
          <cell r="U644">
            <v>189804600</v>
          </cell>
        </row>
        <row r="645">
          <cell r="H645" t="str">
            <v>PENINGKATAN JALAN PERUMNAS -BERINGIN ( URUNGAN PILIHAN )</v>
          </cell>
          <cell r="I645" t="str">
            <v>04.13.01.03.06</v>
          </cell>
          <cell r="O645" t="str">
            <v>PERUMNAS - BERINGIN</v>
          </cell>
          <cell r="P645">
            <v>2017</v>
          </cell>
          <cell r="T645" t="str">
            <v>APBD</v>
          </cell>
          <cell r="U645">
            <v>629019200</v>
          </cell>
        </row>
        <row r="646">
          <cell r="H646" t="str">
            <v>PENINGKATAN JALAN BARU SUNGAI PERUPUK (URUGAN PILIHAN)</v>
          </cell>
          <cell r="I646" t="str">
            <v>04.13.01.03.06</v>
          </cell>
          <cell r="O646" t="str">
            <v>JALAN BARU SUNGAI PERUPUK</v>
          </cell>
          <cell r="P646">
            <v>2017</v>
          </cell>
          <cell r="T646" t="str">
            <v>APBD</v>
          </cell>
          <cell r="U646">
            <v>190356302</v>
          </cell>
        </row>
        <row r="647">
          <cell r="H647" t="str">
            <v>PENINGKATAN JALAN SIKAKAK-CERENTI SUBUR 9SEI.BAYU (URUGAN PILIHAN</v>
          </cell>
          <cell r="I647" t="str">
            <v>04.13.01.03.06</v>
          </cell>
          <cell r="O647" t="str">
            <v>SIKAKAK-CERENTI SUBUR 9SEI.BAYU</v>
          </cell>
          <cell r="P647">
            <v>2017</v>
          </cell>
          <cell r="T647" t="str">
            <v>APBD</v>
          </cell>
          <cell r="U647">
            <v>147108400.29000002</v>
          </cell>
        </row>
        <row r="648">
          <cell r="H648" t="str">
            <v>PENINGKATAN JALAN SAMPING KANTOR CAMAT KUANTAN TENGAH-JALUR DUA KARI</v>
          </cell>
          <cell r="I648" t="str">
            <v>04.13.01.03.06</v>
          </cell>
          <cell r="O648" t="str">
            <v>SAMPING KANTOR CAMAT KUANTAN TENGAH-JALUR DUA KARI</v>
          </cell>
          <cell r="P648">
            <v>2017</v>
          </cell>
          <cell r="T648" t="str">
            <v>APBD</v>
          </cell>
          <cell r="U648">
            <v>196256600</v>
          </cell>
        </row>
        <row r="649">
          <cell r="H649" t="str">
            <v>PENINGKATAN JALAN SEI.RUMBIO-SPORT CENTER</v>
          </cell>
          <cell r="I649" t="str">
            <v>04.13.01.03.06</v>
          </cell>
          <cell r="O649" t="str">
            <v>SEI. RUMBIO - SPORT CENTER</v>
          </cell>
          <cell r="P649">
            <v>2017</v>
          </cell>
          <cell r="T649" t="str">
            <v>APBD</v>
          </cell>
          <cell r="U649">
            <v>196507244</v>
          </cell>
        </row>
        <row r="650">
          <cell r="H650" t="str">
            <v>PENINGKATAN JALAN DUSUN PINYONGEK (URUGAN PILIHAN)</v>
          </cell>
          <cell r="I650" t="str">
            <v>04.13.01.03.06</v>
          </cell>
          <cell r="O650" t="str">
            <v>DUSUN PINYONGEK</v>
          </cell>
          <cell r="P650">
            <v>2017</v>
          </cell>
          <cell r="T650" t="str">
            <v>APBD</v>
          </cell>
          <cell r="U650">
            <v>196517180</v>
          </cell>
        </row>
        <row r="651">
          <cell r="H651" t="str">
            <v>PENINGKATAN JALAN UJUNG TANJUNG BENAI</v>
          </cell>
          <cell r="I651" t="str">
            <v>04.13.01.03.06</v>
          </cell>
          <cell r="O651" t="str">
            <v>UJUNG TANJUNG BENAI</v>
          </cell>
          <cell r="P651">
            <v>2017</v>
          </cell>
          <cell r="T651" t="str">
            <v>APBD</v>
          </cell>
          <cell r="U651">
            <v>196729600</v>
          </cell>
        </row>
        <row r="652">
          <cell r="H652" t="str">
            <v>BELANJA PEMELIHARAAN JALAN KOTO SENTAJO- BERINGIN TALUK</v>
          </cell>
          <cell r="I652" t="str">
            <v>04.13.01.03.06</v>
          </cell>
          <cell r="O652" t="str">
            <v>KOTO SENTAJO - DESA BERINGIN</v>
          </cell>
          <cell r="P652">
            <v>2017</v>
          </cell>
          <cell r="T652" t="str">
            <v>APBD</v>
          </cell>
          <cell r="U652">
            <v>181275065</v>
          </cell>
        </row>
        <row r="653">
          <cell r="H653" t="str">
            <v>PEMELIHARAAN JALAN LINGKAR KAMPUNG BARU SENTAJO</v>
          </cell>
          <cell r="I653" t="str">
            <v>04.13.01.03.06</v>
          </cell>
          <cell r="O653" t="str">
            <v>LINGKAR KAMPUNG BARU SENTAJO</v>
          </cell>
          <cell r="P653">
            <v>2017</v>
          </cell>
          <cell r="T653" t="str">
            <v>APBD</v>
          </cell>
          <cell r="U653">
            <v>180048469</v>
          </cell>
        </row>
        <row r="654">
          <cell r="H654" t="str">
            <v>PEMELIHARAAN JALAN LINGKAR KAMPUNG BARU SENTAJO</v>
          </cell>
          <cell r="I654" t="str">
            <v>04.13.01.03.06</v>
          </cell>
          <cell r="O654" t="str">
            <v>LINGKAR KAMPUNG BARU SENTAJO</v>
          </cell>
          <cell r="P654">
            <v>2017</v>
          </cell>
          <cell r="T654" t="str">
            <v>APBD</v>
          </cell>
          <cell r="U654">
            <v>180968000</v>
          </cell>
        </row>
        <row r="655">
          <cell r="E655" t="str">
            <v>280.1</v>
          </cell>
          <cell r="H655" t="str">
            <v>PEMELIHARAAN JALAN GUNUNG KESIANGAN- SETLEMEN MASYARAKAT</v>
          </cell>
          <cell r="I655" t="str">
            <v>04.13.01.03.06</v>
          </cell>
          <cell r="O655" t="str">
            <v>GUNUNG KESIANGAN - RESTLEMENT MASYARAKAT</v>
          </cell>
          <cell r="P655">
            <v>2017</v>
          </cell>
          <cell r="T655" t="str">
            <v>APBD</v>
          </cell>
          <cell r="U655">
            <v>181501000</v>
          </cell>
        </row>
        <row r="656">
          <cell r="E656" t="str">
            <v>277.1</v>
          </cell>
          <cell r="H656" t="str">
            <v>PEMELIHARAAN JALAN GUNUNG KESIANGAN- PULAU KALIMANTING</v>
          </cell>
          <cell r="I656" t="str">
            <v>04.13.01.03.06</v>
          </cell>
          <cell r="O656" t="str">
            <v>GUNUNG KESIANGAN- PULAU KALIMANTING</v>
          </cell>
          <cell r="P656">
            <v>2017</v>
          </cell>
          <cell r="T656" t="str">
            <v>APBD</v>
          </cell>
          <cell r="U656">
            <v>192368982</v>
          </cell>
        </row>
        <row r="657">
          <cell r="H657" t="str">
            <v>PEMELIHARAAN JALAN SIMPANG PULAU ARO-PULAU ARO</v>
          </cell>
          <cell r="I657" t="str">
            <v>04.13.01.03.06</v>
          </cell>
          <cell r="O657" t="str">
            <v>SIMPANG PULAU ARO-PULAU ARO</v>
          </cell>
          <cell r="P657">
            <v>2017</v>
          </cell>
          <cell r="T657" t="str">
            <v>APBD</v>
          </cell>
          <cell r="U657">
            <v>1819666181</v>
          </cell>
        </row>
        <row r="658">
          <cell r="H658" t="str">
            <v>SEMENISASI JALAN PANDAN WANGI-JALAN TAWAKAL</v>
          </cell>
          <cell r="I658" t="str">
            <v>04.13.01.03.06</v>
          </cell>
          <cell r="O658" t="str">
            <v>PANDAN WANGI-JALAN TAWAKAL</v>
          </cell>
          <cell r="P658">
            <v>2017</v>
          </cell>
          <cell r="T658" t="str">
            <v>APBD</v>
          </cell>
          <cell r="U658">
            <v>197613000</v>
          </cell>
        </row>
        <row r="659">
          <cell r="H659" t="str">
            <v>PENINGKATAN JALAN LINGKAR DESA GUNUNG (ASPAL)</v>
          </cell>
          <cell r="I659" t="str">
            <v>04.13.01.03.06</v>
          </cell>
          <cell r="O659" t="str">
            <v>LINGKAR DESA GUNUNG</v>
          </cell>
          <cell r="P659">
            <v>2018</v>
          </cell>
          <cell r="T659" t="str">
            <v>APBD</v>
          </cell>
          <cell r="U659">
            <v>2159049576</v>
          </cell>
        </row>
        <row r="660">
          <cell r="H660" t="str">
            <v>PENINGKATAN JALAN GUNUNG KESIANGAN - BANJAR LOPAK - PEMBATANG - PADANG KUNYIT (ASPAL)</v>
          </cell>
          <cell r="I660" t="str">
            <v>04.13.01.03.06</v>
          </cell>
          <cell r="O660" t="str">
            <v>GUNUNG KESIANGAN - BANJAR LOPAK - PEMBATANG - PADANG KUNYIT</v>
          </cell>
          <cell r="P660">
            <v>2018</v>
          </cell>
          <cell r="T660" t="str">
            <v>APBD</v>
          </cell>
          <cell r="U660">
            <v>2282412952</v>
          </cell>
        </row>
        <row r="661">
          <cell r="H661" t="str">
            <v>PENINGKATAN JALAN PETAPAHAN - JAKE (URPIL)</v>
          </cell>
          <cell r="I661" t="str">
            <v>04.13.01.03.06</v>
          </cell>
          <cell r="O661" t="str">
            <v>PETAPAHAN - JAKE</v>
          </cell>
          <cell r="P661">
            <v>2018</v>
          </cell>
          <cell r="T661" t="str">
            <v>APBD</v>
          </cell>
          <cell r="U661">
            <v>2896710698</v>
          </cell>
        </row>
        <row r="662">
          <cell r="E662" t="str">
            <v>235.5</v>
          </cell>
          <cell r="H662" t="str">
            <v>PENINGKATAN JALAN DESA SEI. KERANJI - AIR MAS (ASPAL)</v>
          </cell>
          <cell r="I662" t="str">
            <v>04.13.01.03.06</v>
          </cell>
          <cell r="O662" t="str">
            <v>DESA SEI. KERANJI - AIR MAS</v>
          </cell>
          <cell r="P662">
            <v>2018</v>
          </cell>
          <cell r="T662" t="str">
            <v>APBD</v>
          </cell>
          <cell r="U662">
            <v>2270479483</v>
          </cell>
        </row>
        <row r="663">
          <cell r="H663" t="str">
            <v>PENINGKATAN JALAN SP. 4 PT. WANASARI-MUARA BAHAN (ASPAL)</v>
          </cell>
          <cell r="I663" t="str">
            <v>04.13.01.03.06</v>
          </cell>
          <cell r="O663" t="str">
            <v>SP. 4 PT. WANASARI-MUARA BAHAN</v>
          </cell>
          <cell r="P663">
            <v>2018</v>
          </cell>
          <cell r="T663" t="str">
            <v>APBD</v>
          </cell>
          <cell r="U663">
            <v>2159457861</v>
          </cell>
        </row>
        <row r="664">
          <cell r="E664" t="str">
            <v>165.9</v>
          </cell>
          <cell r="H664" t="str">
            <v>PENINGKATAN JALAN SAKO-TRANS SKP II (ASPAL)/DESA MUARA LANGSAT DAN DESA SUKARAJA</v>
          </cell>
          <cell r="I664" t="str">
            <v>04.13.01.03.06</v>
          </cell>
          <cell r="O664" t="str">
            <v>SAKO-TRANS SKP II/DESA MUARA LANGSAT DAN DESA SUKARAJA</v>
          </cell>
          <cell r="P664">
            <v>2018</v>
          </cell>
          <cell r="T664" t="str">
            <v>APBD</v>
          </cell>
          <cell r="U664">
            <v>2269492372</v>
          </cell>
        </row>
        <row r="665">
          <cell r="H665" t="str">
            <v>PENINGKATAN JALAN LINGKAR TANJUNG - MUARA TOMBANG (ASPAL)</v>
          </cell>
          <cell r="I665" t="str">
            <v>04.13.01.03.06</v>
          </cell>
          <cell r="O665" t="str">
            <v>LINGKAR TANJUNG - MUARA TOMBANG</v>
          </cell>
          <cell r="P665">
            <v>2018</v>
          </cell>
          <cell r="T665" t="str">
            <v>APBD</v>
          </cell>
          <cell r="U665">
            <v>2257584511</v>
          </cell>
        </row>
        <row r="666">
          <cell r="E666" t="str">
            <v>134.1</v>
          </cell>
          <cell r="H666" t="str">
            <v>PENINGKATAN JALAN DESA PULAU MADINAH (ASPAL)</v>
          </cell>
          <cell r="I666" t="str">
            <v>04.13.01.03.06</v>
          </cell>
          <cell r="O666" t="str">
            <v>DESA PULAU MADINAH</v>
          </cell>
          <cell r="P666">
            <v>2018</v>
          </cell>
          <cell r="T666" t="str">
            <v>APBD</v>
          </cell>
          <cell r="U666">
            <v>2217599426</v>
          </cell>
        </row>
        <row r="667">
          <cell r="E667" t="str">
            <v>296.4</v>
          </cell>
          <cell r="H667" t="str">
            <v>PENINGKATAN JALAN INUMAN - PULAU BUSUK (ASPAL)</v>
          </cell>
          <cell r="I667" t="str">
            <v>04.13.01.03.06</v>
          </cell>
          <cell r="O667" t="str">
            <v>INUMAN - PL. BUSUK</v>
          </cell>
          <cell r="P667">
            <v>2018</v>
          </cell>
          <cell r="T667" t="str">
            <v>APBD</v>
          </cell>
          <cell r="U667">
            <v>2164060514</v>
          </cell>
        </row>
        <row r="668">
          <cell r="H668" t="str">
            <v>PENINGKATAN JALAN LINGKAR DESA TANJUNG PAUH (ASPAL)</v>
          </cell>
          <cell r="I668" t="str">
            <v>04.13.01.03.06</v>
          </cell>
          <cell r="O668" t="str">
            <v>LINGKAR DESA TANJUNG PAUH</v>
          </cell>
          <cell r="P668">
            <v>2018</v>
          </cell>
          <cell r="T668" t="str">
            <v>APBD</v>
          </cell>
          <cell r="U668">
            <v>2153501620</v>
          </cell>
        </row>
        <row r="669">
          <cell r="E669" t="str">
            <v>229.3</v>
          </cell>
          <cell r="H669" t="str">
            <v>PENINGKATAN JALAN SP. HANDOYO - SUMBER DATAR (ASPAL)</v>
          </cell>
          <cell r="I669" t="str">
            <v>04.13.01.03.06</v>
          </cell>
          <cell r="O669" t="str">
            <v>SP. HANDOYO - SUMBER DATAR</v>
          </cell>
          <cell r="P669">
            <v>2018</v>
          </cell>
          <cell r="T669" t="str">
            <v>APBD</v>
          </cell>
          <cell r="U669">
            <v>2268022666</v>
          </cell>
        </row>
        <row r="670">
          <cell r="H670" t="str">
            <v>PENINGKATAN JALAN PAUH ANGIT - PL. RENGAS - SEKAPING (ASPAL)</v>
          </cell>
          <cell r="I670" t="str">
            <v>04.13.01.03.06</v>
          </cell>
          <cell r="O670" t="str">
            <v>PAUH ANGIT - PL. RENGAS - SEKAPING</v>
          </cell>
          <cell r="P670">
            <v>2018</v>
          </cell>
          <cell r="T670" t="str">
            <v>APBD</v>
          </cell>
          <cell r="U670">
            <v>2298079202</v>
          </cell>
        </row>
        <row r="671">
          <cell r="H671" t="str">
            <v>PENINGKATAN JALAN KOTO GUNUNG - PL. MUNGKUR (ASPAL)</v>
          </cell>
          <cell r="I671" t="str">
            <v>04.13.01.03.06</v>
          </cell>
          <cell r="O671" t="str">
            <v>KOTO GUNUNG - PL. MUNGKUR</v>
          </cell>
          <cell r="P671">
            <v>2018</v>
          </cell>
          <cell r="T671" t="str">
            <v>APBD</v>
          </cell>
          <cell r="U671">
            <v>2256762096</v>
          </cell>
        </row>
        <row r="672">
          <cell r="H672" t="str">
            <v>PENINGKATAN JALAN TSM SIMPANG RAYA - SIMPANG LIMA PT. WANASARI NUSANTARA (ASPAL)</v>
          </cell>
          <cell r="I672" t="str">
            <v>04.13.01.03.06</v>
          </cell>
          <cell r="O672" t="str">
            <v>TSM SIMPANG RAYA - SIMPANG LIMA PT. WANASARI NUSANTARA</v>
          </cell>
          <cell r="P672">
            <v>2018</v>
          </cell>
          <cell r="T672" t="str">
            <v>APBD</v>
          </cell>
          <cell r="U672">
            <v>2232074718</v>
          </cell>
        </row>
        <row r="673">
          <cell r="H673" t="str">
            <v>PENINGKATAN JALAN MENUJU KANDANG TUMIYANG (URPIL)</v>
          </cell>
          <cell r="I673" t="str">
            <v>04.13.01.03.06</v>
          </cell>
          <cell r="O673" t="str">
            <v>MENUJU KANDANG TUMIYANG</v>
          </cell>
          <cell r="P673">
            <v>2018</v>
          </cell>
          <cell r="T673" t="str">
            <v>APBD</v>
          </cell>
          <cell r="U673">
            <v>647774900</v>
          </cell>
        </row>
        <row r="674">
          <cell r="H674" t="str">
            <v>PENINGKATAN JALAN MUNSALO  - SEBERANG TALUK (LOKASI PACU JALUR SENTAJO RAYA) (URPIL)</v>
          </cell>
          <cell r="I674" t="str">
            <v>04.13.01.03.06</v>
          </cell>
          <cell r="O674" t="str">
            <v>MUNSALO  - SEBERANG TALUK (LOKASI PACU JALUR SENTAJO RAYA)</v>
          </cell>
          <cell r="P674">
            <v>2018</v>
          </cell>
          <cell r="T674" t="str">
            <v>APBD</v>
          </cell>
          <cell r="U674">
            <v>478118536</v>
          </cell>
        </row>
        <row r="675">
          <cell r="E675" t="str">
            <v>294.1</v>
          </cell>
          <cell r="H675" t="str">
            <v>PENINGKATAN JALAN PESIKAIAN - TELUK PAUH (URPIL)</v>
          </cell>
          <cell r="I675" t="str">
            <v>04.13.01.03.06</v>
          </cell>
          <cell r="O675" t="str">
            <v>PESIKAIAN - TELUK PAUH</v>
          </cell>
          <cell r="P675">
            <v>2018</v>
          </cell>
          <cell r="T675" t="str">
            <v>APBD</v>
          </cell>
          <cell r="U675">
            <v>189466188</v>
          </cell>
        </row>
        <row r="676">
          <cell r="H676" t="str">
            <v>PEMBUATAN BOX CULVERT JALAN MANGGIS KEL. SINAMBEKLINGKUNGAN III</v>
          </cell>
          <cell r="I676" t="str">
            <v>04.13.01.03.06</v>
          </cell>
          <cell r="O676" t="str">
            <v>JALAN MANGGIS KEL. SINAMBEKLINGKUNGAN III</v>
          </cell>
          <cell r="P676">
            <v>2018</v>
          </cell>
          <cell r="T676" t="str">
            <v>APBD</v>
          </cell>
          <cell r="U676">
            <v>189359000</v>
          </cell>
        </row>
        <row r="677">
          <cell r="E677" t="str">
            <v>1.8</v>
          </cell>
          <cell r="H677" t="str">
            <v>PEMBUATAN BOX CULVERT DESA TITIAN MODANG</v>
          </cell>
          <cell r="I677" t="str">
            <v>04.13.01.03.06</v>
          </cell>
          <cell r="O677" t="str">
            <v>DESA TITIAN MODANG</v>
          </cell>
          <cell r="P677">
            <v>2018</v>
          </cell>
          <cell r="T677" t="str">
            <v>APBD</v>
          </cell>
          <cell r="U677">
            <v>188212566</v>
          </cell>
        </row>
        <row r="678">
          <cell r="H678" t="str">
            <v>PENINGKATAN JALAN SP. TERATAK JERING - RAWANG OGUNG (ASPAL)</v>
          </cell>
          <cell r="I678" t="str">
            <v>04.13.01.03.06</v>
          </cell>
          <cell r="O678" t="str">
            <v>SP. TERATAK JERING - RAWANG OGUNG</v>
          </cell>
          <cell r="P678">
            <v>2018</v>
          </cell>
          <cell r="T678" t="str">
            <v>APBD</v>
          </cell>
          <cell r="U678">
            <v>2267510824</v>
          </cell>
        </row>
        <row r="679">
          <cell r="H679" t="str">
            <v>PENINGKATAN JALAN DESA SAKO DUSUN II (ASPAL)</v>
          </cell>
          <cell r="I679" t="str">
            <v>04.13.01.03.06</v>
          </cell>
          <cell r="O679" t="str">
            <v>DESA SAKO DUSUN II</v>
          </cell>
          <cell r="P679">
            <v>2018</v>
          </cell>
          <cell r="T679" t="str">
            <v>APBD</v>
          </cell>
          <cell r="U679">
            <v>2252307486</v>
          </cell>
        </row>
        <row r="680">
          <cell r="H680" t="str">
            <v>PENINGKATAN JALAN SUNGAI BESAR - SITIANG (ASPAL)</v>
          </cell>
          <cell r="I680" t="str">
            <v>04.13.01.03.06</v>
          </cell>
          <cell r="O680" t="str">
            <v>SUNGAI BESAR - SITIANG</v>
          </cell>
          <cell r="P680">
            <v>2018</v>
          </cell>
          <cell r="T680" t="str">
            <v>APBD</v>
          </cell>
          <cell r="U680">
            <v>2242017862</v>
          </cell>
        </row>
        <row r="681">
          <cell r="H681" t="str">
            <v>PENINGKATAN JALAN KAYU BATU - PULAU BAYUR (ASPAL)</v>
          </cell>
          <cell r="I681" t="str">
            <v>04.13.01.03.06</v>
          </cell>
          <cell r="O681" t="str">
            <v>KAYU BATU - PULAU BAYUR</v>
          </cell>
          <cell r="P681">
            <v>2018</v>
          </cell>
          <cell r="T681" t="str">
            <v>APBD</v>
          </cell>
          <cell r="U681">
            <v>1822666292</v>
          </cell>
        </row>
        <row r="682">
          <cell r="E682" t="str">
            <v>27.4</v>
          </cell>
          <cell r="H682" t="str">
            <v>PENINGKATAN JALAN SEBERANG TALUK - SIBEROBAH (ASPAL) (DAK)</v>
          </cell>
          <cell r="I682" t="str">
            <v>04.13.01.03.06</v>
          </cell>
          <cell r="O682" t="str">
            <v>SEBERANG TALUK - SIBEROBAH</v>
          </cell>
          <cell r="P682">
            <v>2018</v>
          </cell>
          <cell r="T682" t="str">
            <v>APBD</v>
          </cell>
          <cell r="U682">
            <v>6869993050</v>
          </cell>
        </row>
        <row r="683">
          <cell r="E683" t="str">
            <v>91.3</v>
          </cell>
          <cell r="H683" t="str">
            <v>PENINGKATAN JALAN LUBUK JAMBI - SAIK (ASPAL) (DAK)</v>
          </cell>
          <cell r="I683" t="str">
            <v>04.13.01.03.06</v>
          </cell>
          <cell r="O683" t="str">
            <v>LUBUK JAMBI - SAIK</v>
          </cell>
          <cell r="P683">
            <v>2018</v>
          </cell>
          <cell r="T683" t="str">
            <v>APBD</v>
          </cell>
          <cell r="U683">
            <v>5963828226</v>
          </cell>
        </row>
        <row r="684">
          <cell r="E684" t="str">
            <v>244.3</v>
          </cell>
          <cell r="H684" t="str">
            <v>PEMELIHARAAN JALAN KOTO BARU - SUKA MAJU</v>
          </cell>
          <cell r="I684" t="str">
            <v>04.13.01.03.06</v>
          </cell>
          <cell r="O684" t="str">
            <v>KOTO BARU - SUKA MAJU</v>
          </cell>
          <cell r="P684">
            <v>2018</v>
          </cell>
          <cell r="T684" t="str">
            <v>APBD</v>
          </cell>
          <cell r="U684">
            <v>453937660</v>
          </cell>
        </row>
        <row r="685">
          <cell r="E685" t="str">
            <v>245.6</v>
          </cell>
          <cell r="H685" t="str">
            <v>PEMELIHARAAN JALAN SP. 4 PT WANASARI - SUKA MAJU</v>
          </cell>
          <cell r="I685" t="str">
            <v>04.13.01.03.06</v>
          </cell>
          <cell r="O685" t="str">
            <v>SP. 4 PT. WANASARI - SUKAMAJU</v>
          </cell>
          <cell r="P685">
            <v>2018</v>
          </cell>
          <cell r="T685" t="str">
            <v>APBD</v>
          </cell>
          <cell r="U685">
            <v>452524755</v>
          </cell>
        </row>
        <row r="686">
          <cell r="E686" t="str">
            <v>124.4</v>
          </cell>
          <cell r="H686" t="str">
            <v>PEMELIHARAAN JALAN MUDIK ULO - INUMAN - SUMPU</v>
          </cell>
          <cell r="I686" t="str">
            <v>04.13.01.03.06</v>
          </cell>
          <cell r="O686" t="str">
            <v>MUDIK ULO - INUMAN - SUMPU</v>
          </cell>
          <cell r="P686">
            <v>2018</v>
          </cell>
          <cell r="T686" t="str">
            <v>APBD</v>
          </cell>
          <cell r="U686">
            <v>391707000</v>
          </cell>
        </row>
        <row r="688">
          <cell r="H688" t="str">
            <v/>
          </cell>
        </row>
        <row r="689">
          <cell r="G689" t="str">
            <v>1.4.2</v>
          </cell>
          <cell r="H689" t="str">
            <v>BANGUNAN AIR (IRIGASI)</v>
          </cell>
          <cell r="U689">
            <v>86023466537.014771</v>
          </cell>
        </row>
        <row r="690">
          <cell r="F690" t="str">
            <v>4.14.01</v>
          </cell>
          <cell r="H690" t="str">
            <v>IRIGASI</v>
          </cell>
          <cell r="I690" t="str">
            <v>04.14.01.02.01.0001</v>
          </cell>
          <cell r="K690" t="str">
            <v>BETON</v>
          </cell>
          <cell r="P690">
            <v>1980</v>
          </cell>
          <cell r="T690" t="str">
            <v>APBD</v>
          </cell>
          <cell r="U690">
            <v>10200000</v>
          </cell>
        </row>
        <row r="691">
          <cell r="F691" t="str">
            <v>4.14.01</v>
          </cell>
          <cell r="H691" t="str">
            <v>IRIGASI</v>
          </cell>
          <cell r="I691" t="str">
            <v>04.14.01.02.01.0001</v>
          </cell>
          <cell r="K691" t="str">
            <v>BETON</v>
          </cell>
          <cell r="P691">
            <v>2004</v>
          </cell>
          <cell r="T691" t="str">
            <v>APBD</v>
          </cell>
          <cell r="U691">
            <v>33150000</v>
          </cell>
        </row>
        <row r="692">
          <cell r="F692" t="str">
            <v>4.14.01</v>
          </cell>
          <cell r="H692" t="str">
            <v>IRIGASI</v>
          </cell>
          <cell r="I692" t="str">
            <v>04.14.01.02.01.0001</v>
          </cell>
          <cell r="K692" t="str">
            <v>BETON</v>
          </cell>
          <cell r="P692">
            <v>1975</v>
          </cell>
          <cell r="T692" t="str">
            <v>APBD</v>
          </cell>
          <cell r="U692">
            <v>19337500</v>
          </cell>
        </row>
        <row r="693">
          <cell r="F693" t="str">
            <v>4.14.01</v>
          </cell>
          <cell r="H693" t="str">
            <v>BENDUNGAN</v>
          </cell>
          <cell r="I693" t="str">
            <v>04.14.01.02.01.0001</v>
          </cell>
          <cell r="K693" t="str">
            <v>BETON</v>
          </cell>
          <cell r="P693">
            <v>1975</v>
          </cell>
          <cell r="T693" t="str">
            <v>APBD</v>
          </cell>
          <cell r="U693">
            <v>19337500</v>
          </cell>
        </row>
        <row r="694">
          <cell r="F694" t="str">
            <v>4.14.01</v>
          </cell>
          <cell r="H694" t="str">
            <v>IRIGASI</v>
          </cell>
          <cell r="I694" t="str">
            <v>04.14.01.02.01.0001</v>
          </cell>
          <cell r="K694" t="str">
            <v>BETON</v>
          </cell>
          <cell r="P694">
            <v>1999</v>
          </cell>
          <cell r="T694" t="str">
            <v>APBD</v>
          </cell>
          <cell r="U694">
            <v>382500000</v>
          </cell>
        </row>
        <row r="695">
          <cell r="F695" t="str">
            <v>4.14.01</v>
          </cell>
          <cell r="H695" t="str">
            <v>IRIGASI</v>
          </cell>
          <cell r="I695" t="str">
            <v>04.14.01.02.01.0001</v>
          </cell>
          <cell r="K695" t="str">
            <v>BETON</v>
          </cell>
          <cell r="P695">
            <v>1986</v>
          </cell>
          <cell r="T695" t="str">
            <v>APBD</v>
          </cell>
          <cell r="U695">
            <v>17680000</v>
          </cell>
        </row>
        <row r="696">
          <cell r="F696" t="str">
            <v>4.14.01</v>
          </cell>
          <cell r="H696" t="str">
            <v>BENDUNGAN INDAH KOTO RAJO</v>
          </cell>
          <cell r="I696" t="str">
            <v>04.14.01.02.01.0001</v>
          </cell>
          <cell r="K696" t="str">
            <v>BETON</v>
          </cell>
          <cell r="O696" t="str">
            <v>KOTO RAJO</v>
          </cell>
          <cell r="P696">
            <v>1981</v>
          </cell>
          <cell r="T696" t="str">
            <v>APBD</v>
          </cell>
          <cell r="U696">
            <v>20825000</v>
          </cell>
          <cell r="V696" t="str">
            <v>B</v>
          </cell>
        </row>
        <row r="697">
          <cell r="F697" t="str">
            <v>4.14.01</v>
          </cell>
          <cell r="H697" t="str">
            <v>BASERAH I</v>
          </cell>
          <cell r="I697" t="str">
            <v>04.14.01.02.01.0001</v>
          </cell>
          <cell r="K697" t="str">
            <v>BETON</v>
          </cell>
          <cell r="O697" t="str">
            <v>BASERAH I</v>
          </cell>
          <cell r="P697">
            <v>1978</v>
          </cell>
          <cell r="T697" t="str">
            <v>APBD</v>
          </cell>
          <cell r="U697">
            <v>20825000</v>
          </cell>
          <cell r="V697" t="str">
            <v>B</v>
          </cell>
        </row>
        <row r="698">
          <cell r="F698" t="str">
            <v>4.14.01</v>
          </cell>
          <cell r="H698" t="str">
            <v>SIMANDULAK I</v>
          </cell>
          <cell r="I698" t="str">
            <v>04.14.01.02.01.0001</v>
          </cell>
          <cell r="K698" t="str">
            <v>BETON</v>
          </cell>
          <cell r="O698" t="str">
            <v>SIMANDULAK I</v>
          </cell>
          <cell r="P698">
            <v>1985</v>
          </cell>
          <cell r="T698" t="str">
            <v>APBD</v>
          </cell>
          <cell r="U698">
            <v>9520000</v>
          </cell>
          <cell r="V698" t="str">
            <v>B</v>
          </cell>
        </row>
        <row r="699">
          <cell r="F699" t="str">
            <v>4.14.01</v>
          </cell>
          <cell r="H699" t="str">
            <v>BAWANG UDANG</v>
          </cell>
          <cell r="I699" t="str">
            <v>04.14.01.02.01.0001</v>
          </cell>
          <cell r="K699" t="str">
            <v>BETON</v>
          </cell>
          <cell r="O699" t="str">
            <v>BAWANG UDANG</v>
          </cell>
          <cell r="P699">
            <v>1970</v>
          </cell>
          <cell r="T699" t="str">
            <v>APBD</v>
          </cell>
          <cell r="U699">
            <v>74850000</v>
          </cell>
          <cell r="V699" t="str">
            <v>B</v>
          </cell>
        </row>
        <row r="700">
          <cell r="F700" t="str">
            <v>4.14.01</v>
          </cell>
          <cell r="H700" t="str">
            <v>BENDUNGAN IRIGASI BATANG TESO</v>
          </cell>
          <cell r="I700" t="str">
            <v>04.14.01.02.01.0001</v>
          </cell>
          <cell r="K700" t="str">
            <v>BETON</v>
          </cell>
          <cell r="O700" t="str">
            <v>BATANG TESO</v>
          </cell>
          <cell r="P700">
            <v>1992</v>
          </cell>
          <cell r="T700" t="str">
            <v>APBD</v>
          </cell>
          <cell r="U700">
            <v>408000000</v>
          </cell>
          <cell r="V700" t="str">
            <v>B</v>
          </cell>
        </row>
        <row r="701">
          <cell r="F701" t="str">
            <v>4.14.01</v>
          </cell>
          <cell r="H701" t="str">
            <v>BAK RESERVASI</v>
          </cell>
          <cell r="I701" t="str">
            <v>04.14.06.05.08.0001</v>
          </cell>
          <cell r="K701" t="str">
            <v>BESI BAJA</v>
          </cell>
          <cell r="P701">
            <v>1986</v>
          </cell>
          <cell r="T701" t="str">
            <v>APBD</v>
          </cell>
          <cell r="U701">
            <v>28000000</v>
          </cell>
        </row>
        <row r="702">
          <cell r="F702" t="str">
            <v>4.14.01</v>
          </cell>
          <cell r="H702" t="str">
            <v>BAK RESERVASI</v>
          </cell>
          <cell r="I702" t="str">
            <v>04.14.06.05.08.0001</v>
          </cell>
          <cell r="K702" t="str">
            <v>BESI BAJA</v>
          </cell>
          <cell r="P702">
            <v>2000</v>
          </cell>
          <cell r="T702" t="str">
            <v>APBD</v>
          </cell>
          <cell r="U702">
            <v>16800000</v>
          </cell>
          <cell r="V702" t="str">
            <v>B</v>
          </cell>
        </row>
        <row r="703">
          <cell r="F703" t="str">
            <v>4.14.01</v>
          </cell>
          <cell r="H703" t="str">
            <v>BAK RESERVASI</v>
          </cell>
          <cell r="I703" t="str">
            <v>04.14.06.05.08.0001</v>
          </cell>
          <cell r="K703" t="str">
            <v>BETON</v>
          </cell>
          <cell r="P703">
            <v>2000</v>
          </cell>
          <cell r="T703" t="str">
            <v>APBD</v>
          </cell>
          <cell r="U703">
            <v>88200000</v>
          </cell>
          <cell r="V703" t="str">
            <v>B</v>
          </cell>
        </row>
        <row r="704">
          <cell r="F704" t="str">
            <v>4.14.01</v>
          </cell>
          <cell r="H704" t="str">
            <v>PAKET IPA I</v>
          </cell>
          <cell r="I704" t="str">
            <v>04.14.07.04.03.0001</v>
          </cell>
          <cell r="K704" t="str">
            <v>BETON</v>
          </cell>
          <cell r="P704">
            <v>2000</v>
          </cell>
          <cell r="T704" t="str">
            <v>APBD</v>
          </cell>
          <cell r="U704">
            <v>72800000</v>
          </cell>
          <cell r="V704" t="str">
            <v>B</v>
          </cell>
        </row>
        <row r="705">
          <cell r="F705" t="str">
            <v>4.14.01</v>
          </cell>
          <cell r="H705" t="str">
            <v>PAKET IPA II</v>
          </cell>
          <cell r="I705" t="str">
            <v>04.14.07.04.03.0001</v>
          </cell>
          <cell r="K705" t="str">
            <v>BETON</v>
          </cell>
          <cell r="P705">
            <v>2000</v>
          </cell>
          <cell r="T705" t="str">
            <v>APBD</v>
          </cell>
          <cell r="U705">
            <v>72800000</v>
          </cell>
          <cell r="V705" t="str">
            <v>B</v>
          </cell>
        </row>
        <row r="706">
          <cell r="F706" t="str">
            <v>4.14.01</v>
          </cell>
          <cell r="H706" t="str">
            <v>PAKET IPA III</v>
          </cell>
          <cell r="I706" t="str">
            <v>04.14.07.04.03.0001</v>
          </cell>
          <cell r="K706" t="str">
            <v>BETON</v>
          </cell>
          <cell r="P706">
            <v>2000</v>
          </cell>
          <cell r="T706" t="str">
            <v>APBD</v>
          </cell>
          <cell r="U706">
            <v>72800000</v>
          </cell>
          <cell r="V706" t="str">
            <v>B</v>
          </cell>
        </row>
        <row r="707">
          <cell r="F707" t="str">
            <v>4.14.01</v>
          </cell>
          <cell r="H707" t="str">
            <v>RESERVOIR</v>
          </cell>
          <cell r="I707" t="str">
            <v>04.14.07.04.03.0001</v>
          </cell>
          <cell r="K707" t="str">
            <v>BETON</v>
          </cell>
          <cell r="P707">
            <v>2000</v>
          </cell>
          <cell r="T707" t="str">
            <v>APBD</v>
          </cell>
          <cell r="U707">
            <v>210000000</v>
          </cell>
          <cell r="V707" t="str">
            <v>B</v>
          </cell>
        </row>
        <row r="708">
          <cell r="F708" t="str">
            <v>4.14.01</v>
          </cell>
          <cell r="H708" t="str">
            <v>PENGADAAN KONSTRUKSI BANGUNAN AIR (PEMBANGUNAN SARANA &amp; PRASARANA AIR BERSIH PERDESAAN DI KEC. KUANTAN TENGAH)</v>
          </cell>
          <cell r="O708" t="str">
            <v>KEC. KUANTAN TENGAH)</v>
          </cell>
          <cell r="P708">
            <v>2007</v>
          </cell>
          <cell r="T708" t="str">
            <v>APBD</v>
          </cell>
          <cell r="U708">
            <v>2779648000</v>
          </cell>
          <cell r="V708" t="str">
            <v>B</v>
          </cell>
        </row>
        <row r="709">
          <cell r="F709" t="str">
            <v>4.14.01</v>
          </cell>
          <cell r="H709" t="str">
            <v>PENGADAAN KONSTRUKSI BANGUNAN AIR (PEMBANGUNAN SARANA &amp; PRASARANA AIR BERSIH PERDESAAN DI KEC. KUANTAN TENGAH)</v>
          </cell>
          <cell r="O709" t="str">
            <v>KEC. KUANTAN TENGAH)</v>
          </cell>
          <cell r="P709">
            <v>2007</v>
          </cell>
          <cell r="T709" t="str">
            <v>APBD</v>
          </cell>
          <cell r="U709">
            <v>282200000</v>
          </cell>
          <cell r="V709" t="str">
            <v>B</v>
          </cell>
        </row>
        <row r="710">
          <cell r="F710" t="str">
            <v>4.14.01</v>
          </cell>
          <cell r="H710" t="str">
            <v>PENGADAAN KONSTRUKSI SANITASI &amp; AIR BERSIH (PENINGKATAN SARANA SANITASI AIR BERSIH DAN MCK UNTUK MASYARAKAT MISKIN)</v>
          </cell>
          <cell r="P710">
            <v>2008</v>
          </cell>
          <cell r="T710" t="str">
            <v>APBD</v>
          </cell>
          <cell r="U710">
            <v>220000000</v>
          </cell>
          <cell r="V710" t="str">
            <v>B</v>
          </cell>
        </row>
        <row r="711">
          <cell r="F711" t="str">
            <v>4.14.01</v>
          </cell>
          <cell r="H711" t="str">
            <v>PENGADAAN KONSTRUKSI BENDUNGAN (PEMBANGUNAN 10 TURAP PADA KECAMATAN KUANTAN TENGAH, GUNUNG TOAR DAN KUANTAN HILIR SERTA REHABILITASI SEI. GEMURU)</v>
          </cell>
          <cell r="P711">
            <v>2009</v>
          </cell>
          <cell r="T711" t="str">
            <v>APBD</v>
          </cell>
          <cell r="U711">
            <v>6440797062</v>
          </cell>
          <cell r="V711" t="str">
            <v>B</v>
          </cell>
        </row>
        <row r="712">
          <cell r="F712" t="str">
            <v>4.14.01</v>
          </cell>
          <cell r="H712" t="str">
            <v>PENGADAAN KONSTRUKSI BENDUNGAN</v>
          </cell>
          <cell r="P712">
            <v>2010</v>
          </cell>
          <cell r="T712" t="str">
            <v>APBD</v>
          </cell>
          <cell r="U712">
            <v>49222000</v>
          </cell>
          <cell r="V712" t="str">
            <v>B</v>
          </cell>
        </row>
        <row r="713">
          <cell r="F713" t="str">
            <v>4.14.01</v>
          </cell>
          <cell r="H713" t="str">
            <v>PENGADAAN KONSTRUKSI BENDUNGAN</v>
          </cell>
          <cell r="P713">
            <v>2010</v>
          </cell>
          <cell r="T713" t="str">
            <v>APBD</v>
          </cell>
          <cell r="U713">
            <v>2566886647</v>
          </cell>
          <cell r="V713" t="str">
            <v>B</v>
          </cell>
        </row>
        <row r="714">
          <cell r="F714" t="str">
            <v>4.14.01</v>
          </cell>
          <cell r="H714" t="str">
            <v>PENGADAAN KONSTRUKSI BENDUNGAN</v>
          </cell>
          <cell r="P714">
            <v>2010</v>
          </cell>
          <cell r="T714" t="str">
            <v>APBD</v>
          </cell>
          <cell r="U714">
            <v>1283493564</v>
          </cell>
          <cell r="V714" t="str">
            <v>B</v>
          </cell>
        </row>
        <row r="715">
          <cell r="F715" t="str">
            <v>4.14.01</v>
          </cell>
          <cell r="H715" t="str">
            <v>PEMB. TURAP PENAHAN TEBING &amp; NORMALISASI SUNGAI (MTS) SINGINGI</v>
          </cell>
          <cell r="K715" t="str">
            <v>Beton</v>
          </cell>
          <cell r="O715" t="str">
            <v>SUNGAI (MTS) SINGINGI</v>
          </cell>
          <cell r="P715">
            <v>2011</v>
          </cell>
          <cell r="T715" t="str">
            <v>APBD</v>
          </cell>
          <cell r="U715">
            <v>563256690.27361846</v>
          </cell>
          <cell r="V715" t="str">
            <v>B</v>
          </cell>
        </row>
        <row r="716">
          <cell r="F716" t="str">
            <v>4.14.01</v>
          </cell>
          <cell r="H716" t="str">
            <v>PEMB. TANGGUL PENUTUP BANJIR TANAH TABOBAK</v>
          </cell>
          <cell r="K716" t="str">
            <v>Beton</v>
          </cell>
          <cell r="O716" t="str">
            <v>TANAH TABOBAK</v>
          </cell>
          <cell r="P716">
            <v>2011</v>
          </cell>
          <cell r="T716" t="str">
            <v>APBD</v>
          </cell>
          <cell r="U716">
            <v>364211928.3288675</v>
          </cell>
          <cell r="V716" t="str">
            <v>B</v>
          </cell>
        </row>
        <row r="717">
          <cell r="F717" t="str">
            <v>4.14.01</v>
          </cell>
          <cell r="H717" t="str">
            <v>PEMB. TALUD SEI. MARIMBUNGAN DESA KP. BARU SENTAJO</v>
          </cell>
          <cell r="K717" t="str">
            <v>Beton</v>
          </cell>
          <cell r="O717" t="str">
            <v>KP. BARU SENTAJO</v>
          </cell>
          <cell r="P717">
            <v>2011</v>
          </cell>
          <cell r="T717" t="str">
            <v>APBD</v>
          </cell>
          <cell r="U717">
            <v>365047601.72667986</v>
          </cell>
          <cell r="V717" t="str">
            <v>B</v>
          </cell>
        </row>
        <row r="718">
          <cell r="F718" t="str">
            <v>4.14.01</v>
          </cell>
          <cell r="H718" t="str">
            <v>PEMB. TALUD SEI. SINAMBEK (TUGU CARANO)</v>
          </cell>
          <cell r="K718" t="str">
            <v>Beton</v>
          </cell>
          <cell r="O718" t="str">
            <v>SEI. SINAMBEK (TUGU CARANO)</v>
          </cell>
          <cell r="P718">
            <v>2011</v>
          </cell>
          <cell r="T718" t="str">
            <v>APBD</v>
          </cell>
          <cell r="U718">
            <v>620888795.27332008</v>
          </cell>
          <cell r="V718" t="str">
            <v>B</v>
          </cell>
        </row>
        <row r="719">
          <cell r="F719" t="str">
            <v>4.14.01</v>
          </cell>
          <cell r="H719" t="str">
            <v>PEMBANGUNAN TURAP PENAHAN TEBING SUNGAI KUANTAN PANCANG STAR TELUK KUANTAN</v>
          </cell>
          <cell r="K719" t="str">
            <v>Beton</v>
          </cell>
          <cell r="O719" t="str">
            <v>SUNGAI KUANTAN PANCANG STAR TELUK KUANTAN</v>
          </cell>
          <cell r="P719">
            <v>2011</v>
          </cell>
          <cell r="T719" t="str">
            <v>APBD</v>
          </cell>
          <cell r="U719">
            <v>9859150</v>
          </cell>
          <cell r="V719" t="str">
            <v>B</v>
          </cell>
        </row>
        <row r="720">
          <cell r="F720" t="str">
            <v>4.14.01</v>
          </cell>
          <cell r="H720" t="str">
            <v>PEMBANGUNAN TURAP PENAHAN TEBING SUNGAI KUANTAN BABU</v>
          </cell>
          <cell r="K720" t="str">
            <v>Beton</v>
          </cell>
          <cell r="O720" t="str">
            <v>SUNGAI KUANTAN BABU</v>
          </cell>
          <cell r="P720">
            <v>2011</v>
          </cell>
          <cell r="T720" t="str">
            <v>APBD</v>
          </cell>
          <cell r="U720">
            <v>16524015</v>
          </cell>
          <cell r="V720" t="str">
            <v>B</v>
          </cell>
        </row>
        <row r="721">
          <cell r="F721" t="str">
            <v>4.14.01</v>
          </cell>
          <cell r="H721" t="str">
            <v>PEMBANGUNAN TURAP PENAHAN TEBING SUNGAI PANCANG FINIS PASAR USANG BASERAH 65 M'</v>
          </cell>
          <cell r="K721" t="str">
            <v>Beton</v>
          </cell>
          <cell r="O721" t="str">
            <v>PANCANG FINIS LUBUK SOBAE BASERAH</v>
          </cell>
          <cell r="P721">
            <v>2011</v>
          </cell>
          <cell r="T721" t="str">
            <v>APBD</v>
          </cell>
          <cell r="U721">
            <v>39305670</v>
          </cell>
          <cell r="V721" t="str">
            <v>B</v>
          </cell>
        </row>
        <row r="722">
          <cell r="F722" t="str">
            <v>4.14.01</v>
          </cell>
          <cell r="H722" t="str">
            <v>PEMBANGUNAN DRAINASE TUGU CARANO ARAH KARI - SINAMBEK 1200 M</v>
          </cell>
          <cell r="K722" t="str">
            <v>Beton</v>
          </cell>
          <cell r="O722" t="str">
            <v>KARI - SINAMBEK</v>
          </cell>
          <cell r="P722">
            <v>2011</v>
          </cell>
          <cell r="T722" t="str">
            <v>APBD</v>
          </cell>
          <cell r="U722">
            <v>132520350</v>
          </cell>
          <cell r="V722" t="str">
            <v>B</v>
          </cell>
        </row>
        <row r="723">
          <cell r="F723" t="str">
            <v>4.14.01</v>
          </cell>
          <cell r="H723" t="str">
            <v>PEMBANGUNAN TALUD SEI. LIMANGAN DESA LOGAS (AREAL PERKUBURAN)</v>
          </cell>
          <cell r="O723" t="str">
            <v>SEI. LIMANGAN DESA LOGAS</v>
          </cell>
          <cell r="P723">
            <v>2012</v>
          </cell>
          <cell r="T723" t="str">
            <v>APBD</v>
          </cell>
          <cell r="U723">
            <v>431293227.73232901</v>
          </cell>
        </row>
        <row r="724">
          <cell r="F724" t="str">
            <v>4.14.01</v>
          </cell>
          <cell r="H724" t="str">
            <v xml:space="preserve">PEMBANGUNAN TURAP PENAHAN TEBING SEI. GEMURUH KOTO TALUK </v>
          </cell>
          <cell r="O724" t="str">
            <v xml:space="preserve">SEI. GEMURUH KOTO TALUK </v>
          </cell>
          <cell r="P724">
            <v>2012</v>
          </cell>
          <cell r="T724" t="str">
            <v>APBD</v>
          </cell>
          <cell r="U724">
            <v>274556745.46946824</v>
          </cell>
        </row>
        <row r="725">
          <cell r="F725" t="str">
            <v>4.14.01</v>
          </cell>
          <cell r="H725" t="str">
            <v>PEMBANGUNAN TALUD SEI. MTS MUARA LEMBU</v>
          </cell>
          <cell r="O725" t="str">
            <v>SEI. MTS MUARA LEMBU</v>
          </cell>
          <cell r="P725">
            <v>2012</v>
          </cell>
          <cell r="T725" t="str">
            <v>APBD</v>
          </cell>
          <cell r="U725">
            <v>387796432.0453642</v>
          </cell>
        </row>
        <row r="726">
          <cell r="F726" t="str">
            <v>4.14.01</v>
          </cell>
          <cell r="H726" t="str">
            <v>PEMBANGUNAN TURAP PENAHAN TEBING SUNGAI LEMBU AREAL MANDI BALIMAU</v>
          </cell>
          <cell r="O726" t="str">
            <v>SUNGAI LEMBU AREAL MANDI BALIMAU</v>
          </cell>
          <cell r="P726">
            <v>2012</v>
          </cell>
          <cell r="T726" t="str">
            <v>APBD</v>
          </cell>
          <cell r="U726">
            <v>90837130.90006797</v>
          </cell>
        </row>
        <row r="727">
          <cell r="F727" t="str">
            <v>4.14.01</v>
          </cell>
          <cell r="H727" t="str">
            <v>PEMBANGUNAN LOANING PENAHAN TEBING SEI.LEMBU (BERTAMBAH)</v>
          </cell>
          <cell r="O727" t="str">
            <v>SEI.LEMBU</v>
          </cell>
          <cell r="P727">
            <v>2012</v>
          </cell>
          <cell r="T727" t="str">
            <v>APBD</v>
          </cell>
          <cell r="U727">
            <v>100902046.8516902</v>
          </cell>
        </row>
        <row r="728">
          <cell r="F728" t="str">
            <v>4.14.01</v>
          </cell>
          <cell r="H728" t="str">
            <v>PEMBANGUNAN TALUD SEI. SINAMBEK (TUGU CARANO)</v>
          </cell>
          <cell r="O728" t="str">
            <v>SEI. SINAMBEK (TUGU CARANO)</v>
          </cell>
          <cell r="P728">
            <v>2012</v>
          </cell>
          <cell r="T728" t="str">
            <v>APBD</v>
          </cell>
          <cell r="U728">
            <v>462808554.4462983</v>
          </cell>
        </row>
        <row r="729">
          <cell r="F729" t="str">
            <v>4.14.01</v>
          </cell>
          <cell r="H729" t="str">
            <v>PEMBANGUNAN TALUD SEI. MARIMBUNGAN DESA KOTO SENTAJO</v>
          </cell>
          <cell r="O729" t="str">
            <v>SEI. MARIMBUNGAN DESA KOTO SENTAJO</v>
          </cell>
          <cell r="P729">
            <v>2012</v>
          </cell>
          <cell r="T729" t="str">
            <v>APBD</v>
          </cell>
          <cell r="U729">
            <v>303731994.89147037</v>
          </cell>
        </row>
        <row r="730">
          <cell r="F730" t="str">
            <v>4.14.01</v>
          </cell>
          <cell r="H730" t="str">
            <v>TALUD SEI. SINAMBEK (SMA 3) TELUK KUANTAN</v>
          </cell>
          <cell r="K730" t="str">
            <v>Beton</v>
          </cell>
          <cell r="O730" t="str">
            <v>SEI. SINAMBEK (SMA 3) TELUK KUANTAN</v>
          </cell>
          <cell r="P730">
            <v>2013</v>
          </cell>
          <cell r="T730" t="str">
            <v>APBD</v>
          </cell>
          <cell r="U730">
            <v>311209754.13048106</v>
          </cell>
        </row>
        <row r="731">
          <cell r="F731" t="str">
            <v>4.14.01</v>
          </cell>
          <cell r="H731" t="str">
            <v>TALUD SUNGAI JAKE DESA JAKE</v>
          </cell>
          <cell r="K731" t="str">
            <v>Beton</v>
          </cell>
          <cell r="O731" t="str">
            <v>JAKE</v>
          </cell>
          <cell r="P731">
            <v>2013</v>
          </cell>
          <cell r="T731" t="str">
            <v>APBD</v>
          </cell>
          <cell r="U731">
            <v>306191245.86951894</v>
          </cell>
        </row>
        <row r="732">
          <cell r="F732" t="str">
            <v>4.14.01</v>
          </cell>
          <cell r="H732" t="str">
            <v>PEMBANGUNAN TURAP SEI. SINAMBEK HILIR (MUARO SENTAJO)</v>
          </cell>
          <cell r="K732" t="str">
            <v>Beton</v>
          </cell>
          <cell r="O732" t="str">
            <v>SEI. SINAMBEK HILIR (MUARO SENTAJO)</v>
          </cell>
          <cell r="P732">
            <v>2013</v>
          </cell>
          <cell r="T732" t="str">
            <v>APBD</v>
          </cell>
          <cell r="U732">
            <v>428031998.81311899</v>
          </cell>
        </row>
        <row r="733">
          <cell r="F733" t="str">
            <v>4.14.01</v>
          </cell>
          <cell r="H733" t="str">
            <v>PEMBANGUNAN SEI. KUANTAN CERENTI</v>
          </cell>
          <cell r="K733" t="str">
            <v>Beton</v>
          </cell>
          <cell r="O733" t="str">
            <v>SEI. KUANTAN CERENTI</v>
          </cell>
          <cell r="P733">
            <v>2013</v>
          </cell>
          <cell r="T733" t="str">
            <v>APBD</v>
          </cell>
          <cell r="U733">
            <v>461923046.19</v>
          </cell>
        </row>
        <row r="734">
          <cell r="F734" t="str">
            <v>4.14.01</v>
          </cell>
          <cell r="H734" t="str">
            <v>PEMBANGUNAN TALUD SEI. JERING BELAKANG BALAI ADAT</v>
          </cell>
          <cell r="K734" t="str">
            <v>Beton</v>
          </cell>
          <cell r="O734" t="str">
            <v>SEI. JERING BELAKANG BALAI ADAT</v>
          </cell>
          <cell r="P734">
            <v>2013</v>
          </cell>
          <cell r="T734" t="str">
            <v>APBD</v>
          </cell>
          <cell r="U734">
            <v>364356538.12</v>
          </cell>
        </row>
        <row r="735">
          <cell r="F735" t="str">
            <v>4.14.01</v>
          </cell>
          <cell r="H735" t="str">
            <v>PEMBUATAN TURAP PENAHAN TEBING SEI. KUANTAN KRESEK</v>
          </cell>
          <cell r="K735" t="str">
            <v>Beton</v>
          </cell>
          <cell r="O735" t="str">
            <v>SEI. KUANTAN KRESEK</v>
          </cell>
          <cell r="P735">
            <v>2013</v>
          </cell>
          <cell r="T735" t="str">
            <v>APBD</v>
          </cell>
          <cell r="U735">
            <v>1203700390</v>
          </cell>
        </row>
        <row r="736">
          <cell r="F736" t="str">
            <v>4.14.01</v>
          </cell>
          <cell r="H736" t="str">
            <v>PEMBUATAN TURAP BRONJONG SUNGAI BATANG PANGEAN DESA PULAU TENGAH</v>
          </cell>
          <cell r="K736" t="str">
            <v>Beton</v>
          </cell>
          <cell r="O736" t="str">
            <v>TRIBUN UTAMA (HAKIM) PANCANG FINIS PANGEAN</v>
          </cell>
          <cell r="P736">
            <v>2013</v>
          </cell>
          <cell r="T736" t="str">
            <v>APBD</v>
          </cell>
          <cell r="U736">
            <v>199750000</v>
          </cell>
        </row>
        <row r="737">
          <cell r="F737" t="str">
            <v>4.14.01</v>
          </cell>
          <cell r="H737" t="str">
            <v>PEMBUATAN TURAP PENAHAN TEBING SUNGAI SINAMBEK (MESJID AGUNG)</v>
          </cell>
          <cell r="K737" t="str">
            <v>Beton</v>
          </cell>
          <cell r="O737" t="str">
            <v>SINAMBEK (MESJID AGUNG)</v>
          </cell>
          <cell r="P737">
            <v>2013</v>
          </cell>
          <cell r="T737" t="str">
            <v>APBD</v>
          </cell>
          <cell r="U737">
            <v>199750000</v>
          </cell>
        </row>
        <row r="738">
          <cell r="F738" t="str">
            <v>4.14.01</v>
          </cell>
          <cell r="H738" t="str">
            <v>PEMBUATAN LOANING SUNGAI GEMURUH (SAMPING TUGU JALUR)</v>
          </cell>
          <cell r="K738" t="str">
            <v>Beton</v>
          </cell>
          <cell r="O738" t="str">
            <v>SUNGAI GEMURUH (SAMPING TUGU JALUR)</v>
          </cell>
          <cell r="P738">
            <v>2013</v>
          </cell>
          <cell r="T738" t="str">
            <v>APBD</v>
          </cell>
          <cell r="U738">
            <v>99750000</v>
          </cell>
        </row>
        <row r="739">
          <cell r="F739" t="str">
            <v>4.14.01</v>
          </cell>
          <cell r="H739" t="str">
            <v>PEMBUATAN TURAP PENAHAN TEBING SUNGAI MESJID JAMIK KOTO GUNUNG KEC. GUNUNG TOAR</v>
          </cell>
          <cell r="K739" t="str">
            <v>Beton</v>
          </cell>
          <cell r="O739" t="str">
            <v>KOTO GUNUNG</v>
          </cell>
          <cell r="P739">
            <v>2013</v>
          </cell>
          <cell r="T739" t="str">
            <v>APBD</v>
          </cell>
          <cell r="U739">
            <v>199870000</v>
          </cell>
        </row>
        <row r="740">
          <cell r="F740" t="str">
            <v>4.14.01</v>
          </cell>
          <cell r="H740" t="str">
            <v xml:space="preserve"> PEMBUATAN TURAP LOANING SUNGAI DESA SUMBER JAYA  KEC. SINGINGI HILIR</v>
          </cell>
          <cell r="K740" t="str">
            <v>Beton</v>
          </cell>
          <cell r="O740" t="str">
            <v>SUMBER JAYA</v>
          </cell>
          <cell r="P740">
            <v>2013</v>
          </cell>
          <cell r="T740" t="str">
            <v>APBD</v>
          </cell>
          <cell r="U740">
            <v>199850000</v>
          </cell>
        </row>
        <row r="741">
          <cell r="F741" t="str">
            <v>4.14.01</v>
          </cell>
          <cell r="H741" t="str">
            <v xml:space="preserve"> PEMBUATAN LOANING SUNGAI PERUPUK MESJID NURUL IMAN DESA PULAU PANJANG KEC. CERENTI</v>
          </cell>
          <cell r="K741" t="str">
            <v>Beton</v>
          </cell>
          <cell r="O741" t="str">
            <v>SUNGAI PERUPUK DESA PULAU PANJANG CERENTI</v>
          </cell>
          <cell r="P741">
            <v>2013</v>
          </cell>
          <cell r="T741" t="str">
            <v>APBD</v>
          </cell>
          <cell r="U741">
            <v>199875000</v>
          </cell>
        </row>
        <row r="742">
          <cell r="F742" t="str">
            <v>4.14.01</v>
          </cell>
          <cell r="H742" t="str">
            <v>NORMALISASI SEI. DESA PULAU BARU KOPAH KEC. KUANTAN TENGAH</v>
          </cell>
          <cell r="K742" t="str">
            <v>Beton</v>
          </cell>
          <cell r="O742" t="str">
            <v>SEI. DESA PULAU BARU KOPAH</v>
          </cell>
          <cell r="P742">
            <v>2013</v>
          </cell>
          <cell r="T742" t="str">
            <v>APBD</v>
          </cell>
          <cell r="U742">
            <v>124750000</v>
          </cell>
        </row>
        <row r="743">
          <cell r="F743" t="str">
            <v>4.14.01</v>
          </cell>
          <cell r="H743" t="str">
            <v>PEMBUATAN TALUD SUNGAI NANUN</v>
          </cell>
          <cell r="K743" t="str">
            <v>Beton</v>
          </cell>
          <cell r="O743" t="str">
            <v>SUNGAI NANUN</v>
          </cell>
          <cell r="P743">
            <v>2013</v>
          </cell>
          <cell r="T743" t="str">
            <v>APBD</v>
          </cell>
          <cell r="U743">
            <v>199750000</v>
          </cell>
        </row>
        <row r="744">
          <cell r="F744" t="str">
            <v>4.14.01</v>
          </cell>
          <cell r="H744" t="str">
            <v>PEMBUATAN DRAINASE RUAS JALAN SP. PERKANTORAN PEMDA-BUNDARAN DPRD</v>
          </cell>
          <cell r="O744" t="str">
            <v>SIMP. PERKANTORAN PEMDA - BUNDARAN DPRD</v>
          </cell>
          <cell r="P744">
            <v>2014</v>
          </cell>
          <cell r="T744" t="str">
            <v>APBD</v>
          </cell>
          <cell r="U744">
            <v>197739968</v>
          </cell>
        </row>
        <row r="745">
          <cell r="F745" t="str">
            <v>4.14.01</v>
          </cell>
          <cell r="H745" t="str">
            <v>PEMBUATAN DRAINASE RUAS JALAN PERUMNAS - TK PEMBINA</v>
          </cell>
          <cell r="O745" t="str">
            <v>PERUMNAS - TK PEMBINA</v>
          </cell>
          <cell r="P745">
            <v>2014</v>
          </cell>
          <cell r="T745" t="str">
            <v>APBD</v>
          </cell>
          <cell r="U745">
            <v>197918604</v>
          </cell>
        </row>
        <row r="746">
          <cell r="F746" t="str">
            <v>4.14.01</v>
          </cell>
          <cell r="H746" t="str">
            <v>PEMBUATAN DRAINASE RUAS JALAN STM - BERINGIN (MAN)</v>
          </cell>
          <cell r="O746" t="str">
            <v>STM - BERINGIN</v>
          </cell>
          <cell r="P746">
            <v>2014</v>
          </cell>
          <cell r="T746" t="str">
            <v>APBD</v>
          </cell>
          <cell r="U746">
            <v>197925372</v>
          </cell>
        </row>
        <row r="747">
          <cell r="F747" t="str">
            <v>4.14.01</v>
          </cell>
          <cell r="H747" t="str">
            <v>PEMBUATAN DRAINASE JAYA KOPAH</v>
          </cell>
          <cell r="O747" t="str">
            <v>JAYA KOPAH</v>
          </cell>
          <cell r="P747">
            <v>2014</v>
          </cell>
          <cell r="T747" t="str">
            <v>APBD</v>
          </cell>
          <cell r="U747">
            <v>197626366</v>
          </cell>
        </row>
        <row r="748">
          <cell r="F748" t="str">
            <v>4.14.01</v>
          </cell>
          <cell r="H748" t="str">
            <v>PEMBANGUNAN TALUD SUNGAI MARIMBUNGAN DESA KOTO SENTAJO</v>
          </cell>
          <cell r="O748" t="str">
            <v>SUNGAI MARIMBUNGAN DESA KOTO SENTAJO</v>
          </cell>
          <cell r="P748">
            <v>2014</v>
          </cell>
          <cell r="T748" t="str">
            <v>APBD</v>
          </cell>
          <cell r="U748">
            <v>904050000</v>
          </cell>
        </row>
        <row r="749">
          <cell r="F749" t="str">
            <v>4.14.01</v>
          </cell>
          <cell r="H749" t="str">
            <v>PEMBUATAN DRAINASE JALAN PLN</v>
          </cell>
          <cell r="O749" t="str">
            <v>JALAN PLN</v>
          </cell>
          <cell r="P749">
            <v>2014</v>
          </cell>
          <cell r="T749" t="str">
            <v>APBD</v>
          </cell>
          <cell r="U749">
            <v>173287568.5703457</v>
          </cell>
        </row>
        <row r="750">
          <cell r="F750" t="str">
            <v>4.14.01</v>
          </cell>
          <cell r="H750" t="str">
            <v>PEMBUATAN DRAINASE JALAN LINGKAR SEBERANG TALUK</v>
          </cell>
          <cell r="O750" t="str">
            <v>LINGKAR SEBERANG TALUK</v>
          </cell>
          <cell r="P750">
            <v>2014</v>
          </cell>
          <cell r="T750" t="str">
            <v>APBD</v>
          </cell>
          <cell r="U750">
            <v>194364451.48156792</v>
          </cell>
        </row>
        <row r="751">
          <cell r="F751" t="str">
            <v>4.14.01</v>
          </cell>
          <cell r="H751" t="str">
            <v>PEMBUATAN DRAINASE JALAN ARENA DAYUNG KEBUN NOPI</v>
          </cell>
          <cell r="O751" t="str">
            <v>ARENA DAYUNG KEBUN NOPI</v>
          </cell>
          <cell r="P751">
            <v>2014</v>
          </cell>
          <cell r="T751" t="str">
            <v>APBD</v>
          </cell>
          <cell r="U751">
            <v>194266334.13678473</v>
          </cell>
        </row>
        <row r="752">
          <cell r="F752" t="str">
            <v>4.14.01</v>
          </cell>
          <cell r="H752" t="str">
            <v>PEMBUATAN DRAINASE JALAN PERUMNAS</v>
          </cell>
          <cell r="O752" t="str">
            <v>PERUMNAS</v>
          </cell>
          <cell r="P752">
            <v>2014</v>
          </cell>
          <cell r="T752" t="str">
            <v>APBD</v>
          </cell>
          <cell r="U752">
            <v>194205094.58212945</v>
          </cell>
        </row>
        <row r="753">
          <cell r="F753" t="str">
            <v>4.14.01</v>
          </cell>
          <cell r="H753" t="str">
            <v xml:space="preserve">PEMBUATAN DRAINASE JALAN SAWIT </v>
          </cell>
          <cell r="O753" t="str">
            <v xml:space="preserve">JALAN SAWIT </v>
          </cell>
          <cell r="P753">
            <v>2014</v>
          </cell>
          <cell r="T753" t="str">
            <v>APBD</v>
          </cell>
          <cell r="U753">
            <v>186951267.2291722</v>
          </cell>
        </row>
        <row r="754">
          <cell r="F754" t="str">
            <v>4.14.01</v>
          </cell>
          <cell r="H754" t="str">
            <v>PEMBANGUNAN TURAP PENAHAN TEBING TINGGI SUNGAI KUANTAN DESA PULAU KOMANG</v>
          </cell>
          <cell r="O754" t="str">
            <v>SEI. KUANTAN DESA PL.KOMANG</v>
          </cell>
          <cell r="P754">
            <v>2014</v>
          </cell>
          <cell r="T754" t="str">
            <v>APBD</v>
          </cell>
          <cell r="U754">
            <v>1101649000</v>
          </cell>
        </row>
        <row r="755">
          <cell r="F755" t="str">
            <v>4.14.01</v>
          </cell>
          <cell r="H755" t="str">
            <v>TALUD PENAHAN TEBING MESJID LOGAS</v>
          </cell>
          <cell r="O755" t="str">
            <v>TEBING MESJID LOGAS</v>
          </cell>
          <cell r="P755">
            <v>2014</v>
          </cell>
          <cell r="T755" t="str">
            <v>APBD</v>
          </cell>
          <cell r="U755">
            <v>201132000</v>
          </cell>
        </row>
        <row r="756">
          <cell r="F756" t="str">
            <v>4.14.01</v>
          </cell>
          <cell r="H756" t="str">
            <v xml:space="preserve">TURAP PENAHAN TEBING DESA CENGAR </v>
          </cell>
          <cell r="O756" t="str">
            <v xml:space="preserve">CENGAR </v>
          </cell>
          <cell r="P756">
            <v>2014</v>
          </cell>
          <cell r="T756" t="str">
            <v>APBD</v>
          </cell>
          <cell r="U756">
            <v>150472353.22522232</v>
          </cell>
        </row>
        <row r="757">
          <cell r="F757" t="str">
            <v>4.14.01</v>
          </cell>
          <cell r="H757" t="str">
            <v xml:space="preserve">TURAP PENAHAN TEBING DESA PANTAI TEBING </v>
          </cell>
          <cell r="O757" t="str">
            <v>PANTAI TEBING</v>
          </cell>
          <cell r="P757">
            <v>2014</v>
          </cell>
          <cell r="T757" t="str">
            <v>APBD</v>
          </cell>
          <cell r="U757">
            <v>150140095.77079391</v>
          </cell>
        </row>
        <row r="758">
          <cell r="F758" t="str">
            <v>4.14.01</v>
          </cell>
          <cell r="H758" t="str">
            <v>PEMBUATAN LOANING SUNGAI BATANG BAHAN DESA SITORAJO KARI</v>
          </cell>
          <cell r="O758" t="str">
            <v>SUNGAI BATANG BAHAN DESA SITORAJO KARI</v>
          </cell>
          <cell r="P758">
            <v>2014</v>
          </cell>
          <cell r="T758" t="str">
            <v>APBD</v>
          </cell>
          <cell r="U758">
            <v>199807551.00398377</v>
          </cell>
        </row>
        <row r="759">
          <cell r="F759" t="str">
            <v>4.14.01</v>
          </cell>
          <cell r="H759" t="str">
            <v>NORMALISASI SEI. SORIAK DESA SEBERANG TALUK</v>
          </cell>
          <cell r="O759" t="str">
            <v>SEI. SORIAK DESA SEBERANG TALUK</v>
          </cell>
          <cell r="P759">
            <v>2014</v>
          </cell>
          <cell r="T759" t="str">
            <v>APBD</v>
          </cell>
          <cell r="U759">
            <v>199202385.13592538</v>
          </cell>
        </row>
        <row r="760">
          <cell r="F760" t="str">
            <v>4.14.01</v>
          </cell>
          <cell r="H760" t="str">
            <v>NORMALISASI SEI. PIUDANG DESA PINTU GOBANG KARI</v>
          </cell>
          <cell r="O760" t="str">
            <v>SEI. PIUDANG DESA PINTU GOBANG KARI</v>
          </cell>
          <cell r="P760">
            <v>2014</v>
          </cell>
          <cell r="T760" t="str">
            <v>APBD</v>
          </cell>
          <cell r="U760">
            <v>199168358.08113036</v>
          </cell>
        </row>
        <row r="761">
          <cell r="F761" t="str">
            <v>4.14.01</v>
          </cell>
          <cell r="H761" t="str">
            <v>NORMALISASI SUNGAI SAKAU DESA SUKA MAJU</v>
          </cell>
          <cell r="O761" t="str">
            <v>SUNGAI SAKAU DESA SUKA MAJU</v>
          </cell>
          <cell r="P761">
            <v>2014</v>
          </cell>
          <cell r="T761" t="str">
            <v>APBD</v>
          </cell>
          <cell r="U761">
            <v>149118563.66056189</v>
          </cell>
        </row>
        <row r="762">
          <cell r="F762" t="str">
            <v>4.14.01</v>
          </cell>
          <cell r="H762" t="str">
            <v>NORMALISASI SUNGAI SIALANG DESA SITORAJO KARI</v>
          </cell>
          <cell r="O762" t="str">
            <v>SUNGAI SIALANG DESA SITORAJO KARI</v>
          </cell>
          <cell r="P762">
            <v>2014</v>
          </cell>
          <cell r="T762" t="str">
            <v>APBD</v>
          </cell>
          <cell r="U762">
            <v>199192377.17863271</v>
          </cell>
        </row>
        <row r="763">
          <cell r="F763" t="str">
            <v>4.14.01</v>
          </cell>
          <cell r="H763" t="str">
            <v>NORMALISASI SUNGAI DESA SEBERANG TELUK HILIR</v>
          </cell>
          <cell r="O763" t="str">
            <v>SEBERANG TELUK HILIR</v>
          </cell>
          <cell r="P763">
            <v>2014</v>
          </cell>
          <cell r="T763" t="str">
            <v>APBD</v>
          </cell>
          <cell r="U763">
            <v>199293457.54728854</v>
          </cell>
        </row>
        <row r="764">
          <cell r="F764" t="str">
            <v>4.14.01</v>
          </cell>
          <cell r="H764" t="str">
            <v>NORMALISASI SUNGAI KAYU ARO KEL. MUARA LEMBU</v>
          </cell>
          <cell r="O764" t="str">
            <v>KAYU ARO KEL. MUARA LEMBU</v>
          </cell>
          <cell r="P764">
            <v>2014</v>
          </cell>
          <cell r="T764" t="str">
            <v>APBD</v>
          </cell>
          <cell r="U764">
            <v>199223401.84623992</v>
          </cell>
        </row>
        <row r="765">
          <cell r="F765" t="str">
            <v>4.14.01</v>
          </cell>
          <cell r="H765" t="str">
            <v>NORMALISASI DAN BRONJONG SUNGAI BATANG UWO DESA  KEBUN LADO</v>
          </cell>
          <cell r="O765" t="str">
            <v>SUNGAI BATANG UWO DESA  KEBUN LADO</v>
          </cell>
          <cell r="P765">
            <v>2014</v>
          </cell>
          <cell r="T765" t="str">
            <v>APBD</v>
          </cell>
          <cell r="U765">
            <v>199256428.1053057</v>
          </cell>
        </row>
        <row r="766">
          <cell r="F766" t="str">
            <v>4.14.01</v>
          </cell>
          <cell r="H766" t="str">
            <v>NORMALISASI SUNGAI LEMBU DESA LOGAS HILIR</v>
          </cell>
          <cell r="O766" t="str">
            <v>LEMBU DESA LOGAS HILIR</v>
          </cell>
          <cell r="P766">
            <v>2014</v>
          </cell>
          <cell r="T766" t="str">
            <v>APBD</v>
          </cell>
          <cell r="U766">
            <v>199240415.37363744</v>
          </cell>
        </row>
        <row r="767">
          <cell r="F767" t="str">
            <v>4.14.01</v>
          </cell>
          <cell r="H767" t="str">
            <v>NORMALISASI SUNGAI DESA BERINGIN JAYA</v>
          </cell>
          <cell r="O767" t="str">
            <v>DESA BERINGIN JAYA</v>
          </cell>
          <cell r="P767">
            <v>2014</v>
          </cell>
          <cell r="T767" t="str">
            <v>APBD</v>
          </cell>
          <cell r="U767">
            <v>199287452.77291292</v>
          </cell>
        </row>
        <row r="768">
          <cell r="F768" t="str">
            <v>4.14.01</v>
          </cell>
          <cell r="H768" t="str">
            <v>NORMALISASI SUNGAI ANAKAN BASAU DESA MUARA BAHAN</v>
          </cell>
          <cell r="O768" t="str">
            <v>ANAKAN BASAU DESA MUARA BAHAN</v>
          </cell>
          <cell r="P768">
            <v>2014</v>
          </cell>
          <cell r="T768" t="str">
            <v>APBD</v>
          </cell>
          <cell r="U768">
            <v>199229406.62061554</v>
          </cell>
        </row>
        <row r="769">
          <cell r="F769" t="str">
            <v>4.14.01</v>
          </cell>
          <cell r="H769" t="str">
            <v>NORMALISASI SUNGAI SIPAN LUBUK RONGE KOTO RAJO (KUANTAN HILIR SEBERANG)</v>
          </cell>
          <cell r="O769" t="str">
            <v>SIPAN LUBUK RONGE KOTO RAJO</v>
          </cell>
          <cell r="P769">
            <v>2014</v>
          </cell>
          <cell r="T769" t="str">
            <v>APBD</v>
          </cell>
          <cell r="U769">
            <v>164213565.64507365</v>
          </cell>
        </row>
        <row r="770">
          <cell r="F770" t="str">
            <v>4.14.01</v>
          </cell>
          <cell r="H770" t="str">
            <v>NORMALISASI SEI. LANGSAT DESA LANGSAT HULU</v>
          </cell>
          <cell r="O770" t="str">
            <v>SEI. LANGSAT DESA LANGSAT HULU</v>
          </cell>
          <cell r="P770">
            <v>2014</v>
          </cell>
          <cell r="T770" t="str">
            <v>APBD</v>
          </cell>
          <cell r="U770">
            <v>199158350.12383768</v>
          </cell>
        </row>
        <row r="771">
          <cell r="F771" t="str">
            <v>4.14.01</v>
          </cell>
          <cell r="H771" t="str">
            <v>NORMALISASI SEI. PERUPUK DESA PULAU PANJANG</v>
          </cell>
          <cell r="O771" t="str">
            <v>SEI. PERUPUK DESA PULAU PANJANG</v>
          </cell>
          <cell r="P771">
            <v>2014</v>
          </cell>
          <cell r="T771" t="str">
            <v>APBD</v>
          </cell>
          <cell r="U771">
            <v>199310471.07468602</v>
          </cell>
        </row>
        <row r="772">
          <cell r="F772" t="str">
            <v>4.14.01</v>
          </cell>
          <cell r="H772" t="str">
            <v>PEMBANGUNAN BOX CULVERT DAN NORMALISASI SUNGAI GERINGGING DESA TITIAN MODANG</v>
          </cell>
          <cell r="O772" t="str">
            <v>TITIAN MODANG</v>
          </cell>
          <cell r="P772">
            <v>2014</v>
          </cell>
          <cell r="T772" t="str">
            <v>APBD</v>
          </cell>
          <cell r="U772">
            <v>199179366.83415228</v>
          </cell>
        </row>
        <row r="773">
          <cell r="F773" t="str">
            <v>4.14.01</v>
          </cell>
          <cell r="H773" t="str">
            <v>NORMALISASI SUNGAI SIRIH - MUARO SENTAJO</v>
          </cell>
          <cell r="O773" t="str">
            <v>SUNGAI SIRIH - MUARO SENTAJO</v>
          </cell>
          <cell r="P773">
            <v>2014</v>
          </cell>
          <cell r="T773" t="str">
            <v>APBD</v>
          </cell>
          <cell r="U773">
            <v>200305000</v>
          </cell>
        </row>
        <row r="774">
          <cell r="F774" t="str">
            <v>4.14.01</v>
          </cell>
          <cell r="H774" t="str">
            <v>NORMALISASI SUNGAI SINAMBEK MUARO - PULAU KOMANG</v>
          </cell>
          <cell r="O774" t="str">
            <v>SINAMBEK MUARO - PULAU KOMANG</v>
          </cell>
          <cell r="P774">
            <v>2014</v>
          </cell>
          <cell r="T774" t="str">
            <v>APBD</v>
          </cell>
          <cell r="U774">
            <v>198265000</v>
          </cell>
        </row>
        <row r="775">
          <cell r="F775" t="str">
            <v>4.14.01</v>
          </cell>
          <cell r="H775" t="str">
            <v>PEMBUATAN LOANING SUNGAI SINAMBEK (SMK 3)</v>
          </cell>
          <cell r="O775" t="str">
            <v>SUNGAI SINAMBEK</v>
          </cell>
          <cell r="P775">
            <v>2014</v>
          </cell>
          <cell r="T775" t="str">
            <v>APBD</v>
          </cell>
          <cell r="U775">
            <v>199600000</v>
          </cell>
        </row>
        <row r="776">
          <cell r="F776" t="str">
            <v>4.14.01</v>
          </cell>
          <cell r="H776" t="str">
            <v>NORMALISASI SUNGAI MAKAM DESA LANGSAT HULU</v>
          </cell>
          <cell r="O776" t="str">
            <v>MAKAM DESA LANGSAT HULU</v>
          </cell>
          <cell r="P776">
            <v>2014</v>
          </cell>
          <cell r="T776" t="str">
            <v>APBD</v>
          </cell>
          <cell r="U776">
            <v>199532000</v>
          </cell>
        </row>
        <row r="777">
          <cell r="F777" t="str">
            <v>4.14.01</v>
          </cell>
          <cell r="H777" t="str">
            <v>PEMBUATAN TURAP BRONJONG SUNGAI PIK UDANG (SMA KARI)</v>
          </cell>
          <cell r="O777" t="str">
            <v>PIK UDANG (SMA KARI)</v>
          </cell>
          <cell r="P777">
            <v>2014</v>
          </cell>
          <cell r="T777" t="str">
            <v>APBD</v>
          </cell>
          <cell r="U777">
            <v>200050000</v>
          </cell>
        </row>
        <row r="778">
          <cell r="F778" t="str">
            <v>4.14.01</v>
          </cell>
          <cell r="H778" t="str">
            <v>PEMBUATAN BANGUNAN TALUD DI BASERAH II</v>
          </cell>
          <cell r="O778" t="str">
            <v>BASERAH II</v>
          </cell>
          <cell r="P778">
            <v>2014</v>
          </cell>
          <cell r="T778" t="str">
            <v>APBD</v>
          </cell>
          <cell r="U778">
            <v>200200000</v>
          </cell>
        </row>
        <row r="779">
          <cell r="F779" t="str">
            <v>4.14.01</v>
          </cell>
          <cell r="H779" t="str">
            <v>RABAT LANTAI BETON DI SEBERANG GUNUNG</v>
          </cell>
          <cell r="O779" t="str">
            <v>SEBERANG GUNUNG</v>
          </cell>
          <cell r="P779">
            <v>2014</v>
          </cell>
          <cell r="T779" t="str">
            <v>APBD</v>
          </cell>
          <cell r="U779">
            <v>199710000</v>
          </cell>
        </row>
        <row r="780">
          <cell r="F780" t="str">
            <v>4.14.01</v>
          </cell>
          <cell r="H780" t="str">
            <v>RABAT LANTAI BETON DI LUBUK AMBACANG I</v>
          </cell>
          <cell r="O780" t="str">
            <v>LUBUK AMBACANG I</v>
          </cell>
          <cell r="P780">
            <v>2014</v>
          </cell>
          <cell r="T780" t="str">
            <v>APBD</v>
          </cell>
          <cell r="U780">
            <v>199750000</v>
          </cell>
        </row>
        <row r="781">
          <cell r="F781" t="str">
            <v>4.14.01</v>
          </cell>
          <cell r="H781" t="str">
            <v>PEMBUATAN LOANING SALURAN DRAINASE DESA PULAU PANJANG CERENTI</v>
          </cell>
          <cell r="O781" t="str">
            <v>PULAU PANJANG CERENTI</v>
          </cell>
          <cell r="P781">
            <v>2014</v>
          </cell>
          <cell r="T781" t="str">
            <v>APBD</v>
          </cell>
          <cell r="U781">
            <v>200025000</v>
          </cell>
        </row>
        <row r="782">
          <cell r="F782" t="str">
            <v>4.14.01</v>
          </cell>
          <cell r="H782" t="str">
            <v>PEMBUATAN BPA ID PULAU ARO DESA PULAU KEDUNDUNG SUNGA RAWANG PANJANG</v>
          </cell>
          <cell r="O782" t="str">
            <v>PULAU ARO DESA PULAU KEDUNDUNG SUNGA RAWANG PANJANG</v>
          </cell>
          <cell r="P782">
            <v>2014</v>
          </cell>
          <cell r="T782" t="str">
            <v>APBD</v>
          </cell>
          <cell r="U782">
            <v>199930000</v>
          </cell>
        </row>
        <row r="783">
          <cell r="F783" t="str">
            <v>4.14.01</v>
          </cell>
          <cell r="H783" t="str">
            <v>PEMBUATAN BPA SEI. TOLANG DESA PULAU ARO</v>
          </cell>
          <cell r="O783" t="str">
            <v>SEI. TOLANG DESA PULAU ARO</v>
          </cell>
          <cell r="P783">
            <v>2014</v>
          </cell>
          <cell r="T783" t="str">
            <v>APBD</v>
          </cell>
          <cell r="U783">
            <v>199000000</v>
          </cell>
        </row>
        <row r="784">
          <cell r="F784" t="str">
            <v>4.14.01</v>
          </cell>
          <cell r="H784" t="str">
            <v>GALIAN ENDAPAN (SENDIMEN) BNDUNGAN DI RAWA SAWAH</v>
          </cell>
          <cell r="P784">
            <v>2014</v>
          </cell>
          <cell r="T784" t="str">
            <v>APBD</v>
          </cell>
          <cell r="U784">
            <v>199167000</v>
          </cell>
        </row>
        <row r="785">
          <cell r="F785" t="str">
            <v>4.14.01</v>
          </cell>
          <cell r="H785" t="str">
            <v>PEMBUATAN TURAP PENAHAN TEBING SEI. GERINGGING DESA GERINGGING BARU</v>
          </cell>
          <cell r="O785" t="str">
            <v>GERINGGING BARU</v>
          </cell>
          <cell r="P785">
            <v>2014</v>
          </cell>
          <cell r="T785" t="str">
            <v>APBD</v>
          </cell>
          <cell r="U785">
            <v>198300000</v>
          </cell>
        </row>
        <row r="786">
          <cell r="F786" t="str">
            <v>4.14.01</v>
          </cell>
          <cell r="H786" t="str">
            <v>PEMBUATAN TURAP/BRONJONG SUNGAI JERING KELURAHAN SEI. JERING</v>
          </cell>
          <cell r="O786" t="str">
            <v>SEI. JERING</v>
          </cell>
          <cell r="P786">
            <v>2014</v>
          </cell>
          <cell r="T786" t="str">
            <v>APBD</v>
          </cell>
          <cell r="U786">
            <v>197650000</v>
          </cell>
        </row>
        <row r="787">
          <cell r="F787" t="str">
            <v>4.14.01</v>
          </cell>
          <cell r="H787" t="str">
            <v>PEMBUATAN TURAP PENAHAN TEBING SEI. NANUN DESA KOTO TALUK</v>
          </cell>
          <cell r="O787" t="str">
            <v>SEI. NANUN DESA KOTO TALUK</v>
          </cell>
          <cell r="P787">
            <v>2014</v>
          </cell>
          <cell r="T787" t="str">
            <v>APBD</v>
          </cell>
          <cell r="U787">
            <v>198150000</v>
          </cell>
        </row>
        <row r="788">
          <cell r="F788" t="str">
            <v>4.14.01</v>
          </cell>
          <cell r="H788" t="str">
            <v>PEMBUATAN DRAINASE JALAN LINGKAR PULAU KOPUNG</v>
          </cell>
          <cell r="O788" t="str">
            <v>LINGKAR PULAU KOPUNG</v>
          </cell>
          <cell r="P788">
            <v>2015</v>
          </cell>
          <cell r="T788" t="str">
            <v>APBD</v>
          </cell>
          <cell r="U788">
            <v>195475522</v>
          </cell>
        </row>
        <row r="789">
          <cell r="F789" t="str">
            <v>4.14.01</v>
          </cell>
          <cell r="H789" t="str">
            <v>PEMBUATAN DRAINASE JALAN RUAS JALAN SEBERANG TALUK-SANGAU</v>
          </cell>
          <cell r="O789" t="str">
            <v>SEBERANG TALUK-SANGAU</v>
          </cell>
          <cell r="P789">
            <v>2015</v>
          </cell>
          <cell r="T789" t="str">
            <v>APBD</v>
          </cell>
          <cell r="U789">
            <v>193579751</v>
          </cell>
        </row>
        <row r="790">
          <cell r="F790" t="str">
            <v>4.14.01</v>
          </cell>
          <cell r="H790" t="str">
            <v>PEMBUATAN DRAINASE RUAS JALAN PULAU BAYUR-SEI. PERUPUK</v>
          </cell>
          <cell r="O790" t="str">
            <v>PULAU BAYUR-SEI. PERUPUK</v>
          </cell>
          <cell r="P790">
            <v>2015</v>
          </cell>
          <cell r="T790" t="str">
            <v>APBD</v>
          </cell>
          <cell r="U790">
            <v>194854327</v>
          </cell>
        </row>
        <row r="791">
          <cell r="F791" t="str">
            <v>4.14.01</v>
          </cell>
          <cell r="H791" t="str">
            <v>PEMBUATAN DRAINASE JALAN MENUJU SMK 3 KELURAHAN SEI. JERING</v>
          </cell>
          <cell r="O791" t="str">
            <v>SEI. JERING (SMK N3 TELUK KUANTAN)</v>
          </cell>
          <cell r="P791">
            <v>2015</v>
          </cell>
          <cell r="T791" t="str">
            <v>APBD</v>
          </cell>
          <cell r="U791">
            <v>194008286</v>
          </cell>
        </row>
        <row r="792">
          <cell r="F792" t="str">
            <v>4.14.01</v>
          </cell>
          <cell r="H792" t="str">
            <v>PEMBUATAN DRAINASE RUAS JALAN-PERUMNAS</v>
          </cell>
          <cell r="O792" t="str">
            <v>PERUMNAS</v>
          </cell>
          <cell r="P792">
            <v>2015</v>
          </cell>
          <cell r="T792" t="str">
            <v>APBD</v>
          </cell>
          <cell r="U792">
            <v>194273613</v>
          </cell>
        </row>
        <row r="793">
          <cell r="F793" t="str">
            <v>4.14.01</v>
          </cell>
          <cell r="H793" t="str">
            <v>PEMBUATAN DRAINASE SEI. JERING</v>
          </cell>
          <cell r="O793" t="str">
            <v>SEI. JERING</v>
          </cell>
          <cell r="P793">
            <v>2015</v>
          </cell>
          <cell r="T793" t="str">
            <v>APBD</v>
          </cell>
          <cell r="U793">
            <v>193725722</v>
          </cell>
        </row>
        <row r="794">
          <cell r="F794" t="str">
            <v>4.14.01</v>
          </cell>
          <cell r="H794" t="str">
            <v>PEMBUATAN DRAINASE RUAS JALAN STM - BERINGIN</v>
          </cell>
          <cell r="O794" t="str">
            <v>STM - BERINGIN</v>
          </cell>
          <cell r="P794">
            <v>2015</v>
          </cell>
          <cell r="T794" t="str">
            <v>APBD</v>
          </cell>
          <cell r="U794">
            <v>194683613</v>
          </cell>
        </row>
        <row r="795">
          <cell r="F795" t="str">
            <v>4.14.01</v>
          </cell>
          <cell r="H795" t="str">
            <v>PEMBUATAN DRAINASE RUAS JALAN PERUMNAS- TK.PEMBINA</v>
          </cell>
          <cell r="O795" t="str">
            <v>PERUMNAS - TK PEMBINA</v>
          </cell>
          <cell r="P795">
            <v>2015</v>
          </cell>
          <cell r="T795" t="str">
            <v>APBD</v>
          </cell>
          <cell r="U795">
            <v>193951280</v>
          </cell>
        </row>
        <row r="796">
          <cell r="F796" t="str">
            <v>4.14.01</v>
          </cell>
          <cell r="H796" t="str">
            <v>PEMBUATAN DRAINASE RUAS JALAN LINGKAR PERINDAGKOP</v>
          </cell>
          <cell r="O796" t="str">
            <v>LINGKAR PERINDAGKOP</v>
          </cell>
          <cell r="P796">
            <v>2015</v>
          </cell>
          <cell r="T796" t="str">
            <v>APBD</v>
          </cell>
          <cell r="U796">
            <v>184030734</v>
          </cell>
        </row>
        <row r="797">
          <cell r="F797" t="str">
            <v>4.14.01</v>
          </cell>
          <cell r="H797" t="str">
            <v>PEMBUATAN DRAINASE JALAN DALAM KOTA MUARA LEMBU</v>
          </cell>
          <cell r="O797" t="str">
            <v>KOTA MUARA LEMBU</v>
          </cell>
          <cell r="P797">
            <v>2015</v>
          </cell>
          <cell r="T797" t="str">
            <v>APBD</v>
          </cell>
          <cell r="U797">
            <v>194469852</v>
          </cell>
        </row>
        <row r="798">
          <cell r="F798" t="str">
            <v>4.14.01</v>
          </cell>
          <cell r="H798" t="str">
            <v>PEMBUATAN DRAINASE RUMAH DINAS DPRD ARAH BALAI ADAT SEI. JERING</v>
          </cell>
          <cell r="O798" t="str">
            <v>RUMAH DINAS DPRD ARAH BALAI ADAT SEI. JERING</v>
          </cell>
          <cell r="P798">
            <v>2015</v>
          </cell>
          <cell r="T798" t="str">
            <v>APBD</v>
          </cell>
          <cell r="U798">
            <v>188897648</v>
          </cell>
        </row>
        <row r="799">
          <cell r="F799" t="str">
            <v>4.14.01</v>
          </cell>
          <cell r="H799" t="str">
            <v>PEMBANGUNAN TURAP PENAHAN TEBING SEI. KUANTAN DESA PL.KOMANG</v>
          </cell>
          <cell r="O799" t="str">
            <v>SEI. KUANTAN DESA PL.KOMANG</v>
          </cell>
          <cell r="P799">
            <v>2015</v>
          </cell>
          <cell r="T799" t="str">
            <v>APBD</v>
          </cell>
          <cell r="U799">
            <v>1374815000</v>
          </cell>
        </row>
        <row r="800">
          <cell r="F800" t="str">
            <v>4.14.01</v>
          </cell>
          <cell r="H800" t="str">
            <v>PEMBUATAN TURAP ARENA PACU JALUR PULAU PANJANG CERENTI</v>
          </cell>
          <cell r="O800" t="str">
            <v>PULAU PANJANG CERENTI</v>
          </cell>
          <cell r="P800">
            <v>2015</v>
          </cell>
          <cell r="T800" t="str">
            <v>APBD</v>
          </cell>
          <cell r="U800">
            <v>1013490000</v>
          </cell>
        </row>
        <row r="801">
          <cell r="F801" t="str">
            <v>4.14.01</v>
          </cell>
          <cell r="H801" t="str">
            <v>PEMBUATAN LOANING SUNGAI DESA SUMBER JAYA</v>
          </cell>
          <cell r="O801" t="str">
            <v>SUNGAI DESA SUMBER JAYA</v>
          </cell>
          <cell r="P801">
            <v>2015</v>
          </cell>
          <cell r="T801" t="str">
            <v>APBD</v>
          </cell>
          <cell r="U801">
            <v>182640000</v>
          </cell>
        </row>
        <row r="802">
          <cell r="F802" t="str">
            <v>4.14.01</v>
          </cell>
          <cell r="H802" t="str">
            <v>PEMBUATAN TALUD BRONJONG MESJID HANQQUL YAKIN DS. SEI LANGSAT</v>
          </cell>
          <cell r="O802" t="str">
            <v>MESJID HANQQUL YAKIN DS. SEI LANGSAT</v>
          </cell>
          <cell r="P802">
            <v>2015</v>
          </cell>
          <cell r="T802" t="str">
            <v>APBD</v>
          </cell>
          <cell r="U802">
            <v>181790000</v>
          </cell>
        </row>
        <row r="803">
          <cell r="F803" t="str">
            <v>4.14.01</v>
          </cell>
          <cell r="H803" t="str">
            <v>PEMBUATAN LOANING SUNGAI GERINGGING DESA GERINGGING BARU</v>
          </cell>
          <cell r="O803" t="str">
            <v>SUNGAI GERINGGING DESA GERINGGING BARU</v>
          </cell>
          <cell r="P803">
            <v>2015</v>
          </cell>
          <cell r="T803" t="str">
            <v>APBD</v>
          </cell>
          <cell r="U803">
            <v>180955000</v>
          </cell>
        </row>
        <row r="804">
          <cell r="F804" t="str">
            <v>4.14.01</v>
          </cell>
          <cell r="H804" t="str">
            <v>PEMBUATAN LOANING SUNGAI DESA MUARO TOMBANG</v>
          </cell>
          <cell r="O804" t="str">
            <v>MUARO TOMBANG</v>
          </cell>
          <cell r="P804">
            <v>2015</v>
          </cell>
          <cell r="T804" t="str">
            <v>APBD</v>
          </cell>
          <cell r="U804">
            <v>182340000</v>
          </cell>
        </row>
        <row r="805">
          <cell r="F805" t="str">
            <v>4.14.01</v>
          </cell>
          <cell r="H805" t="str">
            <v>PEMBUATAN LOANING&amp;NORMALISASI SEI.PANCURAN BETUNG DS KOTO CERENTI</v>
          </cell>
          <cell r="O805" t="str">
            <v>SEI.PANCURAN BETUNG DS KOTO CERENTI</v>
          </cell>
          <cell r="P805">
            <v>2015</v>
          </cell>
          <cell r="T805" t="str">
            <v>APBD</v>
          </cell>
          <cell r="U805">
            <v>182140000</v>
          </cell>
        </row>
        <row r="806">
          <cell r="F806" t="str">
            <v>4.14.01</v>
          </cell>
          <cell r="H806" t="str">
            <v>PEMBUATAN TALUD BRONJONG&amp;NORMALISASI SEI. PETAPAHAN DESA PETAPAHAN</v>
          </cell>
          <cell r="O806" t="str">
            <v>SEI. PETAPAHAN</v>
          </cell>
          <cell r="P806">
            <v>2015</v>
          </cell>
          <cell r="T806" t="str">
            <v>APBD</v>
          </cell>
          <cell r="U806">
            <v>181304000</v>
          </cell>
        </row>
        <row r="807">
          <cell r="F807" t="str">
            <v>4.14.01</v>
          </cell>
          <cell r="H807" t="str">
            <v>PEMBUATAN TALUD BRONJONG SEI. PERUPUK DESA PL.PANJANG CERENTI</v>
          </cell>
          <cell r="O807" t="str">
            <v>SEI. PERUPUK DESA PL.PANJANG CERENTI</v>
          </cell>
          <cell r="P807">
            <v>2015</v>
          </cell>
          <cell r="T807" t="str">
            <v>APBD</v>
          </cell>
          <cell r="U807">
            <v>182524000</v>
          </cell>
        </row>
        <row r="808">
          <cell r="F808" t="str">
            <v>4.14.01</v>
          </cell>
          <cell r="H808" t="str">
            <v>PEMBANGUNAN LOANING&amp;NORMALISASI SEI. JERING BLKANG BALAI ADAT</v>
          </cell>
          <cell r="O808" t="str">
            <v>SEI. JERING BLKANG BALAI ADAT</v>
          </cell>
          <cell r="P808">
            <v>2015</v>
          </cell>
          <cell r="T808" t="str">
            <v>APBD</v>
          </cell>
          <cell r="U808">
            <v>182932000</v>
          </cell>
        </row>
        <row r="809">
          <cell r="F809" t="str">
            <v>4.14.01</v>
          </cell>
          <cell r="H809" t="str">
            <v>PEMBANGUNAN TALUD/BRONJONG SEI. TAPIOKA DESA LANGSAT HULU</v>
          </cell>
          <cell r="O809" t="str">
            <v>SEI. TAPIOKA DESA LANGSAT HULU</v>
          </cell>
          <cell r="P809">
            <v>2015</v>
          </cell>
          <cell r="T809" t="str">
            <v>APBD</v>
          </cell>
          <cell r="U809">
            <v>180962000</v>
          </cell>
        </row>
        <row r="810">
          <cell r="F810" t="str">
            <v>4.14.01</v>
          </cell>
          <cell r="H810" t="str">
            <v>PEMBANGUNAN TALUD/BRONJONG&amp;NORMALI SEI. BATANG PAKU DESA SEI. PAKU</v>
          </cell>
          <cell r="O810" t="str">
            <v>SEI. BATANG PAKU DESA SEI. PAKU</v>
          </cell>
          <cell r="P810">
            <v>2015</v>
          </cell>
          <cell r="T810" t="str">
            <v>APBD</v>
          </cell>
          <cell r="U810">
            <v>180961000</v>
          </cell>
        </row>
        <row r="811">
          <cell r="F811" t="str">
            <v>4.14.01</v>
          </cell>
          <cell r="H811" t="str">
            <v>PEMBUATAN TALUD SUNGAI SINAMBEK (TUGU CERANO )</v>
          </cell>
          <cell r="O811" t="str">
            <v>SEI. SINAMBEK (TUGU CARANO)</v>
          </cell>
          <cell r="P811">
            <v>2015</v>
          </cell>
          <cell r="T811" t="str">
            <v>APBD</v>
          </cell>
          <cell r="U811">
            <v>181590000</v>
          </cell>
        </row>
        <row r="812">
          <cell r="F812" t="str">
            <v>4.14.01</v>
          </cell>
          <cell r="H812" t="str">
            <v>TURAP SEI. GERINGGING DESA TITIAN MODANG</v>
          </cell>
          <cell r="O812" t="str">
            <v>SEI. GERINGGING DESA TITIAN MODANG</v>
          </cell>
          <cell r="P812">
            <v>2015</v>
          </cell>
          <cell r="T812" t="str">
            <v>APBD</v>
          </cell>
          <cell r="U812">
            <v>180145000</v>
          </cell>
        </row>
        <row r="813">
          <cell r="F813" t="str">
            <v>4.14.01</v>
          </cell>
          <cell r="H813" t="str">
            <v>PEMBUATAN TALUD BRONJONG DAN NORMALISASI SEI.DESA SIDODADI</v>
          </cell>
          <cell r="O813" t="str">
            <v>SEI.DESA SIDODADI</v>
          </cell>
          <cell r="P813">
            <v>2015</v>
          </cell>
          <cell r="T813" t="str">
            <v>APBD</v>
          </cell>
          <cell r="U813">
            <v>181404000</v>
          </cell>
        </row>
        <row r="814">
          <cell r="F814" t="str">
            <v>4.14.01</v>
          </cell>
          <cell r="H814" t="str">
            <v>PEMBUATAN LOANING DAN NORMALISASI SEI.JERING KELURAHAN SEI. JERING</v>
          </cell>
          <cell r="O814" t="str">
            <v>SEI.JERING</v>
          </cell>
          <cell r="P814">
            <v>2015</v>
          </cell>
          <cell r="T814" t="str">
            <v>APBD</v>
          </cell>
          <cell r="U814">
            <v>180771000</v>
          </cell>
        </row>
        <row r="815">
          <cell r="F815" t="str">
            <v>4.14.01</v>
          </cell>
          <cell r="H815" t="str">
            <v>NORMALISASI SEI. DESA SUNGAI MANAU</v>
          </cell>
          <cell r="O815" t="str">
            <v>SUNGAI MANAU</v>
          </cell>
          <cell r="P815">
            <v>2015</v>
          </cell>
          <cell r="T815" t="str">
            <v>APBD</v>
          </cell>
          <cell r="U815">
            <v>174040000</v>
          </cell>
        </row>
        <row r="816">
          <cell r="F816" t="str">
            <v>4.14.01</v>
          </cell>
          <cell r="H816" t="str">
            <v>PEMBANGUNAN TALUD BRONJONG &amp; NORMALI SEI.SANGAU</v>
          </cell>
          <cell r="O816" t="str">
            <v>SEI.SANGAU</v>
          </cell>
          <cell r="P816">
            <v>2015</v>
          </cell>
          <cell r="T816" t="str">
            <v>APBD</v>
          </cell>
          <cell r="U816">
            <v>179840000</v>
          </cell>
        </row>
        <row r="817">
          <cell r="F817" t="str">
            <v>4.14.01</v>
          </cell>
          <cell r="H817" t="str">
            <v>PEMBUATAN LOANING DAN NORMALISASI SUNGAI LILISAN</v>
          </cell>
          <cell r="O817" t="str">
            <v>SUNGAI LILISAN</v>
          </cell>
          <cell r="P817">
            <v>2015</v>
          </cell>
          <cell r="T817" t="str">
            <v>APBD</v>
          </cell>
          <cell r="U817">
            <v>180140000</v>
          </cell>
        </row>
        <row r="818">
          <cell r="F818" t="str">
            <v>4.14.01</v>
          </cell>
          <cell r="H818" t="str">
            <v>PEMBUATAN TALUD BRONJONG DAN NORMALISASI SEI. LINGKUE</v>
          </cell>
          <cell r="O818" t="str">
            <v>SEI. LINGKUE</v>
          </cell>
          <cell r="P818">
            <v>2015</v>
          </cell>
          <cell r="T818" t="str">
            <v>APBD</v>
          </cell>
          <cell r="U818">
            <v>180040000</v>
          </cell>
        </row>
        <row r="819">
          <cell r="F819" t="str">
            <v>4.14.01</v>
          </cell>
          <cell r="H819" t="str">
            <v>PEMBUATAN LOANING SALURAN DRAINASE CERENTI</v>
          </cell>
          <cell r="O819" t="str">
            <v>CERENTI</v>
          </cell>
          <cell r="P819">
            <v>2015</v>
          </cell>
          <cell r="T819" t="str">
            <v>APBD</v>
          </cell>
          <cell r="U819">
            <v>189350000</v>
          </cell>
        </row>
        <row r="820">
          <cell r="F820" t="str">
            <v>4.14.01</v>
          </cell>
          <cell r="H820" t="str">
            <v>PEMBUATAN BPA DI SUNGAI BESAR</v>
          </cell>
          <cell r="O820" t="str">
            <v>SUNGAI BESAR</v>
          </cell>
          <cell r="P820">
            <v>2015</v>
          </cell>
          <cell r="T820" t="str">
            <v>APBD</v>
          </cell>
          <cell r="U820">
            <v>809566000</v>
          </cell>
        </row>
        <row r="821">
          <cell r="F821" t="str">
            <v>4.14.01</v>
          </cell>
          <cell r="H821" t="str">
            <v>PEMBUATAN TANGGUL BPA DI PL KOPUNG</v>
          </cell>
          <cell r="O821" t="str">
            <v>PL KOPUNG</v>
          </cell>
          <cell r="P821">
            <v>2015</v>
          </cell>
          <cell r="T821" t="str">
            <v>APBD</v>
          </cell>
          <cell r="U821">
            <v>391901000</v>
          </cell>
        </row>
        <row r="822">
          <cell r="F822" t="str">
            <v>4.14.01</v>
          </cell>
          <cell r="H822" t="str">
            <v>PEMBUATAN BPA DAN SALURAN SEI.TONAM DESA SEBERANG TALUK HILIR</v>
          </cell>
          <cell r="O822" t="str">
            <v>SEI.TONAM DESA SEBERANG TALUK HILIR</v>
          </cell>
          <cell r="P822">
            <v>2015</v>
          </cell>
          <cell r="T822" t="str">
            <v>APBD</v>
          </cell>
          <cell r="U822">
            <v>464259700</v>
          </cell>
        </row>
        <row r="823">
          <cell r="F823" t="str">
            <v>4.14.01</v>
          </cell>
          <cell r="H823" t="str">
            <v>PEMBUATAN BPA DI PULAU ARO</v>
          </cell>
          <cell r="O823" t="str">
            <v>PULAU ARO</v>
          </cell>
          <cell r="P823">
            <v>2015</v>
          </cell>
          <cell r="T823" t="str">
            <v>APBD</v>
          </cell>
          <cell r="U823">
            <v>191981000</v>
          </cell>
        </row>
        <row r="824">
          <cell r="F824" t="str">
            <v>4.14.01</v>
          </cell>
          <cell r="H824" t="str">
            <v>PEMBUATAN SALUARAN SEI.TOLANG DESA PL. ARO</v>
          </cell>
          <cell r="O824" t="str">
            <v>SEI.TOLANG DESA PL. ARO</v>
          </cell>
          <cell r="P824">
            <v>2015</v>
          </cell>
          <cell r="T824" t="str">
            <v>APBD</v>
          </cell>
          <cell r="U824">
            <v>190936000</v>
          </cell>
        </row>
        <row r="825">
          <cell r="F825" t="str">
            <v>4.14.01</v>
          </cell>
          <cell r="H825" t="str">
            <v>PEMBUATAN SALURAN DI SEI. SORIAK DESA SEBERANG TALUK HILIR</v>
          </cell>
          <cell r="O825" t="str">
            <v>SEI. SORIAK DESA SEBERANG TALUK HILIR</v>
          </cell>
          <cell r="P825">
            <v>2015</v>
          </cell>
          <cell r="T825" t="str">
            <v>APBD</v>
          </cell>
          <cell r="U825">
            <v>191500000</v>
          </cell>
        </row>
        <row r="826">
          <cell r="F826" t="str">
            <v>4.14.01</v>
          </cell>
          <cell r="H826" t="str">
            <v>PEMBUATAN SALURAN DI SEI. TONAM DESA SEBERANG TALUK HILIR</v>
          </cell>
          <cell r="O826" t="str">
            <v>SEI. TONAM DESA SEBERANG TALUK HILIR</v>
          </cell>
          <cell r="P826">
            <v>2015</v>
          </cell>
          <cell r="T826" t="str">
            <v>APBD</v>
          </cell>
          <cell r="U826">
            <v>191200000</v>
          </cell>
        </row>
        <row r="827">
          <cell r="F827" t="str">
            <v>4.14.01</v>
          </cell>
          <cell r="H827" t="str">
            <v>PEMBUATAN LOANING BPA DESA BENAI KECIL</v>
          </cell>
          <cell r="O827" t="str">
            <v>BENAI KECIL</v>
          </cell>
          <cell r="P827">
            <v>2015</v>
          </cell>
          <cell r="T827" t="str">
            <v>APBD</v>
          </cell>
          <cell r="U827">
            <v>190820000</v>
          </cell>
        </row>
        <row r="828">
          <cell r="F828" t="str">
            <v>4.14.01</v>
          </cell>
          <cell r="H828" t="str">
            <v>PEMBUATAN BPA DAN TANGGUL PENUTUP DESA KINALI</v>
          </cell>
          <cell r="O828" t="str">
            <v>KINALI</v>
          </cell>
          <cell r="P828">
            <v>2015</v>
          </cell>
          <cell r="T828" t="str">
            <v>APBD</v>
          </cell>
          <cell r="U828">
            <v>190360000</v>
          </cell>
        </row>
        <row r="829">
          <cell r="F829" t="str">
            <v>4.14.01</v>
          </cell>
          <cell r="H829" t="str">
            <v>PEMBUATAN JARINGAN IRIGASI DESA (DI) DESA SAMPURAGO</v>
          </cell>
          <cell r="O829" t="str">
            <v>SAMPURAGO</v>
          </cell>
          <cell r="P829">
            <v>2015</v>
          </cell>
          <cell r="T829" t="str">
            <v>APBD</v>
          </cell>
          <cell r="U829">
            <v>191477000</v>
          </cell>
        </row>
        <row r="830">
          <cell r="F830" t="str">
            <v>4.14.01</v>
          </cell>
          <cell r="H830" t="str">
            <v>PEMBUATAN BANGUNAN BPA DAN RABAT BETON IRIGASI SEI PAING</v>
          </cell>
          <cell r="O830" t="str">
            <v>SEI PAING</v>
          </cell>
          <cell r="P830">
            <v>2015</v>
          </cell>
          <cell r="T830" t="str">
            <v>APBD</v>
          </cell>
          <cell r="U830">
            <v>190690000</v>
          </cell>
        </row>
        <row r="831">
          <cell r="F831" t="str">
            <v>4.14.01</v>
          </cell>
          <cell r="H831" t="str">
            <v>PEMBUATAN SALURAN SEI. JERING (SMK N3 TELUK KUANTAN)</v>
          </cell>
          <cell r="O831" t="str">
            <v>SEI. JERING (SMK N3 TELUK KUANTAN)</v>
          </cell>
          <cell r="P831">
            <v>2015</v>
          </cell>
          <cell r="T831" t="str">
            <v>APBD</v>
          </cell>
          <cell r="U831">
            <v>191846000</v>
          </cell>
        </row>
        <row r="832">
          <cell r="F832" t="str">
            <v>4.14.01</v>
          </cell>
          <cell r="H832" t="str">
            <v>PEMBANGUNAN POMPANISASI IRIGASI DESA DESA TANJUNG KEC.HK</v>
          </cell>
          <cell r="O832" t="str">
            <v>TANJUNG KEC.HK</v>
          </cell>
          <cell r="P832">
            <v>2015</v>
          </cell>
          <cell r="T832" t="str">
            <v>APBD</v>
          </cell>
          <cell r="U832">
            <v>1241345150</v>
          </cell>
        </row>
        <row r="833">
          <cell r="F833" t="str">
            <v>4.14.01</v>
          </cell>
          <cell r="H833" t="str">
            <v>PEMBUATAN SUMUR BOR</v>
          </cell>
          <cell r="P833">
            <v>2016</v>
          </cell>
          <cell r="T833" t="str">
            <v>APBD</v>
          </cell>
          <cell r="U833">
            <v>34650000</v>
          </cell>
        </row>
        <row r="834">
          <cell r="F834" t="str">
            <v>4.14.01</v>
          </cell>
          <cell r="H834" t="str">
            <v>PEMBANGUNAN TURAP PENAHAN TEBING SUNGAI KUANTAN DAN TRIBUN UTAMA (HAKIM) PANCANG FINIS DESA PULAU BANJAR KARI</v>
          </cell>
          <cell r="O834" t="str">
            <v>PULAU BANJAR KARI</v>
          </cell>
          <cell r="P834">
            <v>2016</v>
          </cell>
          <cell r="T834" t="str">
            <v>APBD</v>
          </cell>
          <cell r="U834">
            <v>1436621000</v>
          </cell>
        </row>
        <row r="835">
          <cell r="F835" t="str">
            <v>4.14.01</v>
          </cell>
          <cell r="H835" t="str">
            <v>PEMBANGUNAN TURAP PENAHAN TEBING SUNGAI KUANTAN DAN TRIBUN UTAMA (HAKIM) PANCANG FINIS PANGEAN</v>
          </cell>
          <cell r="O835" t="str">
            <v>TRIBUN UTAMA (HAKIM) PANCANG FINIS PANGEAN</v>
          </cell>
          <cell r="P835">
            <v>2016</v>
          </cell>
          <cell r="T835" t="str">
            <v>APBD</v>
          </cell>
          <cell r="U835">
            <v>1469936000</v>
          </cell>
        </row>
        <row r="836">
          <cell r="F836" t="str">
            <v>4.14.01</v>
          </cell>
          <cell r="H836" t="str">
            <v>PEMBANGUNAN TURAP PENAHAN TEBING SD DESA SUNGAI PAKU</v>
          </cell>
          <cell r="O836" t="str">
            <v>SUNGAI PAKU</v>
          </cell>
          <cell r="P836">
            <v>2016</v>
          </cell>
          <cell r="T836" t="str">
            <v>APBD</v>
          </cell>
          <cell r="U836">
            <v>343248700</v>
          </cell>
        </row>
        <row r="837">
          <cell r="F837" t="str">
            <v>4.14.01</v>
          </cell>
          <cell r="H837" t="str">
            <v>PEMBANGUNAN TURAP PENAHAN TEBING MESJID RAUDATUL JANNAH DESA KOTO SENTAJO</v>
          </cell>
          <cell r="O837" t="str">
            <v>KOTO SENTAJO</v>
          </cell>
          <cell r="P837">
            <v>2016</v>
          </cell>
          <cell r="T837" t="str">
            <v>APBD</v>
          </cell>
          <cell r="U837">
            <v>671012000</v>
          </cell>
        </row>
        <row r="838">
          <cell r="F838" t="str">
            <v>4.14.01</v>
          </cell>
          <cell r="H838" t="str">
            <v>PEMBUATAN LOANING SEI. JERING II DESA BERINGIN</v>
          </cell>
          <cell r="O838" t="str">
            <v>EI. JERING II DESA BERINGIN</v>
          </cell>
          <cell r="P838">
            <v>2016</v>
          </cell>
          <cell r="T838" t="str">
            <v>APBD</v>
          </cell>
          <cell r="U838">
            <v>604876000</v>
          </cell>
        </row>
        <row r="839">
          <cell r="F839" t="str">
            <v>4.14.01</v>
          </cell>
          <cell r="H839" t="str">
            <v>PEMBUATAN LOANING SUNGAI PERUPUK DESA PULAU PANJANG CERENTI</v>
          </cell>
          <cell r="O839" t="str">
            <v>SUNGAI PERUPUK DESA PULAU PANJANG CERENTI</v>
          </cell>
          <cell r="P839">
            <v>2016</v>
          </cell>
          <cell r="T839" t="str">
            <v>APBD</v>
          </cell>
          <cell r="U839">
            <v>198750000</v>
          </cell>
        </row>
        <row r="840">
          <cell r="F840" t="str">
            <v>4.14.01</v>
          </cell>
          <cell r="H840" t="str">
            <v>PENINGKATAN JARINGAN IRIGASI DI PANGKALAN INDARUNG (DAK)</v>
          </cell>
          <cell r="O840" t="str">
            <v xml:space="preserve">PANGKALAN INDARUNG </v>
          </cell>
          <cell r="P840">
            <v>2016</v>
          </cell>
          <cell r="T840" t="str">
            <v>APBD</v>
          </cell>
          <cell r="U840">
            <v>956331940.60419047</v>
          </cell>
        </row>
        <row r="841">
          <cell r="F841" t="str">
            <v>4.14.01</v>
          </cell>
          <cell r="H841" t="str">
            <v>PENINGKATAN JARINGAN IRIGASI DI JAYA KOPAH (DAK)</v>
          </cell>
          <cell r="O841" t="str">
            <v>JAYA KOPAH</v>
          </cell>
          <cell r="P841">
            <v>2016</v>
          </cell>
          <cell r="T841" t="str">
            <v>APBD</v>
          </cell>
          <cell r="U841">
            <v>336929357.28234023</v>
          </cell>
        </row>
        <row r="842">
          <cell r="F842" t="str">
            <v>4.14.01</v>
          </cell>
          <cell r="H842" t="str">
            <v>PENINGKATAN JARINGAN IRIGASI DI LUBUK AMBACANG I (DAK)</v>
          </cell>
          <cell r="O842" t="str">
            <v>LUBUK AMBACANG I</v>
          </cell>
          <cell r="P842">
            <v>2016</v>
          </cell>
          <cell r="T842" t="str">
            <v>APBD</v>
          </cell>
          <cell r="U842">
            <v>1135941291.9377246</v>
          </cell>
        </row>
        <row r="843">
          <cell r="F843" t="str">
            <v>4.14.01</v>
          </cell>
          <cell r="H843" t="str">
            <v>PENINGKATAN JARINGAN IRIGASI DI PULAU ARO (DAK)</v>
          </cell>
          <cell r="O843" t="str">
            <v>PULAU ARO</v>
          </cell>
          <cell r="P843">
            <v>2016</v>
          </cell>
          <cell r="T843" t="str">
            <v>APBD</v>
          </cell>
          <cell r="U843">
            <v>362743119.08185184</v>
          </cell>
        </row>
        <row r="844">
          <cell r="F844" t="str">
            <v>4.14.01</v>
          </cell>
          <cell r="H844" t="str">
            <v>PENINGKATAN JARINGAN IRIGASI DI PULAU DERAS (DAK)</v>
          </cell>
          <cell r="O844" t="str">
            <v>PULAU DERAS</v>
          </cell>
          <cell r="P844">
            <v>2016</v>
          </cell>
          <cell r="T844" t="str">
            <v>APBD</v>
          </cell>
          <cell r="U844">
            <v>718915413.7353797</v>
          </cell>
        </row>
        <row r="845">
          <cell r="F845" t="str">
            <v>4.14.01</v>
          </cell>
          <cell r="H845" t="str">
            <v>PENINGKATAN JARINGAN IRIGASI DI TANJUNG (DAK)</v>
          </cell>
          <cell r="O845" t="str">
            <v>TANJUNG</v>
          </cell>
          <cell r="P845">
            <v>2016</v>
          </cell>
          <cell r="T845" t="str">
            <v>APBD</v>
          </cell>
          <cell r="U845">
            <v>790283293.48653066</v>
          </cell>
        </row>
        <row r="846">
          <cell r="F846" t="str">
            <v>4.14.01</v>
          </cell>
          <cell r="H846" t="str">
            <v>PENINGKATAN TANGGUL PENUTUP DI SUNGAI MANAU (DAK)</v>
          </cell>
          <cell r="O846" t="str">
            <v>SUNGAI MANAU</v>
          </cell>
          <cell r="P846">
            <v>2016</v>
          </cell>
          <cell r="T846" t="str">
            <v>APBD</v>
          </cell>
          <cell r="U846">
            <v>340989191.43586475</v>
          </cell>
        </row>
        <row r="847">
          <cell r="F847" t="str">
            <v>4.14.01</v>
          </cell>
          <cell r="H847" t="str">
            <v>PENINGKATAN JARINGAN IRIGASI DI KINALI (DAK)</v>
          </cell>
          <cell r="O847" t="str">
            <v>KINALI</v>
          </cell>
          <cell r="P847">
            <v>2016</v>
          </cell>
          <cell r="T847" t="str">
            <v>APBD</v>
          </cell>
          <cell r="U847">
            <v>708347994.3886112</v>
          </cell>
        </row>
        <row r="848">
          <cell r="F848" t="str">
            <v>4.14.01</v>
          </cell>
          <cell r="H848" t="str">
            <v>PEMBUATAN DRAINASE SEI. JERING</v>
          </cell>
          <cell r="O848" t="str">
            <v>SEI. JERING</v>
          </cell>
          <cell r="P848">
            <v>2016</v>
          </cell>
          <cell r="T848" t="str">
            <v>APBD</v>
          </cell>
          <cell r="U848">
            <v>190702953</v>
          </cell>
        </row>
        <row r="849">
          <cell r="F849" t="str">
            <v>4.14.01</v>
          </cell>
          <cell r="H849" t="str">
            <v>PEMBUATAN DRAINASE SMK 3 SUNGAI JERING</v>
          </cell>
          <cell r="O849" t="str">
            <v>SEI. JERING (SMK N3 TELUK KUANTAN)</v>
          </cell>
          <cell r="P849">
            <v>2016</v>
          </cell>
          <cell r="T849" t="str">
            <v>APBD</v>
          </cell>
          <cell r="U849">
            <v>320329000</v>
          </cell>
        </row>
        <row r="850">
          <cell r="F850" t="str">
            <v>4.14.01</v>
          </cell>
          <cell r="H850" t="str">
            <v xml:space="preserve">PENGADAAN DAN PEMASANGAN JARINGAN PIPA DISTRIBUSI AIR BERSIH KEC. KUANTAN TENGAH </v>
          </cell>
          <cell r="I850" t="str">
            <v>04.14.2.3.5</v>
          </cell>
          <cell r="N850" t="str">
            <v xml:space="preserve">Teluk Kuantan </v>
          </cell>
          <cell r="O850" t="str">
            <v xml:space="preserve">KEC. KUANTAN TENGAH </v>
          </cell>
          <cell r="P850">
            <v>2015</v>
          </cell>
          <cell r="T850" t="str">
            <v>APBD</v>
          </cell>
          <cell r="U850">
            <v>919375000</v>
          </cell>
        </row>
        <row r="851">
          <cell r="F851" t="str">
            <v>4.14.01</v>
          </cell>
          <cell r="H851" t="str">
            <v xml:space="preserve">PEMBANGUNA  SALURAN PRIMER PERMUKIMAN PASAR BARU BASERAH </v>
          </cell>
          <cell r="I851" t="str">
            <v>04.14.2.3.5</v>
          </cell>
          <cell r="N851" t="str">
            <v xml:space="preserve">Pasar Baru Baserah </v>
          </cell>
          <cell r="O851" t="str">
            <v xml:space="preserve">PASAR BARU BASERAH </v>
          </cell>
          <cell r="P851">
            <v>2015</v>
          </cell>
          <cell r="T851" t="str">
            <v>APBD</v>
          </cell>
          <cell r="U851">
            <v>1775636000</v>
          </cell>
        </row>
        <row r="852">
          <cell r="F852" t="str">
            <v>4.14.01</v>
          </cell>
          <cell r="H852" t="str">
            <v>PENGADAAN PEMASANGAN PIPA DISTRIBUSI DAN SAMBUNGAN RUMAH (DDUPB) PEMBAYARAN SISA PEKERJAAN)</v>
          </cell>
          <cell r="I852" t="str">
            <v>04.14.2.3.5</v>
          </cell>
          <cell r="P852">
            <v>2015</v>
          </cell>
          <cell r="T852" t="str">
            <v>APBD</v>
          </cell>
          <cell r="U852">
            <v>314300000</v>
          </cell>
        </row>
        <row r="853">
          <cell r="H853" t="str">
            <v>REHABILITASI SALURAN DRAINASE TEPIAN NAROSA TELUK KUANTAN</v>
          </cell>
          <cell r="I853" t="str">
            <v>04.14.02.04.05</v>
          </cell>
          <cell r="O853" t="str">
            <v>TEPIAN NAROSA TELUK KUANTAN</v>
          </cell>
          <cell r="P853">
            <v>2017</v>
          </cell>
          <cell r="T853" t="str">
            <v>APBD</v>
          </cell>
          <cell r="U853">
            <v>381279000</v>
          </cell>
        </row>
        <row r="854">
          <cell r="H854" t="str">
            <v>PEMBANGUNAN SALURAN PEMBUAGAN DESA BANJAR GUNTUNG</v>
          </cell>
          <cell r="I854" t="str">
            <v>04.14.02.04.05</v>
          </cell>
          <cell r="O854" t="str">
            <v>BANJAR GUNTUNG</v>
          </cell>
          <cell r="P854">
            <v>2017</v>
          </cell>
          <cell r="T854" t="str">
            <v>APBD</v>
          </cell>
          <cell r="U854">
            <v>199532000</v>
          </cell>
        </row>
        <row r="855">
          <cell r="H855" t="str">
            <v>PROGRAM PEMBANGUNAN SALURAN DRAINASE DESA SUNGAI KERANJI</v>
          </cell>
          <cell r="I855" t="str">
            <v>04.14.02.04.05</v>
          </cell>
          <cell r="O855" t="str">
            <v xml:space="preserve"> SUNGAI KERANJI</v>
          </cell>
          <cell r="P855">
            <v>2017</v>
          </cell>
          <cell r="T855" t="str">
            <v>APBD</v>
          </cell>
          <cell r="U855">
            <v>199380000</v>
          </cell>
        </row>
        <row r="856">
          <cell r="H856" t="str">
            <v>PROGRAM PEMBANGUNAN SALURAN DRAINASE KEL. MUARALEMBU</v>
          </cell>
          <cell r="I856" t="str">
            <v>04.14.02.04.05</v>
          </cell>
          <cell r="O856" t="str">
            <v>KEL. MUARALEMBU</v>
          </cell>
          <cell r="P856">
            <v>2017</v>
          </cell>
          <cell r="T856" t="str">
            <v>APBD</v>
          </cell>
          <cell r="U856">
            <v>199258000</v>
          </cell>
        </row>
        <row r="857">
          <cell r="H857" t="str">
            <v>PROGRAM PEMBANGUNAN SALURAN DRAINASE PASAR SUNGAI KUNING</v>
          </cell>
          <cell r="I857" t="str">
            <v>04.14.02.04.05</v>
          </cell>
          <cell r="O857" t="str">
            <v>PASAR SUNGAI KUNING</v>
          </cell>
          <cell r="P857">
            <v>2017</v>
          </cell>
          <cell r="T857" t="str">
            <v>APBD</v>
          </cell>
          <cell r="U857">
            <v>199383000</v>
          </cell>
        </row>
        <row r="858">
          <cell r="H858" t="str">
            <v>PROGRAM PEMBANGUNAN SALURAN DRAINASE JALAN KAYU BATU (BELAKANG SDN 011 PL.PANJANG CERENTI</v>
          </cell>
          <cell r="I858" t="str">
            <v>04.14.02.04.05</v>
          </cell>
          <cell r="O858" t="str">
            <v>JALAN KAYU BATU (BELAKANG SDN 011 PL.PANJANG CERENTI</v>
          </cell>
          <cell r="P858">
            <v>2017</v>
          </cell>
          <cell r="T858" t="str">
            <v>APBD</v>
          </cell>
          <cell r="U858">
            <v>192786800</v>
          </cell>
        </row>
        <row r="859">
          <cell r="H859" t="str">
            <v>PROGRAM PEMBANGUNAN SALURAN DRAINASE JALAN JALAN AGUS SALIM DESA KAMP.MEDAN KEC.KUANTAN HILIR</v>
          </cell>
          <cell r="I859" t="str">
            <v>04.14.02.04.05</v>
          </cell>
          <cell r="O859" t="str">
            <v>JALAN AGUS SALIM DESA KAMP.MEDAN KEC.KUANTAN HILIR</v>
          </cell>
          <cell r="P859">
            <v>2017</v>
          </cell>
          <cell r="T859" t="str">
            <v>APBD</v>
          </cell>
          <cell r="U859">
            <v>187810000</v>
          </cell>
        </row>
        <row r="860">
          <cell r="H860" t="str">
            <v>PROGRAM PEMBANGUNAN SALURAN PEMBUANGAN DESA SAWAH</v>
          </cell>
          <cell r="I860" t="str">
            <v>04.14.02.04.05</v>
          </cell>
          <cell r="O860" t="str">
            <v>DESA SAWAH</v>
          </cell>
          <cell r="P860">
            <v>2017</v>
          </cell>
          <cell r="T860" t="str">
            <v>APBD</v>
          </cell>
          <cell r="U860">
            <v>199345000</v>
          </cell>
        </row>
        <row r="861">
          <cell r="H861" t="str">
            <v>PROGRAM PEMBANGUNAN SALURAN DRAINASE KELURAHAN SIMPANG TIGA</v>
          </cell>
          <cell r="I861" t="str">
            <v>04.14.02.04.05</v>
          </cell>
          <cell r="O861" t="str">
            <v>KELURAHAN SIMPANG TIGA</v>
          </cell>
          <cell r="P861">
            <v>2017</v>
          </cell>
          <cell r="T861" t="str">
            <v>APBD</v>
          </cell>
          <cell r="U861">
            <v>199750000</v>
          </cell>
        </row>
        <row r="862">
          <cell r="H862" t="str">
            <v>PROGRAM PEMBANGUNAN SALURAN AREA PERSAWAHAN DESA TANJUNG SIMANDOLAK</v>
          </cell>
          <cell r="I862" t="str">
            <v>04.14.02.04.05</v>
          </cell>
          <cell r="O862" t="str">
            <v>TANJUNG SIMANDOLAK</v>
          </cell>
          <cell r="P862">
            <v>2017</v>
          </cell>
          <cell r="T862" t="str">
            <v>APBD</v>
          </cell>
          <cell r="U862">
            <v>199353000</v>
          </cell>
        </row>
        <row r="863">
          <cell r="H863" t="str">
            <v>PEMBANGUNAN TURAP PENAHAN TEBING SUNGAI KUANTAN DAN TRIBUN UTAMA  GELANGGANG PACU JALUR TEPIAN LUBUK SOBAE BASERAH</v>
          </cell>
          <cell r="I863" t="str">
            <v>04.14.04.05.08</v>
          </cell>
          <cell r="O863" t="str">
            <v>PANCANG FINIS LUBUK SOBAE BASERAH</v>
          </cell>
          <cell r="P863">
            <v>2017</v>
          </cell>
          <cell r="T863" t="str">
            <v>APBD</v>
          </cell>
          <cell r="U863">
            <v>1530321000</v>
          </cell>
        </row>
        <row r="864">
          <cell r="H864" t="str">
            <v>PROGRAM PEMBANGUNAN BRONJONG DAN NORMALISASI SUNGAI PETAPAHAN</v>
          </cell>
          <cell r="I864" t="str">
            <v>04.14.04.05.08</v>
          </cell>
          <cell r="O864" t="str">
            <v>SUNGAI PETAPAHAN</v>
          </cell>
          <cell r="P864">
            <v>2017</v>
          </cell>
          <cell r="T864" t="str">
            <v>APBD</v>
          </cell>
          <cell r="U864">
            <v>549746000</v>
          </cell>
        </row>
        <row r="865">
          <cell r="H865" t="str">
            <v>PEMBANGUNAN TURAP DESA TANJUNG PAUH</v>
          </cell>
          <cell r="I865" t="str">
            <v>04.14.04.05.08</v>
          </cell>
          <cell r="O865" t="str">
            <v>TANJUNG PAUH</v>
          </cell>
          <cell r="P865">
            <v>2017</v>
          </cell>
          <cell r="T865" t="str">
            <v>APBD</v>
          </cell>
          <cell r="U865">
            <v>199395000</v>
          </cell>
        </row>
        <row r="866">
          <cell r="H866" t="str">
            <v>PEMBANGUNAN LOANING SUNGAI BAROMBAN PULAU GODANG KARI</v>
          </cell>
          <cell r="I866" t="str">
            <v>04.14.02.04.05</v>
          </cell>
          <cell r="O866" t="str">
            <v>PULAU GODANG KARI</v>
          </cell>
          <cell r="P866">
            <v>2017</v>
          </cell>
          <cell r="T866" t="str">
            <v>APBD</v>
          </cell>
          <cell r="U866">
            <v>149780000</v>
          </cell>
        </row>
        <row r="867">
          <cell r="H867" t="str">
            <v>PEMBANGUNAN BRONJONG DAN NORMALISASI SUNGAI KAYU ARO KELURAHAN MUARALEMBU</v>
          </cell>
          <cell r="I867" t="str">
            <v>04.14.04.05.08</v>
          </cell>
          <cell r="O867" t="str">
            <v>SUNGAI KAYU ARO KELURAHAN MUARALEMBU</v>
          </cell>
          <cell r="P867">
            <v>2017</v>
          </cell>
          <cell r="T867" t="str">
            <v>APBD</v>
          </cell>
          <cell r="U867">
            <v>199003000</v>
          </cell>
        </row>
        <row r="868">
          <cell r="H868" t="str">
            <v>PEMBANGUNAN BRONJONG PENAHAN TEBING SUNGAI DESA TOAR</v>
          </cell>
          <cell r="I868" t="str">
            <v>04.14.04.05.08</v>
          </cell>
          <cell r="O868" t="str">
            <v>TOAR</v>
          </cell>
          <cell r="P868">
            <v>2017</v>
          </cell>
          <cell r="T868" t="str">
            <v>APBD</v>
          </cell>
          <cell r="U868">
            <v>199491000</v>
          </cell>
        </row>
        <row r="869">
          <cell r="H869" t="str">
            <v>PEMBANGUNAN BRONJONG PENGAMAN TEBING SUNGAI BONDAR DESA SUNGAI MANAU</v>
          </cell>
          <cell r="I869" t="str">
            <v>04.14.04.05.08</v>
          </cell>
          <cell r="O869" t="str">
            <v>SUNGAI BONDAR DESA SUNGAI MANAU</v>
          </cell>
          <cell r="P869">
            <v>2017</v>
          </cell>
          <cell r="T869" t="str">
            <v>APBD</v>
          </cell>
          <cell r="U869">
            <v>199433000</v>
          </cell>
        </row>
        <row r="870">
          <cell r="H870" t="str">
            <v>PEMBANGUNAN BRONJONG DAN NORMALISASI SUNGAI SIDODADI</v>
          </cell>
          <cell r="I870" t="str">
            <v>04.14.04.05.08</v>
          </cell>
          <cell r="O870" t="str">
            <v>SIDODADI</v>
          </cell>
          <cell r="P870">
            <v>2017</v>
          </cell>
          <cell r="T870" t="str">
            <v>APBD</v>
          </cell>
          <cell r="U870">
            <v>199382000</v>
          </cell>
        </row>
        <row r="871">
          <cell r="H871" t="str">
            <v>PEMBANGUNAN BRONJONG DAN NORMALISASI SUNGAI KOLASEK DESA AIR MAS</v>
          </cell>
          <cell r="I871" t="str">
            <v>04.14.04.05.08</v>
          </cell>
          <cell r="O871" t="str">
            <v>SUNGAI KOLASEK DESA AIR MAS</v>
          </cell>
          <cell r="P871">
            <v>2017</v>
          </cell>
          <cell r="T871" t="str">
            <v>APBD</v>
          </cell>
          <cell r="U871">
            <v>199359000</v>
          </cell>
        </row>
        <row r="872">
          <cell r="H872" t="str">
            <v>PEMBANGUNAN BRONJONG DAN NORMALISASI SEI. KUNING</v>
          </cell>
          <cell r="I872" t="str">
            <v>04.14.04.05.08</v>
          </cell>
          <cell r="O872" t="str">
            <v>SEI. KUNING</v>
          </cell>
          <cell r="P872">
            <v>2017</v>
          </cell>
          <cell r="T872" t="str">
            <v>APBD</v>
          </cell>
          <cell r="U872">
            <v>199385000</v>
          </cell>
        </row>
        <row r="873">
          <cell r="H873" t="str">
            <v>PEMBANGUNAN LOANING PENGAMAN TEBING SEI. SINAMBEK KELURAHAN SUNGAI JERING</v>
          </cell>
          <cell r="I873" t="str">
            <v>04.14.02.04.05</v>
          </cell>
          <cell r="O873" t="str">
            <v>SEI. SINAMBEK KELURAHAN SUNGAI JERING</v>
          </cell>
          <cell r="P873">
            <v>2017</v>
          </cell>
          <cell r="T873" t="str">
            <v>APBD</v>
          </cell>
          <cell r="U873">
            <v>199296000</v>
          </cell>
        </row>
        <row r="874">
          <cell r="H874" t="str">
            <v>PEMBANGUNAN LOANING PENGAMAN TEBING SUNGAI JERING KELURAHAN SIMPANG TIGA</v>
          </cell>
          <cell r="I874" t="str">
            <v>04.14.02.04.05</v>
          </cell>
          <cell r="O874" t="str">
            <v>SUNGAI JERING KELURAHAN SIMPANG TIGA</v>
          </cell>
          <cell r="P874">
            <v>2017</v>
          </cell>
          <cell r="T874" t="str">
            <v>APBD</v>
          </cell>
          <cell r="U874">
            <v>199770000</v>
          </cell>
        </row>
        <row r="875">
          <cell r="H875" t="str">
            <v>PEMBANGUNAN TURAP RUAS JALAN PANGEAN-SITUGAL (SMPN 4 LOGAS TANAH DARAT)</v>
          </cell>
          <cell r="I875" t="str">
            <v>04.14.04.05.08</v>
          </cell>
          <cell r="O875" t="str">
            <v>PANGEAN-SITUGAL (SMPN 4 LOGAS TANAH DARAT)</v>
          </cell>
          <cell r="P875">
            <v>2017</v>
          </cell>
          <cell r="T875" t="str">
            <v>APBD</v>
          </cell>
          <cell r="U875">
            <v>186862000</v>
          </cell>
        </row>
        <row r="876">
          <cell r="H876" t="str">
            <v>PEMBANGUNAN BROJONG PENAHAN TEBING SUNGAI SDN 019 DESA LOGAS</v>
          </cell>
          <cell r="I876" t="str">
            <v>04.14.04.05.08</v>
          </cell>
          <cell r="O876" t="str">
            <v>SUNGAI SDN 019 DESA LOGAS</v>
          </cell>
          <cell r="P876">
            <v>2017</v>
          </cell>
          <cell r="T876" t="str">
            <v>APBD</v>
          </cell>
          <cell r="U876">
            <v>199700000</v>
          </cell>
        </row>
        <row r="877">
          <cell r="H877" t="str">
            <v>PEMBANGUNAN BROJONG PENAHAN TEBING SUNGAI SALO DESA CENGAR</v>
          </cell>
          <cell r="I877" t="str">
            <v>04.14.04.05.08</v>
          </cell>
          <cell r="O877" t="str">
            <v>SUNGAI SALO DESA CENGAR</v>
          </cell>
          <cell r="P877">
            <v>2017</v>
          </cell>
          <cell r="T877" t="str">
            <v>APBD</v>
          </cell>
          <cell r="U877">
            <v>199750000</v>
          </cell>
        </row>
        <row r="878">
          <cell r="H878" t="str">
            <v>PEMBANGUNAN TURAP (SAYAP) BOX COLVER DESA SUNGAI BULUH</v>
          </cell>
          <cell r="I878" t="str">
            <v>04.14.04.05.08</v>
          </cell>
          <cell r="O878" t="str">
            <v>SUNGAI BULUH</v>
          </cell>
          <cell r="P878">
            <v>2017</v>
          </cell>
          <cell r="T878" t="str">
            <v>APBD</v>
          </cell>
          <cell r="U878">
            <v>49539000</v>
          </cell>
        </row>
        <row r="879">
          <cell r="H879" t="str">
            <v>PEMBANGUNAN BROJONG PENAHAN TEBING SUNGAI SIMUJUR DESA KASANG</v>
          </cell>
          <cell r="I879" t="str">
            <v>04.14.04.05.08</v>
          </cell>
          <cell r="O879" t="str">
            <v>SUNGAI SIMUJUR DESA KASANG</v>
          </cell>
          <cell r="P879">
            <v>2017</v>
          </cell>
          <cell r="T879" t="str">
            <v>APBD</v>
          </cell>
          <cell r="U879">
            <v>199650000</v>
          </cell>
        </row>
        <row r="880">
          <cell r="H880" t="str">
            <v>PEMBANGUNAN BROJONG PENAHAN TEBING JALAN INSPEKSI BENDUNG PETAPAHAN TOAR</v>
          </cell>
          <cell r="I880" t="str">
            <v>04.14.04.05.08</v>
          </cell>
          <cell r="O880" t="str">
            <v>PETAPAHAN TOAR</v>
          </cell>
          <cell r="P880">
            <v>2017</v>
          </cell>
          <cell r="T880" t="str">
            <v>APBD</v>
          </cell>
          <cell r="U880">
            <v>199650000</v>
          </cell>
        </row>
        <row r="881">
          <cell r="H881" t="str">
            <v>REHABILITASI SUMUR POMPANISASI IRIGASI KINALI I</v>
          </cell>
          <cell r="I881" t="str">
            <v>04.14.01.02.06</v>
          </cell>
          <cell r="O881" t="str">
            <v>KINALI I</v>
          </cell>
          <cell r="P881">
            <v>2017</v>
          </cell>
          <cell r="T881" t="str">
            <v>APBD</v>
          </cell>
          <cell r="U881">
            <v>194627000</v>
          </cell>
        </row>
        <row r="882">
          <cell r="H882" t="str">
            <v>REHABILITASI SUMUR POMPANISASI IRIGASI KINALI II</v>
          </cell>
          <cell r="I882" t="str">
            <v>04.14.01.02.06</v>
          </cell>
          <cell r="O882" t="str">
            <v>KINALI II</v>
          </cell>
          <cell r="P882">
            <v>2017</v>
          </cell>
          <cell r="T882" t="str">
            <v>APBD</v>
          </cell>
          <cell r="U882">
            <v>197270000</v>
          </cell>
        </row>
        <row r="883">
          <cell r="H883" t="str">
            <v>REHABILITASI SUMUR POMPANISASI IRIGASI SEBERANG TALUK I</v>
          </cell>
          <cell r="I883" t="str">
            <v>04.14.01.02.06</v>
          </cell>
          <cell r="O883" t="str">
            <v>SEBERANG TALUK I</v>
          </cell>
          <cell r="P883">
            <v>2017</v>
          </cell>
          <cell r="T883" t="str">
            <v>APBD</v>
          </cell>
          <cell r="U883">
            <v>197290000</v>
          </cell>
        </row>
        <row r="884">
          <cell r="H884" t="str">
            <v>REHABILITASI SUMUR POMPANISASI IRIGASI PULAU BAYUR</v>
          </cell>
          <cell r="I884" t="str">
            <v>04.14.01.02.06</v>
          </cell>
          <cell r="O884" t="str">
            <v>PULAU BAYUR</v>
          </cell>
          <cell r="P884">
            <v>2017</v>
          </cell>
          <cell r="T884" t="str">
            <v>APBD</v>
          </cell>
          <cell r="U884">
            <v>192452000</v>
          </cell>
        </row>
        <row r="885">
          <cell r="H885" t="str">
            <v>REHABILITASI BPA KAMPUNG DURIAN DESA SUNGAI MANAU</v>
          </cell>
          <cell r="I885" t="str">
            <v>04.14.02.04.05</v>
          </cell>
          <cell r="O885" t="str">
            <v>SUNGAI MANAU</v>
          </cell>
          <cell r="P885">
            <v>2017</v>
          </cell>
          <cell r="T885" t="str">
            <v>APBD</v>
          </cell>
          <cell r="U885">
            <v>199341000</v>
          </cell>
        </row>
        <row r="886">
          <cell r="H886" t="str">
            <v>REHABILITASI CEK DAM DESA SUKARAJA</v>
          </cell>
          <cell r="I886" t="str">
            <v>04.14.04.05.06</v>
          </cell>
          <cell r="O886" t="str">
            <v>SUKARAJA</v>
          </cell>
          <cell r="P886">
            <v>2017</v>
          </cell>
          <cell r="T886" t="str">
            <v>APBD</v>
          </cell>
          <cell r="U886">
            <v>199372000</v>
          </cell>
        </row>
        <row r="887">
          <cell r="H887" t="str">
            <v>PEMBANGUNAN SALURAN DRAINASE DESA SUNGAI MANAU</v>
          </cell>
          <cell r="I887" t="str">
            <v>04.14.02.04.05</v>
          </cell>
          <cell r="O887" t="str">
            <v>SUNGAI MANAU</v>
          </cell>
          <cell r="P887">
            <v>2018</v>
          </cell>
          <cell r="T887" t="str">
            <v>APBD</v>
          </cell>
          <cell r="U887">
            <v>306438000</v>
          </cell>
        </row>
        <row r="888">
          <cell r="H888" t="str">
            <v>DRAINASE JALAN DESA SUNGAI KUNING</v>
          </cell>
          <cell r="I888" t="str">
            <v>04.14.02.04.05</v>
          </cell>
          <cell r="O888" t="str">
            <v>SUNGAI KUNING</v>
          </cell>
          <cell r="P888">
            <v>2018</v>
          </cell>
          <cell r="T888" t="str">
            <v>APBD</v>
          </cell>
          <cell r="U888">
            <v>195017900</v>
          </cell>
        </row>
        <row r="889">
          <cell r="H889" t="str">
            <v xml:space="preserve"> DRAINASE JALAN LINGKAR KOPAH</v>
          </cell>
          <cell r="I889" t="str">
            <v>04.14.02.04.05</v>
          </cell>
          <cell r="O889" t="str">
            <v>JALAN LINGKAR KOPAH</v>
          </cell>
          <cell r="P889">
            <v>2018</v>
          </cell>
          <cell r="T889" t="str">
            <v>APBD</v>
          </cell>
          <cell r="U889">
            <v>194877555</v>
          </cell>
        </row>
        <row r="890">
          <cell r="H890" t="str">
            <v>SALURAN DRAINASE SUNGAI SINAMBEK (TUGU CERANO)</v>
          </cell>
          <cell r="I890" t="str">
            <v>04.14.02.04.05</v>
          </cell>
          <cell r="O890" t="str">
            <v>SUNGAI SINAMBEK (TUGU CERANO)</v>
          </cell>
          <cell r="P890">
            <v>2018</v>
          </cell>
          <cell r="T890" t="str">
            <v>APBD</v>
          </cell>
          <cell r="U890">
            <v>196750000</v>
          </cell>
        </row>
        <row r="891">
          <cell r="H891" t="str">
            <v>DRAINASE DARI EMBUNG PEMDA KE SUNGAI SINAMBEK</v>
          </cell>
          <cell r="I891" t="str">
            <v>04.14.02.04.05</v>
          </cell>
          <cell r="O891" t="str">
            <v>EMBUNG PEMDA KE SUNGAI SINAMBEK</v>
          </cell>
          <cell r="P891">
            <v>2018</v>
          </cell>
          <cell r="T891" t="str">
            <v>APBD</v>
          </cell>
          <cell r="U891">
            <v>197460000</v>
          </cell>
        </row>
        <row r="892">
          <cell r="H892" t="str">
            <v>LOANING SUNGAI JAO KEL. SIMPANG TIGA</v>
          </cell>
          <cell r="I892" t="str">
            <v>04.14.04.05.04</v>
          </cell>
          <cell r="O892" t="str">
            <v>SUNGAI JAO KEL. SIMPANG TIGA</v>
          </cell>
          <cell r="P892">
            <v>2018</v>
          </cell>
          <cell r="T892" t="str">
            <v>APBD</v>
          </cell>
          <cell r="U892">
            <v>197590000</v>
          </cell>
        </row>
        <row r="893">
          <cell r="H893" t="str">
            <v>LOANING SUNGAI MESJID DESA MUARO TOMBANG</v>
          </cell>
          <cell r="I893" t="str">
            <v>04.14.04.05.04</v>
          </cell>
          <cell r="O893" t="str">
            <v>SUNGAI MESJID DESA MUARO TOMBANG</v>
          </cell>
          <cell r="P893">
            <v>2018</v>
          </cell>
          <cell r="T893" t="str">
            <v>APBD</v>
          </cell>
          <cell r="U893">
            <v>197585000</v>
          </cell>
        </row>
        <row r="894">
          <cell r="H894" t="str">
            <v>LOANING SUNGAI JERING KEL. SIMPANG TIGA</v>
          </cell>
          <cell r="I894" t="str">
            <v>04.14.04.05.04</v>
          </cell>
          <cell r="O894" t="str">
            <v>SUNGAI JERING KEL. SIMPANG TIGA</v>
          </cell>
          <cell r="P894">
            <v>2018</v>
          </cell>
          <cell r="T894" t="str">
            <v>APBD</v>
          </cell>
          <cell r="U894">
            <v>197620000</v>
          </cell>
        </row>
        <row r="895">
          <cell r="H895" t="str">
            <v>LOANING SUNGAI GERINGGING DESA GERINGGING BARU</v>
          </cell>
          <cell r="I895" t="str">
            <v>04.14.04.05.04</v>
          </cell>
          <cell r="O895" t="str">
            <v>SUNGAI GERINGGING DESA GERINGGING BARU</v>
          </cell>
          <cell r="P895">
            <v>2018</v>
          </cell>
          <cell r="T895" t="str">
            <v>APBD</v>
          </cell>
          <cell r="U895">
            <v>197600000</v>
          </cell>
        </row>
        <row r="896">
          <cell r="H896" t="str">
            <v xml:space="preserve"> LOANING SUNGAI NANUN DESA BERINGIN</v>
          </cell>
          <cell r="I896" t="str">
            <v>04.14.04.05.04</v>
          </cell>
          <cell r="O896" t="str">
            <v>SUNGAI NANUN DESA BERINGIN</v>
          </cell>
          <cell r="P896">
            <v>2018</v>
          </cell>
          <cell r="T896" t="str">
            <v>APBD</v>
          </cell>
          <cell r="U896">
            <v>197150000</v>
          </cell>
        </row>
        <row r="897">
          <cell r="H897" t="str">
            <v>TURAP PENAHAN TEBING SUNGAI KUANTAN DAN TRIBUN UTAMA GELANGGANG PACU JALUR TEPIAN PANTAI DESA LUBUK TERENTANG</v>
          </cell>
          <cell r="I897" t="str">
            <v>04.14.04.05.08</v>
          </cell>
          <cell r="O897" t="str">
            <v>GELANGGANG PACU JALUR TEPIAN PANTAI DESA LUBUK TERENTANG</v>
          </cell>
          <cell r="P897">
            <v>2018</v>
          </cell>
          <cell r="T897" t="str">
            <v>APBD</v>
          </cell>
          <cell r="U897">
            <v>1765249000</v>
          </cell>
        </row>
        <row r="898">
          <cell r="H898" t="str">
            <v>TURAP PENAHAN TEBING SUNGAI KUANTAN DAN TRIBUN UTAMA GELANGGANG PACU JALUR TEPIAN PINCURAN SATI BENAI</v>
          </cell>
          <cell r="I898" t="str">
            <v>04.14.04.05.08</v>
          </cell>
          <cell r="O898" t="str">
            <v>GELANGGANG PACU JALUR TEPIAN PINCURAN SATI BENAI</v>
          </cell>
          <cell r="P898">
            <v>2018</v>
          </cell>
          <cell r="T898" t="str">
            <v>APBD</v>
          </cell>
          <cell r="U898">
            <v>1906019000</v>
          </cell>
        </row>
        <row r="899">
          <cell r="H899" t="str">
            <v>TURAP PENAHAN TEBING SUNGAI KUANTAN DAN TRIBUN UTAMA GELANGGANG PACU JALUR TEPIAN H. SAIDINA ALI LUBUK JAMBI</v>
          </cell>
          <cell r="I899" t="str">
            <v>04.14.04.05.08</v>
          </cell>
          <cell r="O899" t="str">
            <v>GELANGGANG PACU JALUR TEPIAN H. SAIDINA ALI LUBUK JAMBI</v>
          </cell>
          <cell r="P899">
            <v>2018</v>
          </cell>
          <cell r="T899" t="str">
            <v>APBD</v>
          </cell>
          <cell r="U899">
            <v>1667398225</v>
          </cell>
        </row>
        <row r="900">
          <cell r="H900" t="str">
            <v>BRONJONG PENAHAN TEBING KELURAHAN PASAR BARU BASERAH</v>
          </cell>
          <cell r="I900" t="str">
            <v>04.14.04.05.08</v>
          </cell>
          <cell r="O900" t="str">
            <v>KELURAHAN PASAR BARU BASERAH</v>
          </cell>
          <cell r="P900">
            <v>2018</v>
          </cell>
          <cell r="T900" t="str">
            <v>APBD</v>
          </cell>
          <cell r="U900">
            <v>197475000</v>
          </cell>
        </row>
        <row r="901">
          <cell r="H901" t="str">
            <v>BRONJONG PENAHAN TEBING SUNGAI TOAR</v>
          </cell>
          <cell r="I901" t="str">
            <v>04.14.04.05.08</v>
          </cell>
          <cell r="O901" t="str">
            <v>SUNGAI TOAR</v>
          </cell>
          <cell r="P901">
            <v>2018</v>
          </cell>
          <cell r="T901" t="str">
            <v>APBD</v>
          </cell>
          <cell r="U901">
            <v>197500000</v>
          </cell>
        </row>
        <row r="902">
          <cell r="H902" t="str">
            <v>BRONJONG PENAHAN TEBING SUNGAI SINGINGI KEL. MUARA LEMBU</v>
          </cell>
          <cell r="I902" t="str">
            <v>04.14.04.05.08</v>
          </cell>
          <cell r="O902" t="str">
            <v>SUNGAI SINGINGI KEL. MUARA LEMBU</v>
          </cell>
          <cell r="P902">
            <v>2018</v>
          </cell>
          <cell r="T902" t="str">
            <v>APBD</v>
          </cell>
          <cell r="U902">
            <v>197525000</v>
          </cell>
        </row>
        <row r="903">
          <cell r="H903" t="str">
            <v>BRONJONG DAN NORMALISASI SUNGAI KLESOT DESA PASIR MAS</v>
          </cell>
          <cell r="I903" t="str">
            <v>04.14.04.05.08</v>
          </cell>
          <cell r="O903" t="str">
            <v>SUNGAI KLESOT DESA PASIR MAS</v>
          </cell>
          <cell r="P903">
            <v>2018</v>
          </cell>
          <cell r="T903" t="str">
            <v>APBD</v>
          </cell>
          <cell r="U903">
            <v>197450000</v>
          </cell>
        </row>
        <row r="904">
          <cell r="H904" t="str">
            <v xml:space="preserve"> BRONJONG SUNGAI MAKAM DESA LANGSAT HULU</v>
          </cell>
          <cell r="I904" t="str">
            <v>04.14.04.05.08</v>
          </cell>
          <cell r="O904" t="str">
            <v>SUNGAI MAKAM DESA LANGSAT HULU</v>
          </cell>
          <cell r="P904">
            <v>2018</v>
          </cell>
          <cell r="T904" t="str">
            <v>APBD</v>
          </cell>
          <cell r="U904">
            <v>197620000</v>
          </cell>
        </row>
        <row r="905">
          <cell r="H905" t="str">
            <v>BRONJONG PENAHAN TEBING SUNGAI LIBUAI DUSUN PENGHIJAUAN DESA PASAR BARU PANGEAN</v>
          </cell>
          <cell r="I905" t="str">
            <v>04.14.04.05.08</v>
          </cell>
          <cell r="O905" t="str">
            <v>SUNGAI LIBUAI DUSUN PENGHIJAUAN DESA PASAR BARU PANGEAN</v>
          </cell>
          <cell r="P905">
            <v>2018</v>
          </cell>
          <cell r="T905" t="str">
            <v>APBD</v>
          </cell>
          <cell r="U905">
            <v>197450000</v>
          </cell>
        </row>
        <row r="906">
          <cell r="H906" t="str">
            <v>TURAP PENAHAN TEBING SUNGAI KUANTAN DAN DERMAGA OBJEK WISATA AIR TERJUN TUJUH TINGKAT BATANG KOBAN</v>
          </cell>
          <cell r="I906" t="str">
            <v>04.14.04.05.08</v>
          </cell>
          <cell r="O906" t="str">
            <v>DERMAGA OBJEK WISATA AIR TERJUN TUJUH TINGKAT BATANG KOBAN</v>
          </cell>
          <cell r="P906">
            <v>2018</v>
          </cell>
          <cell r="T906" t="str">
            <v>APBD</v>
          </cell>
          <cell r="U906">
            <v>1904605999</v>
          </cell>
        </row>
        <row r="907">
          <cell r="H907" t="str">
            <v>BRONJONG SUNGAI ALAHAN DESA KOTO LUBUK JAMBI</v>
          </cell>
          <cell r="I907" t="str">
            <v>04.14.04.05.08</v>
          </cell>
          <cell r="O907" t="str">
            <v>SUNGAI ALAHAN DESA KOTO LUBUK JAMBI</v>
          </cell>
          <cell r="P907">
            <v>2018</v>
          </cell>
          <cell r="T907" t="str">
            <v>APBD</v>
          </cell>
          <cell r="U907">
            <v>197400000</v>
          </cell>
        </row>
        <row r="908">
          <cell r="H908" t="str">
            <v>PENAHAN TEBING SUNGAI MADUHUM DESA PULAU ARO</v>
          </cell>
          <cell r="I908" t="str">
            <v>04.14.04.05.08</v>
          </cell>
          <cell r="O908" t="str">
            <v>SUNGAI MADUHUM DESA PULAU ARO</v>
          </cell>
          <cell r="P908">
            <v>2018</v>
          </cell>
          <cell r="T908" t="str">
            <v>APBD</v>
          </cell>
          <cell r="U908">
            <v>197050000</v>
          </cell>
        </row>
        <row r="909">
          <cell r="H909" t="str">
            <v>JARINGAN IRIGASI DI BASERAH I</v>
          </cell>
          <cell r="I909" t="str">
            <v>04.14.01.01.04</v>
          </cell>
          <cell r="O909" t="str">
            <v>BASERAH I</v>
          </cell>
          <cell r="P909">
            <v>2018</v>
          </cell>
          <cell r="T909" t="str">
            <v>APBD</v>
          </cell>
          <cell r="U909">
            <v>394503000</v>
          </cell>
        </row>
        <row r="910">
          <cell r="H910" t="str">
            <v>JARINGAN IRIGASI DI BASERAH II</v>
          </cell>
          <cell r="I910" t="str">
            <v>04.14.01.01.04</v>
          </cell>
          <cell r="O910" t="str">
            <v>BASERAH II</v>
          </cell>
          <cell r="P910">
            <v>2018</v>
          </cell>
          <cell r="T910" t="str">
            <v>APBD</v>
          </cell>
          <cell r="U910">
            <v>395751000</v>
          </cell>
        </row>
        <row r="911">
          <cell r="H911" t="str">
            <v>REHABILITASI BPA DESA BANJAR GUNTUNG</v>
          </cell>
          <cell r="I911" t="str">
            <v>04.14.01.02.04</v>
          </cell>
          <cell r="O911" t="str">
            <v>BANJAR GUNTUNG</v>
          </cell>
          <cell r="P911">
            <v>2018</v>
          </cell>
          <cell r="T911" t="str">
            <v>APBD</v>
          </cell>
          <cell r="U911">
            <v>477488000</v>
          </cell>
        </row>
        <row r="912">
          <cell r="H912" t="str">
            <v>SALURAN PEMBUANG DAN REHABILITASI BPA DESA BANDAR ALAI</v>
          </cell>
          <cell r="I912" t="str">
            <v>04.14.01.02.04</v>
          </cell>
          <cell r="O912" t="str">
            <v>BANDAR ALAI</v>
          </cell>
          <cell r="P912">
            <v>2018</v>
          </cell>
          <cell r="T912" t="str">
            <v>APBD</v>
          </cell>
          <cell r="U912">
            <v>197625000</v>
          </cell>
        </row>
        <row r="913">
          <cell r="H913" t="str">
            <v>REHABILITASI BPA DESA TEBERAU PANJANG</v>
          </cell>
          <cell r="I913" t="str">
            <v>04.14.01.02.04</v>
          </cell>
          <cell r="O913" t="str">
            <v>TEBERAU PANJANG</v>
          </cell>
          <cell r="P913">
            <v>2018</v>
          </cell>
          <cell r="T913" t="str">
            <v>APBD</v>
          </cell>
          <cell r="U913">
            <v>197580000</v>
          </cell>
        </row>
        <row r="914">
          <cell r="H914" t="str">
            <v>PENINGKATAN JARINGAN IRIGASI DI PISANG BEREBUS</v>
          </cell>
          <cell r="I914" t="str">
            <v>04.14.01.01.04</v>
          </cell>
          <cell r="O914" t="str">
            <v>PISANG BEREBUS</v>
          </cell>
          <cell r="P914">
            <v>2018</v>
          </cell>
          <cell r="T914" t="str">
            <v>APBD</v>
          </cell>
          <cell r="U914">
            <v>197550000</v>
          </cell>
        </row>
        <row r="915">
          <cell r="H915" t="str">
            <v>PENINGKATAN JARINGAN IRIGASI DI PULAU ARO</v>
          </cell>
          <cell r="I915" t="str">
            <v>04.14.01.01.04</v>
          </cell>
          <cell r="O915" t="str">
            <v>PULAU ARO</v>
          </cell>
          <cell r="P915">
            <v>2018</v>
          </cell>
          <cell r="T915" t="str">
            <v>APBD</v>
          </cell>
          <cell r="U915">
            <v>197050000</v>
          </cell>
        </row>
        <row r="916">
          <cell r="H916" t="str">
            <v>REHABILITASI JARINGAN IRIGASI DI SEBERANG TALUK I</v>
          </cell>
          <cell r="I916" t="str">
            <v>04.14.01.01.04</v>
          </cell>
          <cell r="O916" t="str">
            <v>SEBERANG TALUK I</v>
          </cell>
          <cell r="P916">
            <v>2018</v>
          </cell>
          <cell r="T916" t="str">
            <v>APBD</v>
          </cell>
          <cell r="U916">
            <v>196450000</v>
          </cell>
        </row>
        <row r="917">
          <cell r="H917" t="str">
            <v>REHABILITASI JARINGAN IRIGASI DI KINALI</v>
          </cell>
          <cell r="I917" t="str">
            <v>04.14.01.01.04</v>
          </cell>
          <cell r="O917" t="str">
            <v>KINALI</v>
          </cell>
          <cell r="P917">
            <v>2018</v>
          </cell>
          <cell r="T917" t="str">
            <v>APBD</v>
          </cell>
          <cell r="U917">
            <v>197550000</v>
          </cell>
        </row>
        <row r="918">
          <cell r="H918" t="str">
            <v>REHABILITASI JARINGAN IRIGASI DI SENTAJO I</v>
          </cell>
          <cell r="I918" t="str">
            <v>04.14.01.01.04</v>
          </cell>
          <cell r="O918" t="str">
            <v>SENTAJO I</v>
          </cell>
          <cell r="P918">
            <v>2018</v>
          </cell>
          <cell r="T918" t="str">
            <v>APBD</v>
          </cell>
          <cell r="U918">
            <v>197625000</v>
          </cell>
        </row>
        <row r="919">
          <cell r="H919" t="str">
            <v>PENINGKATAN JARINGAN IRIGASI DI LUBUK AMBACANG II (DAK)</v>
          </cell>
          <cell r="I919" t="str">
            <v>04.14.01.01.04</v>
          </cell>
          <cell r="O919" t="str">
            <v>LUBUK AMBACANG II</v>
          </cell>
          <cell r="P919">
            <v>2018</v>
          </cell>
          <cell r="T919" t="str">
            <v>APBD</v>
          </cell>
          <cell r="U919">
            <v>3272375000</v>
          </cell>
        </row>
        <row r="920">
          <cell r="H920" t="str">
            <v>REHABILITASI CEK DAM SEI.SIRIH</v>
          </cell>
          <cell r="I920" t="str">
            <v>04.14.04.05.06</v>
          </cell>
          <cell r="O920" t="str">
            <v>SEI.SIRIH</v>
          </cell>
          <cell r="P920">
            <v>2018</v>
          </cell>
          <cell r="T920" t="str">
            <v>APBD</v>
          </cell>
          <cell r="U920">
            <v>197590000</v>
          </cell>
        </row>
        <row r="921">
          <cell r="H921" t="str">
            <v>PENGAMAN TEBING SUNGAI LOGAS</v>
          </cell>
          <cell r="I921" t="str">
            <v>04.14.04.05.08</v>
          </cell>
          <cell r="O921" t="str">
            <v>SUNGAI LOGAS</v>
          </cell>
          <cell r="P921">
            <v>2018</v>
          </cell>
          <cell r="T921" t="str">
            <v>APBD</v>
          </cell>
          <cell r="U921">
            <v>197570000</v>
          </cell>
        </row>
        <row r="922">
          <cell r="H922" t="str">
            <v>NORMALISASI SUNGAI LINTANG SINAMBEK - MUARO SENTAJO KECAMATAN SENTAJO RAYA</v>
          </cell>
          <cell r="I922" t="str">
            <v>04.14.04.05.01</v>
          </cell>
          <cell r="O922" t="str">
            <v>SINAMBEK - MUARO SENTAJO</v>
          </cell>
          <cell r="P922">
            <v>2018</v>
          </cell>
          <cell r="T922" t="str">
            <v>APBD</v>
          </cell>
          <cell r="U922">
            <v>196850000</v>
          </cell>
        </row>
        <row r="923">
          <cell r="H923" t="str">
            <v/>
          </cell>
        </row>
        <row r="924">
          <cell r="G924" t="str">
            <v>1.4.3</v>
          </cell>
          <cell r="H924" t="str">
            <v>INSTALASI</v>
          </cell>
          <cell r="U924">
            <v>889466700.18037653</v>
          </cell>
        </row>
        <row r="925">
          <cell r="F925" t="str">
            <v>4.15.06</v>
          </cell>
          <cell r="H925" t="str">
            <v>INSTALASI LISTRIK</v>
          </cell>
          <cell r="P925">
            <v>2011</v>
          </cell>
          <cell r="T925" t="str">
            <v>APBD</v>
          </cell>
          <cell r="U925">
            <v>14872500</v>
          </cell>
        </row>
        <row r="926">
          <cell r="F926" t="str">
            <v>4.15.06</v>
          </cell>
          <cell r="H926" t="str">
            <v>INSTALASI LISTRIK</v>
          </cell>
          <cell r="P926">
            <v>2012</v>
          </cell>
          <cell r="T926" t="str">
            <v>APBD</v>
          </cell>
          <cell r="U926">
            <v>97700000</v>
          </cell>
        </row>
        <row r="927">
          <cell r="F927" t="str">
            <v>4.15.06</v>
          </cell>
          <cell r="H927" t="str">
            <v>INSTALASI LISTRIK</v>
          </cell>
          <cell r="P927">
            <v>2012</v>
          </cell>
          <cell r="T927" t="str">
            <v>APBD</v>
          </cell>
          <cell r="U927">
            <v>98837000</v>
          </cell>
        </row>
        <row r="928">
          <cell r="F928" t="str">
            <v>4.15.06</v>
          </cell>
          <cell r="H928" t="str">
            <v>INSTALASI LISTRIK</v>
          </cell>
          <cell r="P928">
            <v>2012</v>
          </cell>
          <cell r="T928" t="str">
            <v>APBD</v>
          </cell>
          <cell r="U928">
            <v>98808000</v>
          </cell>
        </row>
        <row r="929">
          <cell r="F929" t="str">
            <v>4.15.06</v>
          </cell>
          <cell r="H929" t="str">
            <v>INSTALASI LISTRIK</v>
          </cell>
          <cell r="P929">
            <v>2012</v>
          </cell>
          <cell r="T929" t="str">
            <v>APBD</v>
          </cell>
          <cell r="U929">
            <v>99133000</v>
          </cell>
        </row>
        <row r="930">
          <cell r="F930" t="str">
            <v>4.15.06</v>
          </cell>
          <cell r="H930" t="str">
            <v>INSTALASI LISTRIK</v>
          </cell>
          <cell r="P930">
            <v>2013</v>
          </cell>
          <cell r="T930" t="str">
            <v>APBD</v>
          </cell>
          <cell r="U930">
            <v>85228200.18037653</v>
          </cell>
        </row>
        <row r="931">
          <cell r="F931" t="str">
            <v>4.15.06</v>
          </cell>
          <cell r="H931" t="str">
            <v xml:space="preserve">PENGADAAN DAN PEMASANGAN JARINGAN TM DAN TR + TRAVO SPLN UPTD PAB INUMAN </v>
          </cell>
          <cell r="P931">
            <v>2015</v>
          </cell>
          <cell r="T931" t="str">
            <v>APBD</v>
          </cell>
          <cell r="U931">
            <v>394888000</v>
          </cell>
        </row>
        <row r="934">
          <cell r="G934" t="str">
            <v>1.4.4</v>
          </cell>
          <cell r="H934" t="str">
            <v xml:space="preserve">JARINGAN </v>
          </cell>
          <cell r="U934">
            <v>54991004906.995781</v>
          </cell>
        </row>
        <row r="935">
          <cell r="F935" t="str">
            <v>4.16.01</v>
          </cell>
          <cell r="H935" t="str">
            <v>PENGADAAN KONSTRUKSI BENDUNGAN</v>
          </cell>
          <cell r="O935" t="str">
            <v>KUANSING</v>
          </cell>
          <cell r="P935">
            <v>2007</v>
          </cell>
          <cell r="T935" t="str">
            <v>APBD</v>
          </cell>
          <cell r="U935">
            <v>10790891754</v>
          </cell>
          <cell r="V935" t="str">
            <v>B</v>
          </cell>
        </row>
        <row r="936">
          <cell r="F936" t="str">
            <v>4.16.01</v>
          </cell>
          <cell r="H936" t="str">
            <v>PENGADAAN KONSTRUKSI ALIRAN SUNGAI</v>
          </cell>
          <cell r="I936" t="str">
            <v>04.16.01.01.05</v>
          </cell>
          <cell r="O936" t="str">
            <v>KUANSING</v>
          </cell>
          <cell r="P936">
            <v>2007</v>
          </cell>
          <cell r="T936" t="str">
            <v>APBD</v>
          </cell>
          <cell r="U936">
            <v>1519697850</v>
          </cell>
          <cell r="V936" t="str">
            <v>B</v>
          </cell>
        </row>
        <row r="937">
          <cell r="F937" t="str">
            <v>4.16.01</v>
          </cell>
          <cell r="H937" t="str">
            <v>PENGADAAN KONSTRUKSI JARINGAN IRIGASI</v>
          </cell>
          <cell r="I937" t="str">
            <v>04.16.01.01.05</v>
          </cell>
          <cell r="O937" t="str">
            <v>KUANSING</v>
          </cell>
          <cell r="P937">
            <v>2007</v>
          </cell>
          <cell r="T937" t="str">
            <v>APBD</v>
          </cell>
          <cell r="U937">
            <v>9817024325</v>
          </cell>
          <cell r="V937" t="str">
            <v>B</v>
          </cell>
        </row>
        <row r="938">
          <cell r="F938" t="str">
            <v>4.16.01</v>
          </cell>
          <cell r="H938" t="str">
            <v>PENGADAAN KONSTRUKSI JARINGAN IRIGASI (OPERASI DAN PEMELIHARAAN PENGAIRAN SEBANYAK 25 DI SE KAB. KUANTAN SINGINGI</v>
          </cell>
          <cell r="I938" t="str">
            <v>04.16.01.01.05</v>
          </cell>
          <cell r="O938" t="str">
            <v>KUANSING</v>
          </cell>
          <cell r="P938">
            <v>2007</v>
          </cell>
          <cell r="T938" t="str">
            <v>APBD</v>
          </cell>
          <cell r="U938">
            <v>2336767000</v>
          </cell>
          <cell r="V938" t="str">
            <v>B</v>
          </cell>
        </row>
        <row r="939">
          <cell r="F939" t="str">
            <v>4.16.01</v>
          </cell>
          <cell r="H939" t="str">
            <v>PENGADAAN KONSTRUKSI JARINGAN IRIGASI (REHABILITASI/ PEMELIHARAAN JARINGAN IRIGASI DI KEC. PANGEAN, BENAI, KUANTAN TENGAH DAN GUNUNG TOAR</v>
          </cell>
          <cell r="I939" t="str">
            <v>04.16.01.01.05</v>
          </cell>
          <cell r="O939" t="str">
            <v>KUANSING</v>
          </cell>
          <cell r="P939">
            <v>2007</v>
          </cell>
          <cell r="T939" t="str">
            <v>APBD</v>
          </cell>
          <cell r="U939">
            <v>1300003636.4000001</v>
          </cell>
          <cell r="V939" t="str">
            <v>B</v>
          </cell>
        </row>
        <row r="940">
          <cell r="F940" t="str">
            <v>4.16.01</v>
          </cell>
          <cell r="H940" t="str">
            <v>PENGADAAN KONSTRUKSI JARINGAN IRIGASI (REHABILITASI/ PEMELIHARAAN JARINGAN IRIGASI DI KEC. PANGEAN, BENAI, KUANTAN TENGAH DAN GUNUNG TOAR</v>
          </cell>
          <cell r="I940" t="str">
            <v>04.16.01.01.05</v>
          </cell>
          <cell r="O940" t="str">
            <v>KUANSING</v>
          </cell>
          <cell r="P940">
            <v>2007</v>
          </cell>
          <cell r="T940" t="str">
            <v>APBD</v>
          </cell>
          <cell r="U940">
            <v>130000363.59999999</v>
          </cell>
          <cell r="V940" t="str">
            <v>B</v>
          </cell>
        </row>
        <row r="941">
          <cell r="F941" t="str">
            <v>4.16.01</v>
          </cell>
          <cell r="H941" t="str">
            <v>PENGADAAN KONSTRUKSI JARINGAN IRIGASI (PEMELIHARAAN SALURAN IRIGASI DAN SUNGAI)</v>
          </cell>
          <cell r="I941" t="str">
            <v>04.16.01.01.05</v>
          </cell>
          <cell r="O941" t="str">
            <v>KUANSING</v>
          </cell>
          <cell r="P941">
            <v>2007</v>
          </cell>
          <cell r="T941" t="str">
            <v>APBD</v>
          </cell>
          <cell r="U941">
            <v>993901000</v>
          </cell>
          <cell r="V941" t="str">
            <v>B</v>
          </cell>
        </row>
        <row r="942">
          <cell r="F942" t="str">
            <v>4.16.01</v>
          </cell>
          <cell r="H942" t="str">
            <v>PENGADAAN KONSTRUKSI JARINGAN AIR BERSIH/AIR MINUM (PENGELOLAAN JARINGAN PIPA PVC/ WATER METER/POMPA AIR BERSIH KOMPLEK PERKANTORAN &amp; GEDUNG ABD. RAUF DALAM KONDISI TANGGAP DARURAT (SWAKELOLA)</v>
          </cell>
          <cell r="I942" t="str">
            <v>04.16.01.04.04</v>
          </cell>
          <cell r="O942" t="str">
            <v>KUANSING</v>
          </cell>
          <cell r="P942">
            <v>2007</v>
          </cell>
          <cell r="T942" t="str">
            <v>APBD</v>
          </cell>
          <cell r="U942">
            <v>474381180</v>
          </cell>
          <cell r="V942" t="str">
            <v>B</v>
          </cell>
        </row>
        <row r="943">
          <cell r="F943" t="str">
            <v>4.16.01</v>
          </cell>
          <cell r="H943" t="str">
            <v>PENGADAAN KONSTRUKSI SALURAN PEMBUANG AIR (DRAINASE DI KEC. KUANTAN TENGAH, BENAI, INUMAN, GUNUNG TOAR, SINGINGI HILIR, LOGAS TANAH DARAT)</v>
          </cell>
          <cell r="I943" t="str">
            <v>04.16.01.04.04</v>
          </cell>
          <cell r="O943" t="str">
            <v>KUANSING</v>
          </cell>
          <cell r="P943">
            <v>2007</v>
          </cell>
          <cell r="T943" t="str">
            <v>APBD</v>
          </cell>
          <cell r="U943">
            <v>2703573800</v>
          </cell>
          <cell r="V943" t="str">
            <v>B</v>
          </cell>
        </row>
        <row r="944">
          <cell r="F944" t="str">
            <v>4.16.01</v>
          </cell>
          <cell r="H944" t="str">
            <v>PENGADAAN KONSTRUKSI ALIRAN SUNGAI (PEMBANGUNAN DERMAGA PELELANGAN KARET DESA PANTAI)</v>
          </cell>
          <cell r="I944" t="str">
            <v>04.16.01.01.05</v>
          </cell>
          <cell r="O944" t="str">
            <v>KUANSING</v>
          </cell>
          <cell r="P944">
            <v>2007</v>
          </cell>
          <cell r="T944" t="str">
            <v>APBD</v>
          </cell>
          <cell r="U944">
            <v>44799000</v>
          </cell>
          <cell r="V944" t="str">
            <v>B</v>
          </cell>
        </row>
        <row r="945">
          <cell r="F945" t="str">
            <v>4.16.01</v>
          </cell>
          <cell r="H945" t="str">
            <v>PEMB. SALURAN AIR HUJAN PADA BANGUNAN KANTOR PARIWISATA, BPIPDL, PETERNAKAN DAN INFOKOM</v>
          </cell>
          <cell r="I945" t="str">
            <v>04.16.01.04.04</v>
          </cell>
          <cell r="O945" t="str">
            <v>KUANSING</v>
          </cell>
          <cell r="P945">
            <v>2008</v>
          </cell>
          <cell r="T945" t="str">
            <v>APBD</v>
          </cell>
          <cell r="U945">
            <v>387073802.91121233</v>
          </cell>
          <cell r="V945" t="str">
            <v>B</v>
          </cell>
        </row>
        <row r="946">
          <cell r="F946" t="str">
            <v>4.16.01</v>
          </cell>
          <cell r="H946" t="str">
            <v>PERLUASAN TEMPAT PARKIR KAWASAN WISATA DANAU KEBUN NOPI LB. JAMBI</v>
          </cell>
          <cell r="I946" t="str">
            <v>04.16.01.04.04</v>
          </cell>
          <cell r="O946" t="str">
            <v>KUANSING</v>
          </cell>
          <cell r="P946">
            <v>2008</v>
          </cell>
          <cell r="T946" t="str">
            <v>APBD</v>
          </cell>
          <cell r="U946">
            <v>993199090.17379224</v>
          </cell>
          <cell r="V946" t="str">
            <v>B</v>
          </cell>
        </row>
        <row r="947">
          <cell r="F947" t="str">
            <v>4.16.01</v>
          </cell>
          <cell r="H947" t="str">
            <v>PEMASANGAN BRONJONG SEI. ULO</v>
          </cell>
          <cell r="I947" t="str">
            <v>04.16.01.04.04</v>
          </cell>
          <cell r="O947" t="str">
            <v>KUANSING</v>
          </cell>
          <cell r="P947">
            <v>2008</v>
          </cell>
          <cell r="T947" t="str">
            <v>APBD</v>
          </cell>
          <cell r="U947">
            <v>254393659.82620782</v>
          </cell>
          <cell r="V947" t="str">
            <v>B</v>
          </cell>
        </row>
        <row r="948">
          <cell r="F948" t="str">
            <v>4.16.01</v>
          </cell>
          <cell r="H948" t="str">
            <v>PEMB. TURAP PENAHAN TEBING SEI. INDRAGIRI (PANCANG STAR) TELUK KUANTAN 100 M'</v>
          </cell>
          <cell r="I948" t="str">
            <v>04.16.01.04.04</v>
          </cell>
          <cell r="O948" t="str">
            <v>KUANSING</v>
          </cell>
          <cell r="P948">
            <v>2008</v>
          </cell>
          <cell r="T948" t="str">
            <v>APBD</v>
          </cell>
          <cell r="U948">
            <v>240015540</v>
          </cell>
          <cell r="V948" t="str">
            <v>B</v>
          </cell>
        </row>
        <row r="949">
          <cell r="F949" t="str">
            <v>4.16.01</v>
          </cell>
          <cell r="H949" t="str">
            <v>PEMBANGUNAN TALUD SEI. GEMURUH TELUK KUANTAN 450 M'</v>
          </cell>
          <cell r="I949" t="str">
            <v>04.16.01.04.04</v>
          </cell>
          <cell r="O949" t="str">
            <v>KUANSING</v>
          </cell>
          <cell r="P949">
            <v>2008</v>
          </cell>
          <cell r="T949" t="str">
            <v>APBD</v>
          </cell>
          <cell r="U949">
            <v>162000000</v>
          </cell>
          <cell r="V949" t="str">
            <v>B</v>
          </cell>
        </row>
        <row r="950">
          <cell r="F950" t="str">
            <v>4.16.01</v>
          </cell>
          <cell r="H950" t="str">
            <v>NORMALISASI SUNGAI LIMANGAN</v>
          </cell>
          <cell r="I950" t="str">
            <v>04.16.01.01.05</v>
          </cell>
          <cell r="O950" t="str">
            <v>SINGINGI</v>
          </cell>
          <cell r="P950">
            <v>2008</v>
          </cell>
          <cell r="T950" t="str">
            <v>APBD</v>
          </cell>
          <cell r="U950">
            <v>133560660.74659312</v>
          </cell>
          <cell r="V950" t="str">
            <v>B</v>
          </cell>
        </row>
        <row r="951">
          <cell r="F951" t="str">
            <v>4.16.01</v>
          </cell>
          <cell r="H951" t="str">
            <v>NORMALISASI SEI. MUARO TOMBANG</v>
          </cell>
          <cell r="I951" t="str">
            <v>04.16.01.01.05</v>
          </cell>
          <cell r="O951" t="str">
            <v>KUANTAN MUDIK</v>
          </cell>
          <cell r="P951">
            <v>2008</v>
          </cell>
          <cell r="T951" t="str">
            <v>APBD</v>
          </cell>
          <cell r="U951">
            <v>133367239.25340688</v>
          </cell>
          <cell r="V951" t="str">
            <v>B</v>
          </cell>
        </row>
        <row r="952">
          <cell r="F952" t="str">
            <v>4.16.01</v>
          </cell>
          <cell r="H952" t="str">
            <v>PEMBUATAN BANGUNAN PENGATUR AIR DI PISANG BEREBUS</v>
          </cell>
          <cell r="I952" t="str">
            <v>04.16.01.01.05</v>
          </cell>
          <cell r="O952" t="str">
            <v>GUNUNG TOAR</v>
          </cell>
          <cell r="P952">
            <v>2008</v>
          </cell>
          <cell r="T952" t="str">
            <v>APBD</v>
          </cell>
          <cell r="U952">
            <v>266240349.76335436</v>
          </cell>
          <cell r="V952" t="str">
            <v>B</v>
          </cell>
        </row>
        <row r="953">
          <cell r="F953" t="str">
            <v>4.16.01</v>
          </cell>
          <cell r="H953" t="str">
            <v>PEMBUATAN SALURAN PASANGAN DI PKL. INDARUNG (40/60)</v>
          </cell>
          <cell r="I953" t="str">
            <v>04.16.01.01.05</v>
          </cell>
          <cell r="O953" t="str">
            <v>SINGINGI</v>
          </cell>
          <cell r="P953">
            <v>2008</v>
          </cell>
          <cell r="T953" t="str">
            <v>APBD</v>
          </cell>
          <cell r="U953">
            <v>391678610.4209711</v>
          </cell>
          <cell r="V953" t="str">
            <v>B</v>
          </cell>
        </row>
        <row r="954">
          <cell r="F954" t="str">
            <v>4.16.01</v>
          </cell>
          <cell r="H954" t="str">
            <v>PEMBUATAN BANGUNAN PENGATUR AIR DESA DANAU KOTO RAJO</v>
          </cell>
          <cell r="I954" t="str">
            <v>04.16.01.01.05</v>
          </cell>
          <cell r="O954" t="str">
            <v>KUANTAN HILIR</v>
          </cell>
          <cell r="P954">
            <v>2008</v>
          </cell>
          <cell r="T954" t="str">
            <v>APBD</v>
          </cell>
          <cell r="U954">
            <v>78630016.685688838</v>
          </cell>
          <cell r="V954" t="str">
            <v>B</v>
          </cell>
        </row>
        <row r="955">
          <cell r="F955" t="str">
            <v>4.16.01</v>
          </cell>
          <cell r="H955" t="str">
            <v>PEMBERSIHAN GENANGAN &amp; LOANING BENDUNG ID PERHENTIAN LUAS</v>
          </cell>
          <cell r="I955" t="str">
            <v>04.16.01.01.05</v>
          </cell>
          <cell r="O955" t="str">
            <v>LOGAS TANAH DARAT'</v>
          </cell>
          <cell r="P955">
            <v>2008</v>
          </cell>
          <cell r="T955" t="str">
            <v>APBD</v>
          </cell>
          <cell r="U955">
            <v>162801023.12998566</v>
          </cell>
          <cell r="V955" t="str">
            <v>B</v>
          </cell>
        </row>
        <row r="956">
          <cell r="F956" t="str">
            <v>4.16.01</v>
          </cell>
          <cell r="H956" t="str">
            <v>PENGADAAN KONSTRUKSI JARINGAN IRIGASI</v>
          </cell>
          <cell r="I956" t="str">
            <v>04.16.01.01.05</v>
          </cell>
          <cell r="O956" t="str">
            <v/>
          </cell>
          <cell r="P956">
            <v>2008</v>
          </cell>
          <cell r="T956" t="str">
            <v>APBD</v>
          </cell>
          <cell r="U956">
            <v>1346900000</v>
          </cell>
        </row>
        <row r="957">
          <cell r="F957" t="str">
            <v>4.16.01</v>
          </cell>
          <cell r="H957" t="str">
            <v>REHABILITASI BENDUNG DI LB. AMBACANG II</v>
          </cell>
          <cell r="I957" t="str">
            <v>04.16.01.01.05</v>
          </cell>
          <cell r="O957" t="str">
            <v>HULU KUANTAN</v>
          </cell>
          <cell r="P957">
            <v>2008</v>
          </cell>
          <cell r="T957" t="str">
            <v>APBD</v>
          </cell>
          <cell r="U957">
            <v>103501800</v>
          </cell>
          <cell r="V957" t="str">
            <v>B</v>
          </cell>
        </row>
        <row r="958">
          <cell r="F958" t="str">
            <v>4.16.01</v>
          </cell>
          <cell r="H958" t="str">
            <v>REHABILITASI BENDUNG DI RUMBIO TALUK</v>
          </cell>
          <cell r="I958" t="str">
            <v>04.16.01.01.05</v>
          </cell>
          <cell r="O958" t="str">
            <v>KUANTAN TENGAH</v>
          </cell>
          <cell r="P958">
            <v>2008</v>
          </cell>
          <cell r="T958" t="str">
            <v>APBD</v>
          </cell>
          <cell r="U958">
            <v>126169200</v>
          </cell>
          <cell r="V958" t="str">
            <v>B</v>
          </cell>
        </row>
        <row r="959">
          <cell r="F959" t="str">
            <v>4.16.01</v>
          </cell>
          <cell r="H959" t="str">
            <v>REHABILITASI SALURAN PASANGAN DI BASERAH I</v>
          </cell>
          <cell r="I959" t="str">
            <v>04.16.01.01.05</v>
          </cell>
          <cell r="O959" t="str">
            <v>KUANTAN HILIR</v>
          </cell>
          <cell r="P959">
            <v>2008</v>
          </cell>
          <cell r="T959" t="str">
            <v>APBD</v>
          </cell>
          <cell r="U959">
            <v>166466700</v>
          </cell>
          <cell r="V959" t="str">
            <v>B</v>
          </cell>
        </row>
        <row r="960">
          <cell r="F960" t="str">
            <v>4.16.01</v>
          </cell>
          <cell r="H960" t="str">
            <v>REHABILITASI SALURAN PASANGAN DI SENTAJO II</v>
          </cell>
          <cell r="I960" t="str">
            <v>04.16.01.01.05</v>
          </cell>
          <cell r="O960" t="str">
            <v>KUANTAN TENGAH</v>
          </cell>
          <cell r="P960">
            <v>2008</v>
          </cell>
          <cell r="T960" t="str">
            <v>APBD</v>
          </cell>
          <cell r="U960">
            <v>103188000</v>
          </cell>
          <cell r="V960" t="str">
            <v>B</v>
          </cell>
        </row>
        <row r="961">
          <cell r="F961" t="str">
            <v>4.16.01</v>
          </cell>
          <cell r="H961" t="str">
            <v>REHABILITASI BANGUNAN BENDUNG ID GUNUNG KESIANGAN</v>
          </cell>
          <cell r="I961" t="str">
            <v>04.16.01.01.05</v>
          </cell>
          <cell r="O961" t="str">
            <v>GUNUNG KESIANGAN</v>
          </cell>
          <cell r="P961">
            <v>2008</v>
          </cell>
          <cell r="T961" t="str">
            <v>APBD</v>
          </cell>
          <cell r="U961">
            <v>170169300</v>
          </cell>
          <cell r="V961" t="str">
            <v>B</v>
          </cell>
        </row>
        <row r="962">
          <cell r="F962" t="str">
            <v>4.16.01</v>
          </cell>
          <cell r="H962" t="str">
            <v>REHABILITASI SALURAN PASANGAN DI KINALI</v>
          </cell>
          <cell r="I962" t="str">
            <v>04.16.01.01.05</v>
          </cell>
          <cell r="O962" t="str">
            <v>KUANTAN MUDIK</v>
          </cell>
          <cell r="P962">
            <v>2008</v>
          </cell>
          <cell r="T962" t="str">
            <v>APBD</v>
          </cell>
          <cell r="U962">
            <v>88200000</v>
          </cell>
          <cell r="V962" t="str">
            <v>B</v>
          </cell>
        </row>
        <row r="963">
          <cell r="F963" t="str">
            <v>4.16.01</v>
          </cell>
          <cell r="H963" t="str">
            <v>PENINGKATAN SALURAN IRIGASI DI SEBERANG GUNUNG</v>
          </cell>
          <cell r="I963" t="str">
            <v>04.16.01.01.05</v>
          </cell>
          <cell r="O963" t="str">
            <v>GUNUNG TOAR</v>
          </cell>
          <cell r="P963">
            <v>2008</v>
          </cell>
          <cell r="T963" t="str">
            <v>APBD</v>
          </cell>
          <cell r="U963">
            <v>103501800</v>
          </cell>
          <cell r="V963" t="str">
            <v>B</v>
          </cell>
        </row>
        <row r="964">
          <cell r="F964" t="str">
            <v>4.16.01</v>
          </cell>
          <cell r="H964" t="str">
            <v>PENINGKATAN SALURAN IRIGASI ID GUNUNG KESIANGAN</v>
          </cell>
          <cell r="I964" t="str">
            <v>04.16.01.01.05</v>
          </cell>
          <cell r="O964" t="str">
            <v>GUNUNG KESIANGAN</v>
          </cell>
          <cell r="P964">
            <v>2008</v>
          </cell>
          <cell r="T964" t="str">
            <v>APBD</v>
          </cell>
          <cell r="U964">
            <v>100798200</v>
          </cell>
          <cell r="V964" t="str">
            <v>B</v>
          </cell>
        </row>
        <row r="965">
          <cell r="F965" t="str">
            <v>4.16.01</v>
          </cell>
          <cell r="H965" t="str">
            <v>PENINGKATAN SALURAN IRIGASI DI SEI. PAING</v>
          </cell>
          <cell r="I965" t="str">
            <v>04.16.01.01.05</v>
          </cell>
          <cell r="O965" t="str">
            <v>KUANTAN TENGAH</v>
          </cell>
          <cell r="P965">
            <v>2008</v>
          </cell>
          <cell r="T965" t="str">
            <v>APBD</v>
          </cell>
          <cell r="U965">
            <v>99850500</v>
          </cell>
          <cell r="V965" t="str">
            <v>B</v>
          </cell>
        </row>
        <row r="966">
          <cell r="F966" t="str">
            <v>4.16.01</v>
          </cell>
          <cell r="H966" t="str">
            <v>PENINGKATAN SALURAN IRIGASI DI BASERAH II</v>
          </cell>
          <cell r="I966" t="str">
            <v>04.16.01.01.05</v>
          </cell>
          <cell r="O966" t="str">
            <v>KUANTAN HILIR</v>
          </cell>
          <cell r="P966">
            <v>2008</v>
          </cell>
          <cell r="T966" t="str">
            <v>APBD</v>
          </cell>
          <cell r="U966">
            <v>155017800</v>
          </cell>
          <cell r="V966" t="str">
            <v>B</v>
          </cell>
        </row>
        <row r="967">
          <cell r="F967" t="str">
            <v>4.16.01</v>
          </cell>
          <cell r="H967" t="str">
            <v>REHABILITASI BENDUNG DI LB. AMBACANG II</v>
          </cell>
          <cell r="I967" t="str">
            <v>04.16.01.01.05</v>
          </cell>
          <cell r="O967" t="str">
            <v>HULU KUANTAN</v>
          </cell>
          <cell r="P967">
            <v>2008</v>
          </cell>
          <cell r="T967" t="str">
            <v>APBD</v>
          </cell>
          <cell r="U967">
            <v>11500000</v>
          </cell>
          <cell r="V967" t="str">
            <v>B</v>
          </cell>
        </row>
        <row r="968">
          <cell r="F968" t="str">
            <v>4.16.01</v>
          </cell>
          <cell r="H968" t="str">
            <v>REHABILITASI BENDUNG DI RUMBIO TALUK</v>
          </cell>
          <cell r="I968" t="str">
            <v>04.16.01.01.05</v>
          </cell>
          <cell r="O968" t="str">
            <v>KUANTAN TENGAH</v>
          </cell>
          <cell r="P968">
            <v>2008</v>
          </cell>
          <cell r="T968" t="str">
            <v>APBD</v>
          </cell>
          <cell r="U968">
            <v>14018800</v>
          </cell>
          <cell r="V968" t="str">
            <v>B</v>
          </cell>
        </row>
        <row r="969">
          <cell r="F969" t="str">
            <v>4.16.01</v>
          </cell>
          <cell r="H969" t="str">
            <v>REHABILITASI SALURAN PASANGAN DI BASERAH I</v>
          </cell>
          <cell r="I969" t="str">
            <v>04.16.01.01.05</v>
          </cell>
          <cell r="O969" t="str">
            <v>KUANTAN HILIR</v>
          </cell>
          <cell r="P969">
            <v>2008</v>
          </cell>
          <cell r="T969" t="str">
            <v>APBD</v>
          </cell>
          <cell r="U969">
            <v>18496300</v>
          </cell>
          <cell r="V969" t="str">
            <v>B</v>
          </cell>
        </row>
        <row r="970">
          <cell r="F970" t="str">
            <v>4.16.01</v>
          </cell>
          <cell r="H970" t="str">
            <v>REHABILITASI SALURAN PASANGAN DI SENTAJO II</v>
          </cell>
          <cell r="I970" t="str">
            <v>04.16.01.01.05</v>
          </cell>
          <cell r="O970" t="str">
            <v>KUANTAN TENGAH</v>
          </cell>
          <cell r="P970">
            <v>2008</v>
          </cell>
          <cell r="T970" t="str">
            <v>APBD</v>
          </cell>
          <cell r="U970">
            <v>11250000</v>
          </cell>
          <cell r="V970" t="str">
            <v>B</v>
          </cell>
        </row>
        <row r="971">
          <cell r="F971" t="str">
            <v>4.16.01</v>
          </cell>
          <cell r="H971" t="str">
            <v>REHABILITASI BANGUNAN BENDUNG ID GUNUNG KESIANGAN</v>
          </cell>
          <cell r="I971" t="str">
            <v>04.16.01.01.05</v>
          </cell>
          <cell r="O971" t="str">
            <v>GUNUNG KESIANGAN</v>
          </cell>
          <cell r="P971">
            <v>2008</v>
          </cell>
          <cell r="T971" t="str">
            <v>APBD</v>
          </cell>
          <cell r="U971">
            <v>18907700</v>
          </cell>
          <cell r="V971" t="str">
            <v>B</v>
          </cell>
        </row>
        <row r="972">
          <cell r="F972" t="str">
            <v>4.16.01</v>
          </cell>
          <cell r="H972" t="str">
            <v>REHABILITASI SALURAN PASANGAN DI KINALI</v>
          </cell>
          <cell r="I972" t="str">
            <v>04.16.01.01.05</v>
          </cell>
          <cell r="O972" t="str">
            <v>KUANTAN MUDIK</v>
          </cell>
          <cell r="P972">
            <v>2008</v>
          </cell>
          <cell r="T972" t="str">
            <v>APBD</v>
          </cell>
          <cell r="U972">
            <v>9800000</v>
          </cell>
          <cell r="V972" t="str">
            <v>B</v>
          </cell>
        </row>
        <row r="973">
          <cell r="F973" t="str">
            <v>4.16.01</v>
          </cell>
          <cell r="H973" t="str">
            <v>PENINGKATAN SALURAN IRIGASI DI SEBERANG GUNUNG</v>
          </cell>
          <cell r="I973" t="str">
            <v>04.16.01.01.05</v>
          </cell>
          <cell r="O973" t="str">
            <v>GUNUNG TOAR</v>
          </cell>
          <cell r="P973">
            <v>2008</v>
          </cell>
          <cell r="T973" t="str">
            <v>APBD</v>
          </cell>
          <cell r="U973">
            <v>11700000</v>
          </cell>
          <cell r="V973" t="str">
            <v>B</v>
          </cell>
        </row>
        <row r="974">
          <cell r="F974" t="str">
            <v>4.16.01</v>
          </cell>
          <cell r="H974" t="str">
            <v>PENINGKATAN SALURAN IRIGASI ID GUNUNG KESIANGAN</v>
          </cell>
          <cell r="I974" t="str">
            <v>04.16.01.01.05</v>
          </cell>
          <cell r="O974" t="str">
            <v>GUNUNG KESIANGAN</v>
          </cell>
          <cell r="P974">
            <v>2008</v>
          </cell>
          <cell r="T974" t="str">
            <v>APBD</v>
          </cell>
          <cell r="U974">
            <v>11000000</v>
          </cell>
          <cell r="V974" t="str">
            <v>B</v>
          </cell>
        </row>
        <row r="975">
          <cell r="F975" t="str">
            <v>4.16.01</v>
          </cell>
          <cell r="H975" t="str">
            <v>PENINGKATAN SALURAN IRIGASI DI SEI. PAING</v>
          </cell>
          <cell r="I975" t="str">
            <v>04.16.01.01.05</v>
          </cell>
          <cell r="O975" t="str">
            <v>KUANTAN TENGAH</v>
          </cell>
          <cell r="P975">
            <v>2008</v>
          </cell>
          <cell r="T975" t="str">
            <v>APBD</v>
          </cell>
          <cell r="U975">
            <v>11094500</v>
          </cell>
          <cell r="V975" t="str">
            <v>B</v>
          </cell>
        </row>
        <row r="976">
          <cell r="F976" t="str">
            <v>4.16.01</v>
          </cell>
          <cell r="H976" t="str">
            <v>PENINGKATAN SALURAN IRIGASI DI BASERAH II</v>
          </cell>
          <cell r="I976" t="str">
            <v>04.16.01.01.05</v>
          </cell>
          <cell r="O976" t="str">
            <v>KUANTAN HILIR</v>
          </cell>
          <cell r="P976">
            <v>2008</v>
          </cell>
          <cell r="T976" t="str">
            <v>APBD</v>
          </cell>
          <cell r="U976">
            <v>17224400</v>
          </cell>
          <cell r="V976" t="str">
            <v>B</v>
          </cell>
        </row>
        <row r="977">
          <cell r="F977" t="str">
            <v>4.16.01</v>
          </cell>
          <cell r="H977" t="str">
            <v>PENGADAAN KONSTRUKSI JARINGAN AIR BERSIH/AIR MINUM (KEGIATAN SARANA DAN PRASARANA AIR BERSIH DALAM KONDISI TANGGAP DARURAT)</v>
          </cell>
          <cell r="I977" t="str">
            <v>04.16.01.01.05</v>
          </cell>
          <cell r="O977" t="str">
            <v/>
          </cell>
          <cell r="P977">
            <v>2008</v>
          </cell>
          <cell r="T977" t="str">
            <v>APBD</v>
          </cell>
          <cell r="U977">
            <v>487790000</v>
          </cell>
        </row>
        <row r="978">
          <cell r="F978" t="str">
            <v>4.16.01</v>
          </cell>
          <cell r="H978" t="str">
            <v>PENGADAAN KONSTRUKSI BANGUNAN AIR (PEMBANGUNAN PAKET IPA DI KEC. CERENTI, DAN PANGEAN)</v>
          </cell>
          <cell r="I978" t="str">
            <v>04.16.01.01.05</v>
          </cell>
          <cell r="O978" t="str">
            <v/>
          </cell>
          <cell r="P978">
            <v>2008</v>
          </cell>
          <cell r="T978" t="str">
            <v>APBD</v>
          </cell>
          <cell r="U978">
            <v>2611532728</v>
          </cell>
        </row>
        <row r="979">
          <cell r="F979" t="str">
            <v>4.16.01</v>
          </cell>
          <cell r="H979" t="str">
            <v>PENGADAAN KONSTRUKSI JARINGAN AIR KOTOR (PEMBANGUNAN MCK DI KEC. CERENTI DAN PANGEAN)</v>
          </cell>
          <cell r="I979" t="str">
            <v>04.16.01.01.05</v>
          </cell>
          <cell r="O979" t="str">
            <v>CERENTI</v>
          </cell>
          <cell r="P979">
            <v>2008</v>
          </cell>
          <cell r="T979" t="str">
            <v>APBD</v>
          </cell>
          <cell r="U979">
            <v>278070909</v>
          </cell>
          <cell r="V979" t="str">
            <v>B</v>
          </cell>
        </row>
        <row r="980">
          <cell r="F980" t="str">
            <v>4.16.01</v>
          </cell>
          <cell r="H980" t="str">
            <v>PENGADAAN KONSTRUKSI BANGUNAN AIR (PEMBANGUNAN PAKET IPA DAN PERAWATAN INSTALASI PENGOLAHAN AIR SERTA OPTIMALISASI MESIN GENSET DI KEC. CERENTI, DAN PANGEAN)</v>
          </cell>
          <cell r="I980" t="str">
            <v>04.16.01.01.05</v>
          </cell>
          <cell r="O980" t="str">
            <v>CERENTI</v>
          </cell>
          <cell r="P980">
            <v>2008</v>
          </cell>
          <cell r="T980" t="str">
            <v>APBD</v>
          </cell>
          <cell r="U980">
            <v>261153272</v>
          </cell>
          <cell r="V980" t="str">
            <v>B</v>
          </cell>
        </row>
        <row r="981">
          <cell r="F981" t="str">
            <v>4.16.01</v>
          </cell>
          <cell r="H981" t="str">
            <v>PENGADAAN KONSTRUKSI JARINGAN AIR (PEMBANGUNAN SISTEM PRASARANA SANITASI 8 DESA DI KEC. CERENTI DAN PANGEAN)</v>
          </cell>
          <cell r="I981" t="str">
            <v>04.16.01.01.05</v>
          </cell>
          <cell r="O981" t="str">
            <v>CERENTI</v>
          </cell>
          <cell r="P981">
            <v>2008</v>
          </cell>
          <cell r="T981" t="str">
            <v>APBD</v>
          </cell>
          <cell r="U981">
            <v>27807091</v>
          </cell>
          <cell r="V981" t="str">
            <v>B</v>
          </cell>
        </row>
        <row r="982">
          <cell r="F982" t="str">
            <v>4.16.01</v>
          </cell>
          <cell r="H982" t="str">
            <v>PENGADAAN KONSTRUKSI JARINGAN AIR BERSIH/AIR MINUM (PENGADAAN DAN PEMASANGAN PIPA PVC SERTA KELENGKAPANNYA DAN WATER METER SAMBUNGAN RUMAH/ SR)</v>
          </cell>
          <cell r="I982" t="str">
            <v>04.16.01.01.05</v>
          </cell>
          <cell r="O982" t="str">
            <v/>
          </cell>
          <cell r="P982">
            <v>2008</v>
          </cell>
          <cell r="T982" t="str">
            <v>APBD</v>
          </cell>
          <cell r="U982">
            <v>1208559000</v>
          </cell>
        </row>
        <row r="983">
          <cell r="F983" t="str">
            <v>4.16.01</v>
          </cell>
          <cell r="H983" t="str">
            <v>PENGADAAN KONSTRUKSI JARINGAN AIR KOTOR (PEMBANGUNAN MCK DI 8 DESA KEC. INUMAN)</v>
          </cell>
          <cell r="I983" t="str">
            <v>04.16.01.01.05</v>
          </cell>
          <cell r="O983" t="str">
            <v/>
          </cell>
          <cell r="P983">
            <v>2008</v>
          </cell>
          <cell r="T983" t="str">
            <v>APBD</v>
          </cell>
          <cell r="U983">
            <v>278624000</v>
          </cell>
          <cell r="V983" t="str">
            <v>B</v>
          </cell>
        </row>
        <row r="984">
          <cell r="F984" t="str">
            <v>4.16.01</v>
          </cell>
          <cell r="H984" t="str">
            <v>PENGADAAN KONSTRUKSI SALURAN PEMBUANG AIR</v>
          </cell>
          <cell r="I984" t="str">
            <v>04.16.01.01.05</v>
          </cell>
          <cell r="O984" t="str">
            <v/>
          </cell>
          <cell r="P984">
            <v>2008</v>
          </cell>
          <cell r="T984" t="str">
            <v>APBD</v>
          </cell>
          <cell r="U984">
            <v>58546000</v>
          </cell>
        </row>
        <row r="985">
          <cell r="F985" t="str">
            <v>4.16.01</v>
          </cell>
          <cell r="H985" t="str">
            <v>PENGADAAN KONSTRUKSI SALURAN PEMBUANG AIR</v>
          </cell>
          <cell r="I985" t="str">
            <v>04.16.01.01.05</v>
          </cell>
          <cell r="O985" t="str">
            <v/>
          </cell>
          <cell r="P985">
            <v>2008</v>
          </cell>
          <cell r="T985" t="str">
            <v>APBD</v>
          </cell>
          <cell r="U985">
            <v>962466046.16631413</v>
          </cell>
          <cell r="V985" t="str">
            <v>B</v>
          </cell>
        </row>
        <row r="986">
          <cell r="F986" t="str">
            <v>4.16.01</v>
          </cell>
          <cell r="H986" t="str">
            <v>REHABILITASI JARINGAN IRIGASI DI PANGKALAN INDARUNG</v>
          </cell>
          <cell r="I986" t="str">
            <v>04.16.01.01.05</v>
          </cell>
          <cell r="O986" t="str">
            <v>PANGKALAN INDARUNG</v>
          </cell>
          <cell r="P986">
            <v>2013</v>
          </cell>
          <cell r="T986" t="str">
            <v>APBD</v>
          </cell>
          <cell r="U986">
            <v>188000000</v>
          </cell>
        </row>
        <row r="987">
          <cell r="F987" t="str">
            <v>4.16.01</v>
          </cell>
          <cell r="H987" t="str">
            <v>BPA DAN SALURAN PEMBUANG DESA SEI. PL. BUSUK</v>
          </cell>
          <cell r="I987" t="str">
            <v>04.16.01.01.05</v>
          </cell>
          <cell r="O987" t="str">
            <v>SEI. PL. BUSUK</v>
          </cell>
          <cell r="P987">
            <v>2013</v>
          </cell>
          <cell r="T987" t="str">
            <v>APBD</v>
          </cell>
          <cell r="U987">
            <v>390003200</v>
          </cell>
        </row>
        <row r="988">
          <cell r="F988" t="str">
            <v>4.16.01</v>
          </cell>
          <cell r="H988" t="str">
            <v>REHABILITASI SALURAN PASANGAN DI SIMANDOLAK I (635)</v>
          </cell>
          <cell r="I988" t="str">
            <v>04.16.01.01.05</v>
          </cell>
          <cell r="O988" t="str">
            <v>SIMANDOLAK I</v>
          </cell>
          <cell r="P988">
            <v>2013</v>
          </cell>
          <cell r="T988" t="str">
            <v>APBD</v>
          </cell>
          <cell r="U988">
            <v>94800000</v>
          </cell>
        </row>
        <row r="989">
          <cell r="F989" t="str">
            <v>4.16.01</v>
          </cell>
          <cell r="H989" t="str">
            <v>PENANGANAN KERUSAKAN TANGGUL BENDUNGAN DI PAUH PANGEAN (PENANGGULANGAN BENCANA ALAM)</v>
          </cell>
          <cell r="I989" t="str">
            <v>04.16.01.01.05</v>
          </cell>
          <cell r="O989" t="str">
            <v>PAUH PANGEAN</v>
          </cell>
          <cell r="P989">
            <v>2013</v>
          </cell>
          <cell r="T989" t="str">
            <v>APBD</v>
          </cell>
          <cell r="U989">
            <v>369945000</v>
          </cell>
        </row>
        <row r="990">
          <cell r="F990" t="str">
            <v>4.16.01</v>
          </cell>
          <cell r="H990" t="str">
            <v>PEMBUATAN TANGGUL DARURAT BENDUNG IRIGASI PANGKALAN INDARUNG (PENANGGULANGAN BENCANA ALAM)</v>
          </cell>
          <cell r="I990" t="str">
            <v>04.16.01.01.05</v>
          </cell>
          <cell r="O990" t="str">
            <v>PANGKALAN INDARUNG</v>
          </cell>
          <cell r="P990">
            <v>2013</v>
          </cell>
          <cell r="T990" t="str">
            <v>APBD</v>
          </cell>
          <cell r="U990">
            <v>156828000</v>
          </cell>
        </row>
        <row r="991">
          <cell r="F991" t="str">
            <v>4.16.01</v>
          </cell>
          <cell r="H991" t="str">
            <v>PENGADAAN PEMASANGAN PIPA PVC KE RUMAH DINAS JABATAN,PERUMAHAN DOKTER DAN PERKANTORAN PEMDA (KANTOR INFOKOM,PARIWISATA, BLHPI DAN PETERNAKAN)</v>
          </cell>
          <cell r="I991" t="str">
            <v>04.16.01.01.05</v>
          </cell>
          <cell r="O991" t="str">
            <v>PERUMAHAN DOKTER DAN PERKANTORAN PEMDA</v>
          </cell>
          <cell r="P991">
            <v>2009</v>
          </cell>
          <cell r="T991" t="str">
            <v>APBD</v>
          </cell>
          <cell r="U991">
            <v>766949312.29735994</v>
          </cell>
        </row>
        <row r="992">
          <cell r="F992" t="str">
            <v>4.16.01</v>
          </cell>
          <cell r="H992" t="str">
            <v>PEMBANGUNAN PAKET IPA BARU KAP. 10 L/DT LOKASI BASERAH</v>
          </cell>
          <cell r="I992" t="str">
            <v>04.16.01.01.05</v>
          </cell>
          <cell r="O992" t="str">
            <v>BASERAH</v>
          </cell>
          <cell r="P992">
            <v>2009</v>
          </cell>
          <cell r="T992" t="str">
            <v>APBD</v>
          </cell>
          <cell r="U992">
            <v>1568052481.3917563</v>
          </cell>
        </row>
        <row r="993">
          <cell r="F993" t="str">
            <v>4.16.01</v>
          </cell>
          <cell r="H993" t="str">
            <v xml:space="preserve">WATER METER &amp; POMPA </v>
          </cell>
          <cell r="I993" t="str">
            <v>04.16.01.04.04</v>
          </cell>
          <cell r="O993" t="str">
            <v/>
          </cell>
          <cell r="P993">
            <v>2010</v>
          </cell>
          <cell r="T993" t="str">
            <v>APBD</v>
          </cell>
          <cell r="U993">
            <v>474869332.85883301</v>
          </cell>
        </row>
        <row r="994">
          <cell r="F994" t="str">
            <v>4.16.01</v>
          </cell>
          <cell r="H994" t="str">
            <v>PIPA PVC</v>
          </cell>
          <cell r="I994" t="str">
            <v>04.16.01.04.04</v>
          </cell>
          <cell r="O994" t="str">
            <v/>
          </cell>
          <cell r="P994">
            <v>2010</v>
          </cell>
          <cell r="T994" t="str">
            <v>APBD</v>
          </cell>
          <cell r="U994">
            <v>406454267.44035602</v>
          </cell>
        </row>
        <row r="995">
          <cell r="F995" t="str">
            <v>4.16.01</v>
          </cell>
          <cell r="H995" t="str">
            <v>PENGADAAN POMPAINJEKSI BAHAN KIMIA</v>
          </cell>
          <cell r="I995" t="str">
            <v>04.16.01.01.02</v>
          </cell>
          <cell r="O995" t="str">
            <v/>
          </cell>
          <cell r="P995">
            <v>2011</v>
          </cell>
          <cell r="U995">
            <v>49225000</v>
          </cell>
        </row>
        <row r="996">
          <cell r="F996" t="str">
            <v>4.16.01</v>
          </cell>
          <cell r="H996" t="str">
            <v>PENGADAAN DAN PEMASANGAN PIPA PVC DAN WATER METER SAMBUNGAN RUMAH (SR) UNIT KAB. KUANTAN SINGINGI</v>
          </cell>
          <cell r="I996" t="str">
            <v>04.16.01.04.04</v>
          </cell>
          <cell r="J996" t="str">
            <v>0001</v>
          </cell>
          <cell r="O996" t="str">
            <v xml:space="preserve">TELUK KUANTAN </v>
          </cell>
          <cell r="P996">
            <v>2011</v>
          </cell>
          <cell r="T996" t="str">
            <v>APBD</v>
          </cell>
          <cell r="U996">
            <v>360271116.84319699</v>
          </cell>
        </row>
        <row r="997">
          <cell r="F997" t="str">
            <v>4.16.01</v>
          </cell>
          <cell r="H997" t="str">
            <v>PENGADAAN POMPA IMTEK 30 LT/DT</v>
          </cell>
          <cell r="I997" t="str">
            <v>04.16.01.01.02</v>
          </cell>
          <cell r="J997" t="str">
            <v>0001</v>
          </cell>
          <cell r="O997" t="str">
            <v xml:space="preserve">TELUK KUANTAN </v>
          </cell>
          <cell r="P997">
            <v>2011</v>
          </cell>
          <cell r="T997" t="str">
            <v>APBD</v>
          </cell>
          <cell r="U997">
            <v>105422055.34248437</v>
          </cell>
        </row>
        <row r="998">
          <cell r="F998" t="str">
            <v>4.16.01</v>
          </cell>
          <cell r="H998" t="str">
            <v>PENGADAAN POMPA IMTEK 20 LT/DT</v>
          </cell>
          <cell r="I998" t="str">
            <v>04.16.01.01.02</v>
          </cell>
          <cell r="J998" t="str">
            <v>0002</v>
          </cell>
          <cell r="O998" t="str">
            <v xml:space="preserve">TELUK KUANTAN </v>
          </cell>
          <cell r="P998">
            <v>2011</v>
          </cell>
          <cell r="T998" t="str">
            <v>APBD</v>
          </cell>
          <cell r="U998">
            <v>82118232.582566783</v>
          </cell>
        </row>
        <row r="999">
          <cell r="F999" t="str">
            <v>4.16.01</v>
          </cell>
          <cell r="H999" t="str">
            <v>PENGADAAN POMPA IMTEK 10 LT/DT</v>
          </cell>
          <cell r="I999" t="str">
            <v>04.16.01.01.02</v>
          </cell>
          <cell r="J999" t="str">
            <v>0003</v>
          </cell>
          <cell r="O999" t="str">
            <v xml:space="preserve">TELUK KUANTAN </v>
          </cell>
          <cell r="P999">
            <v>2011</v>
          </cell>
          <cell r="T999" t="str">
            <v>APBD</v>
          </cell>
          <cell r="U999">
            <v>162793847.5657101</v>
          </cell>
        </row>
        <row r="1000">
          <cell r="F1000" t="str">
            <v>4.16.01</v>
          </cell>
          <cell r="H1000" t="str">
            <v>PENGADAAN POMPA DISTRIBUSI 20 LT/DT</v>
          </cell>
          <cell r="I1000" t="str">
            <v>04.16.01.01.02</v>
          </cell>
          <cell r="J1000" t="str">
            <v>0004</v>
          </cell>
          <cell r="O1000" t="str">
            <v xml:space="preserve">TELUK KUANTAN </v>
          </cell>
          <cell r="P1000">
            <v>2011</v>
          </cell>
          <cell r="T1000" t="str">
            <v>APBD</v>
          </cell>
          <cell r="U1000">
            <v>45039631.159846455</v>
          </cell>
        </row>
        <row r="1001">
          <cell r="F1001" t="str">
            <v>4.16.01</v>
          </cell>
          <cell r="H1001" t="str">
            <v>PENGADAAN POMPA DISTRIBUSI 10 LT/DT</v>
          </cell>
          <cell r="I1001" t="str">
            <v>04.16.01.01.02</v>
          </cell>
          <cell r="J1001" t="str">
            <v>0005</v>
          </cell>
          <cell r="O1001" t="str">
            <v xml:space="preserve">TELUK KUANTAN </v>
          </cell>
          <cell r="P1001">
            <v>2011</v>
          </cell>
          <cell r="T1001" t="str">
            <v>APBD</v>
          </cell>
          <cell r="U1001">
            <v>38395822.261578523</v>
          </cell>
        </row>
        <row r="1002">
          <cell r="F1002" t="str">
            <v>4.16.01</v>
          </cell>
          <cell r="H1002" t="str">
            <v>PENGADAAN DAN PEMASANGAN PIPA PVC &amp; ACCESORIS (DDUB)</v>
          </cell>
          <cell r="I1002" t="str">
            <v>04.16.01.04.01</v>
          </cell>
          <cell r="J1002" t="str">
            <v>0001</v>
          </cell>
          <cell r="O1002" t="str">
            <v xml:space="preserve">INUMAN </v>
          </cell>
          <cell r="P1002">
            <v>2012</v>
          </cell>
          <cell r="T1002" t="str">
            <v>APBD</v>
          </cell>
          <cell r="U1002">
            <v>493388676.94870102</v>
          </cell>
        </row>
        <row r="1003">
          <cell r="F1003" t="str">
            <v>4.16.01</v>
          </cell>
          <cell r="H1003" t="str">
            <v>PENGADAAN DAN PEMASANGAN JARINGAN DISTRIBUSI DAN WATER</v>
          </cell>
          <cell r="I1003" t="str">
            <v>04.16.01.02.01</v>
          </cell>
          <cell r="J1003" t="str">
            <v>0002</v>
          </cell>
          <cell r="O1003" t="str">
            <v xml:space="preserve">LOGAS TANAH DARAT </v>
          </cell>
          <cell r="P1003">
            <v>2012</v>
          </cell>
          <cell r="T1003" t="str">
            <v>APBD</v>
          </cell>
          <cell r="U1003">
            <v>388878394.88692087</v>
          </cell>
        </row>
        <row r="1004">
          <cell r="F1004" t="str">
            <v>4.16.01</v>
          </cell>
          <cell r="H1004" t="str">
            <v>PENGADAAN DAN PEMASANGAN TIANG KABEL POMPA INTAKE</v>
          </cell>
          <cell r="I1004" t="str">
            <v>04.16.01.02.01</v>
          </cell>
          <cell r="J1004" t="str">
            <v>0003</v>
          </cell>
          <cell r="O1004" t="str">
            <v xml:space="preserve">KUANTAN HILIR </v>
          </cell>
          <cell r="P1004">
            <v>2012</v>
          </cell>
          <cell r="T1004" t="str">
            <v>APBD</v>
          </cell>
          <cell r="U1004">
            <v>30012703.490769427</v>
          </cell>
        </row>
        <row r="1005">
          <cell r="F1005" t="str">
            <v>4.16.01</v>
          </cell>
          <cell r="H1005" t="str">
            <v>PENGADAAN DAN PEMASANGAN WATER METER INDUK DIAMETER</v>
          </cell>
          <cell r="I1005" t="str">
            <v>04.16.01.02.01</v>
          </cell>
          <cell r="J1005" t="str">
            <v>0004</v>
          </cell>
          <cell r="O1005" t="str">
            <v xml:space="preserve">KUANTAN TENGAH </v>
          </cell>
          <cell r="P1005">
            <v>2012</v>
          </cell>
          <cell r="T1005" t="str">
            <v>APBD</v>
          </cell>
          <cell r="U1005">
            <v>49449125.880956002</v>
          </cell>
        </row>
        <row r="1006">
          <cell r="F1006" t="str">
            <v>4.16.01</v>
          </cell>
          <cell r="H1006" t="str">
            <v>PENGADAAN DAN PEMASANGAN JARINGAN DISTRIBUSI DAN WATER</v>
          </cell>
          <cell r="I1006" t="str">
            <v>04.16.01.02.01</v>
          </cell>
          <cell r="J1006" t="str">
            <v>0005</v>
          </cell>
          <cell r="O1006" t="str">
            <v xml:space="preserve">KUANTAN TENGAH </v>
          </cell>
          <cell r="P1006">
            <v>2012</v>
          </cell>
          <cell r="T1006" t="str">
            <v>APBD</v>
          </cell>
          <cell r="U1006">
            <v>482796398.79265285</v>
          </cell>
        </row>
        <row r="1007">
          <cell r="F1007" t="str">
            <v>4.16.01</v>
          </cell>
          <cell r="H1007" t="str">
            <v>PEMASANGAN JARINGAN TM DAN TR + TRAFO STANDAR PLN BPAM PANGEAN</v>
          </cell>
          <cell r="I1007" t="str">
            <v>04.16.02.02.01</v>
          </cell>
          <cell r="J1007" t="str">
            <v>0001</v>
          </cell>
          <cell r="O1007" t="str">
            <v>PANGEAN</v>
          </cell>
          <cell r="P1007">
            <v>2013</v>
          </cell>
          <cell r="T1007" t="str">
            <v>APBD</v>
          </cell>
          <cell r="U1007">
            <v>198265000</v>
          </cell>
        </row>
        <row r="1008">
          <cell r="F1008" t="str">
            <v>4.16.01</v>
          </cell>
          <cell r="H1008" t="str">
            <v>PEMASANGAN JARINGAN TM DAN TR + TRAFO STANDAR PLN BPAM SINGINGI HILIR</v>
          </cell>
          <cell r="I1008" t="str">
            <v>04.16.02.02.01</v>
          </cell>
          <cell r="J1008" t="str">
            <v>0002</v>
          </cell>
          <cell r="O1008" t="str">
            <v>SINGINGI HILIR</v>
          </cell>
          <cell r="P1008">
            <v>2013</v>
          </cell>
          <cell r="T1008" t="str">
            <v>APBD</v>
          </cell>
          <cell r="U1008">
            <v>198168000</v>
          </cell>
        </row>
        <row r="1009">
          <cell r="F1009" t="str">
            <v>4.16.01</v>
          </cell>
          <cell r="H1009" t="str">
            <v>REHABILITASI DRAINASE PEMBUANG BPAM TELUK KUANTAN</v>
          </cell>
          <cell r="I1009" t="str">
            <v>04.16.01.03.04</v>
          </cell>
          <cell r="J1009" t="str">
            <v>0001</v>
          </cell>
          <cell r="O1009" t="str">
            <v>TELUK KUANTAN</v>
          </cell>
          <cell r="P1009">
            <v>2013</v>
          </cell>
          <cell r="T1009" t="str">
            <v>APBD</v>
          </cell>
          <cell r="U1009">
            <v>74529390.572603837</v>
          </cell>
        </row>
        <row r="1010">
          <cell r="F1010" t="str">
            <v>4.16.01</v>
          </cell>
          <cell r="H1010" t="str">
            <v>PENGADAAN DAN PEMASANGAN JARINGAN PIPA DISTRIBUSI DAN SAMBUNGAN RUMAH KECAMATAN CERENTI</v>
          </cell>
          <cell r="I1010" t="str">
            <v>04.16.01.04.01</v>
          </cell>
          <cell r="J1010" t="str">
            <v>0001</v>
          </cell>
          <cell r="O1010" t="str">
            <v>CERENTI</v>
          </cell>
          <cell r="P1010">
            <v>2013</v>
          </cell>
          <cell r="T1010" t="str">
            <v>APBD</v>
          </cell>
          <cell r="U1010">
            <v>412452000</v>
          </cell>
        </row>
        <row r="1011">
          <cell r="F1011" t="str">
            <v>4.16.01</v>
          </cell>
          <cell r="H1011" t="str">
            <v>PEMBANGUNAN TEMBOK PENAHAN BAK RESERVOAR BPAM DI PERKANTORAN PEMDA</v>
          </cell>
          <cell r="I1011" t="str">
            <v>04.16.01.04.04</v>
          </cell>
          <cell r="J1011" t="str">
            <v>0001</v>
          </cell>
          <cell r="O1011" t="str">
            <v>TELUK KUANTAN</v>
          </cell>
          <cell r="P1011">
            <v>2013</v>
          </cell>
          <cell r="T1011" t="str">
            <v>APBD</v>
          </cell>
          <cell r="U1011">
            <v>718008000</v>
          </cell>
        </row>
        <row r="1012">
          <cell r="F1012" t="str">
            <v>4.16.01</v>
          </cell>
          <cell r="H1012" t="str">
            <v>PIPA PVC  DAN PENAMBAHAN DAYA LISTRIK UNTUK POMPA</v>
          </cell>
          <cell r="I1012" t="str">
            <v>04.16.02.02.04</v>
          </cell>
          <cell r="J1012" t="str">
            <v>0001</v>
          </cell>
          <cell r="O1012" t="str">
            <v/>
          </cell>
          <cell r="P1012">
            <v>2013</v>
          </cell>
          <cell r="T1012" t="str">
            <v>APBD</v>
          </cell>
          <cell r="U1012">
            <v>221324968.6019634</v>
          </cell>
        </row>
        <row r="1013">
          <cell r="F1013" t="str">
            <v>4.16.01</v>
          </cell>
          <cell r="H1013" t="str">
            <v>PENGADAAN DAN PEMASANGAN JARINGAN PIPA DISTRIBUSI KEC. KUANTAN MUDIK (LANJUTAN)</v>
          </cell>
          <cell r="I1013" t="str">
            <v>04.16.01.01.02</v>
          </cell>
          <cell r="J1013" t="str">
            <v>0001</v>
          </cell>
          <cell r="O1013" t="str">
            <v>KEC. KUANTAN MUDIK</v>
          </cell>
          <cell r="P1013">
            <v>2014</v>
          </cell>
          <cell r="T1013" t="str">
            <v>APBD</v>
          </cell>
          <cell r="U1013">
            <v>246003000</v>
          </cell>
        </row>
        <row r="1014">
          <cell r="F1014" t="str">
            <v>4.16.01</v>
          </cell>
          <cell r="H1014" t="str">
            <v>PENGADAAN DAN PEMASANGAN JARINGAN PIPA DISTRIBUSI KEC. INUMAN (LANJUTAN)</v>
          </cell>
          <cell r="I1014" t="str">
            <v>04.16.01.01.02</v>
          </cell>
          <cell r="J1014" t="str">
            <v>0002</v>
          </cell>
          <cell r="O1014" t="str">
            <v>KEC. INUMAN</v>
          </cell>
          <cell r="P1014">
            <v>2014</v>
          </cell>
          <cell r="T1014" t="str">
            <v>APBD</v>
          </cell>
          <cell r="U1014">
            <v>601050000</v>
          </cell>
        </row>
        <row r="1015">
          <cell r="F1015" t="str">
            <v>4.16.01</v>
          </cell>
          <cell r="H1015" t="str">
            <v>PENGADAAN DAN PEMASANGAN JARINGAN PIPA DISTRIBUSI KEC. KUANTAN TENGAH (LANJUTAN)</v>
          </cell>
          <cell r="I1015" t="str">
            <v>04.16.01.01.02</v>
          </cell>
          <cell r="J1015" t="str">
            <v>0003</v>
          </cell>
          <cell r="O1015" t="str">
            <v>KEC. KUANTAN TENGAH</v>
          </cell>
          <cell r="P1015">
            <v>2014</v>
          </cell>
          <cell r="T1015" t="str">
            <v>APBD</v>
          </cell>
          <cell r="U1015">
            <v>198898000</v>
          </cell>
        </row>
        <row r="1016">
          <cell r="F1016" t="str">
            <v>4.16.01</v>
          </cell>
          <cell r="H1016" t="str">
            <v>PENGADAAN DAN PEMASANGAN VALVE DAN ACSESORIES BPAM KEC. KUANTAN TENGAH (LANJUTAN)</v>
          </cell>
          <cell r="I1016" t="str">
            <v>04.16.01.01.02</v>
          </cell>
          <cell r="J1016" t="str">
            <v>0004</v>
          </cell>
          <cell r="O1016" t="str">
            <v>KEC. KUANTAN TENGAH</v>
          </cell>
          <cell r="P1016">
            <v>2014</v>
          </cell>
          <cell r="T1016" t="str">
            <v>APBD</v>
          </cell>
          <cell r="U1016">
            <v>142292000</v>
          </cell>
        </row>
        <row r="1017">
          <cell r="F1017" t="str">
            <v>4.16.01</v>
          </cell>
          <cell r="H1017" t="str">
            <v>PERBAIKAN DAN RENOVASI JARINGAN PADA IPA BPAM TELUK KUANTAN (LANJUTAN)</v>
          </cell>
          <cell r="I1017" t="str">
            <v>04.16.01.01.02</v>
          </cell>
          <cell r="J1017" t="str">
            <v>0005</v>
          </cell>
          <cell r="O1017" t="str">
            <v>KEC. KUANTAN TENGAH</v>
          </cell>
          <cell r="P1017">
            <v>2014</v>
          </cell>
          <cell r="T1017" t="str">
            <v>APBD</v>
          </cell>
          <cell r="U1017">
            <v>144231000</v>
          </cell>
        </row>
        <row r="1018">
          <cell r="F1018" t="str">
            <v>4.16.01</v>
          </cell>
          <cell r="H1018" t="str">
            <v>PENGADAAN POMPA DISTRIBUSI KAP 50 LT/DT</v>
          </cell>
          <cell r="I1018" t="str">
            <v>04.16.01.01.02</v>
          </cell>
          <cell r="J1018" t="str">
            <v>0001</v>
          </cell>
          <cell r="O1018" t="str">
            <v>KEC. KUANTAN TENGAH</v>
          </cell>
          <cell r="P1018">
            <v>2014</v>
          </cell>
          <cell r="T1018" t="str">
            <v>APBD</v>
          </cell>
          <cell r="U1018">
            <v>114261885.15693964</v>
          </cell>
        </row>
        <row r="1019">
          <cell r="F1019" t="str">
            <v>4.16.01</v>
          </cell>
          <cell r="H1019" t="str">
            <v>PENGADAAN POMPA DISTRIBUSI KAP 30 LT/DT</v>
          </cell>
          <cell r="I1019" t="str">
            <v>04.16.01.01.02</v>
          </cell>
          <cell r="J1019" t="str">
            <v>0002</v>
          </cell>
          <cell r="O1019" t="str">
            <v>KEC. KUANTAN TENGAH</v>
          </cell>
          <cell r="P1019">
            <v>2014</v>
          </cell>
          <cell r="T1019" t="str">
            <v>APBD</v>
          </cell>
          <cell r="U1019">
            <v>74728376.872205257</v>
          </cell>
        </row>
        <row r="1020">
          <cell r="F1020" t="str">
            <v>4.16.01</v>
          </cell>
          <cell r="H1020" t="str">
            <v>PENGADAAN POMPA INJEKSI BAHAN KIMIA</v>
          </cell>
          <cell r="I1020" t="str">
            <v>04.16.01.01.02</v>
          </cell>
          <cell r="J1020" t="str">
            <v>0001</v>
          </cell>
          <cell r="O1020" t="str">
            <v>KEC. KUANTAN TENGAH</v>
          </cell>
          <cell r="P1020">
            <v>2014</v>
          </cell>
          <cell r="T1020" t="str">
            <v>APBD</v>
          </cell>
          <cell r="U1020">
            <v>19068737.970855102</v>
          </cell>
        </row>
        <row r="1021">
          <cell r="F1021" t="str">
            <v>4.16.01</v>
          </cell>
          <cell r="H1021" t="str">
            <v>PENGADAAN DAN PEMASANGAN PIPA DISTRIBUSI DAN SAMBUNGAN RUMAH (DDUPB)</v>
          </cell>
          <cell r="I1021" t="str">
            <v>04.16.01.04.01</v>
          </cell>
          <cell r="J1021" t="str">
            <v>0001</v>
          </cell>
          <cell r="O1021" t="str">
            <v xml:space="preserve">KECAMATAN </v>
          </cell>
          <cell r="P1021">
            <v>2015</v>
          </cell>
          <cell r="T1021" t="str">
            <v>APBD</v>
          </cell>
          <cell r="U1021">
            <v>137833000</v>
          </cell>
        </row>
        <row r="1022">
          <cell r="F1022" t="str">
            <v>4.16.01</v>
          </cell>
          <cell r="H1022" t="str">
            <v xml:space="preserve">PENGADAAN DAN PEMASANGAN PIPA DISTRIBUSI DAN SAMBUNGAN RUMAH DESA BERINGIN TALUK </v>
          </cell>
          <cell r="I1022" t="str">
            <v>04.16.01.04.01</v>
          </cell>
          <cell r="J1022" t="str">
            <v>0002</v>
          </cell>
          <cell r="O1022" t="str">
            <v xml:space="preserve">DESA BERINGIN TALUK </v>
          </cell>
          <cell r="P1022">
            <v>2016</v>
          </cell>
          <cell r="T1022" t="str">
            <v>APBD</v>
          </cell>
          <cell r="U1022">
            <v>365000000</v>
          </cell>
        </row>
        <row r="1023">
          <cell r="F1023" t="str">
            <v>4.16.01</v>
          </cell>
          <cell r="H1023" t="str">
            <v xml:space="preserve">PENGADAAN DAN PEMASANGAN PIPA DISTRIBUSI DAN SAMBUNGAN RUMAH DESA KOTO TALUK </v>
          </cell>
          <cell r="I1023" t="str">
            <v>04.16.01.04.01</v>
          </cell>
          <cell r="J1023" t="str">
            <v>0003</v>
          </cell>
          <cell r="O1023" t="str">
            <v xml:space="preserve">DESA KOTO TALUK </v>
          </cell>
          <cell r="P1023">
            <v>2016</v>
          </cell>
          <cell r="T1023" t="str">
            <v>APBD</v>
          </cell>
          <cell r="U1023">
            <v>577777000</v>
          </cell>
        </row>
        <row r="1024">
          <cell r="F1024" t="str">
            <v>4.16.01</v>
          </cell>
          <cell r="H1024" t="str">
            <v xml:space="preserve">PENGADAAN DAN PEMASANGAN PIPA DISTRIBUSI DAN SAMBUNGAN RUMAH SEI. JERING </v>
          </cell>
          <cell r="I1024" t="str">
            <v>04.16.01.04.01</v>
          </cell>
          <cell r="J1024" t="str">
            <v>0004</v>
          </cell>
          <cell r="O1024" t="str">
            <v xml:space="preserve">SEI. JERING </v>
          </cell>
          <cell r="P1024">
            <v>2016</v>
          </cell>
          <cell r="T1024" t="str">
            <v>APBD</v>
          </cell>
          <cell r="U1024">
            <v>555000000</v>
          </cell>
        </row>
        <row r="1025">
          <cell r="H1025" t="str">
            <v>PEMASANGAN PIPA DISTRIBUSI AIR BERSIH KEC.KUANTAN MUDIK</v>
          </cell>
          <cell r="I1025" t="str">
            <v>04.16.01.04.01</v>
          </cell>
          <cell r="O1025" t="str">
            <v>KEC.KUANTAN MUDIK</v>
          </cell>
          <cell r="P1025">
            <v>2017</v>
          </cell>
          <cell r="T1025" t="str">
            <v>APBD</v>
          </cell>
          <cell r="U1025">
            <v>441507000</v>
          </cell>
        </row>
        <row r="1026">
          <cell r="H1026" t="str">
            <v>PIPA DISTRIBUSI AIR BERSIH</v>
          </cell>
          <cell r="I1026" t="str">
            <v>04.16.01.04.01</v>
          </cell>
          <cell r="O1026" t="str">
            <v>KECAMATAN INUMAN</v>
          </cell>
          <cell r="P1026">
            <v>2018</v>
          </cell>
          <cell r="T1026" t="str">
            <v>APBD</v>
          </cell>
          <cell r="U1026">
            <v>329615000</v>
          </cell>
          <cell r="V1026" t="str">
            <v>B</v>
          </cell>
        </row>
        <row r="1027">
          <cell r="H1027" t="str">
            <v>PIPA DISTRIBUSI AIR BERSIH</v>
          </cell>
          <cell r="I1027" t="str">
            <v>04.16.01.04.01</v>
          </cell>
          <cell r="O1027" t="str">
            <v>KECAMATAN KUANTAN HILIR</v>
          </cell>
          <cell r="P1027">
            <v>2018</v>
          </cell>
          <cell r="T1027" t="str">
            <v>APBD</v>
          </cell>
          <cell r="U1027">
            <v>329996000</v>
          </cell>
          <cell r="V1027" t="str">
            <v>B</v>
          </cell>
        </row>
      </sheetData>
      <sheetData sheetId="15"/>
      <sheetData sheetId="16"/>
      <sheetData sheetId="17"/>
      <sheetData sheetId="18"/>
      <sheetData sheetId="19"/>
      <sheetData sheetId="20"/>
      <sheetData sheetId="21"/>
      <sheetData sheetId="22"/>
      <sheetData sheetId="23"/>
      <sheetData sheetId="24">
        <row r="4">
          <cell r="A4" t="str">
            <v>No. Ruas</v>
          </cell>
          <cell r="B4" t="str">
            <v>Nama Ruas</v>
          </cell>
        </row>
        <row r="5">
          <cell r="A5">
            <v>1</v>
          </cell>
          <cell r="B5" t="str">
            <v>SEB. TELUK KUANTAN - SEB. BENAI</v>
          </cell>
        </row>
        <row r="6">
          <cell r="A6">
            <v>2</v>
          </cell>
          <cell r="B6" t="str">
            <v>JAKE - GERINGGING BARU</v>
          </cell>
        </row>
        <row r="7">
          <cell r="A7">
            <v>3</v>
          </cell>
          <cell r="B7" t="str">
            <v>JAKE - KOTO KOMBU</v>
          </cell>
        </row>
        <row r="8">
          <cell r="A8">
            <v>4</v>
          </cell>
          <cell r="B8" t="str">
            <v>SENTAJO - MUARA LANGSAT</v>
          </cell>
        </row>
        <row r="9">
          <cell r="A9">
            <v>5</v>
          </cell>
          <cell r="B9" t="str">
            <v>SIMP. JAKE - TRANS SKP II PETAI</v>
          </cell>
        </row>
        <row r="10">
          <cell r="A10">
            <v>6</v>
          </cell>
          <cell r="B10" t="str">
            <v>KOTO SENTAJO - RIMBO GAJAH MATI</v>
          </cell>
        </row>
        <row r="11">
          <cell r="A11">
            <v>7</v>
          </cell>
          <cell r="B11" t="str">
            <v>KP. BARU SENTAJO - TEBING TINGGI</v>
          </cell>
        </row>
        <row r="12">
          <cell r="A12">
            <v>8</v>
          </cell>
          <cell r="B12" t="str">
            <v>KP. BARU SENTAJO - BENAI</v>
          </cell>
        </row>
        <row r="13">
          <cell r="A13">
            <v>9</v>
          </cell>
          <cell r="B13" t="str">
            <v>CEBERLIN - PINTU GOBANG</v>
          </cell>
        </row>
        <row r="14">
          <cell r="A14">
            <v>10</v>
          </cell>
          <cell r="B14" t="str">
            <v>SEB. TELUK KUANTAN - DUTA PALMA</v>
          </cell>
        </row>
        <row r="15">
          <cell r="A15">
            <v>11</v>
          </cell>
          <cell r="B15" t="str">
            <v>JEMB. PL. BUNGIN - SIMP. PANGKALAN</v>
          </cell>
        </row>
        <row r="16">
          <cell r="A16">
            <v>12</v>
          </cell>
          <cell r="B16" t="str">
            <v>SKP 8 TRANS I - TESO</v>
          </cell>
        </row>
        <row r="17">
          <cell r="A17">
            <v>13</v>
          </cell>
          <cell r="B17" t="str">
            <v>SIMP. BERINGIN - BERINGIN</v>
          </cell>
        </row>
        <row r="18">
          <cell r="A18">
            <v>14</v>
          </cell>
          <cell r="B18" t="str">
            <v>JK. RUAS 01/01 - MUNSALO</v>
          </cell>
        </row>
        <row r="19">
          <cell r="A19">
            <v>15</v>
          </cell>
          <cell r="B19" t="str">
            <v>SIMP. CAMBAI - MUNSALO</v>
          </cell>
        </row>
        <row r="20">
          <cell r="A20">
            <v>16</v>
          </cell>
          <cell r="B20" t="str">
            <v>JL. DESA PL. BARU - SEI. KUANTAN</v>
          </cell>
        </row>
        <row r="21">
          <cell r="A21">
            <v>17</v>
          </cell>
          <cell r="B21" t="str">
            <v>SINAMBEK - STADION OLAHRAGA</v>
          </cell>
        </row>
        <row r="22">
          <cell r="A22">
            <v>18</v>
          </cell>
          <cell r="B22" t="str">
            <v>JL. DESA PL. KOPUNG - SEI. KUANTAN</v>
          </cell>
        </row>
        <row r="23">
          <cell r="A23">
            <v>19</v>
          </cell>
          <cell r="B23" t="str">
            <v>KEBUN NENAS - PERKANTORAN PEMDA</v>
          </cell>
        </row>
        <row r="24">
          <cell r="A24">
            <v>20</v>
          </cell>
          <cell r="B24" t="str">
            <v>DESA KOTO TUO - SEI. KUANTAN</v>
          </cell>
        </row>
        <row r="25">
          <cell r="A25">
            <v>21</v>
          </cell>
          <cell r="B25" t="str">
            <v>SIMP. PERKANTORAN PEMDA - BUNDARAN DPRD</v>
          </cell>
        </row>
        <row r="26">
          <cell r="A26">
            <v>22</v>
          </cell>
          <cell r="B26" t="str">
            <v>JK. RUAS 008/008 - PINTU GOBANG</v>
          </cell>
        </row>
        <row r="27">
          <cell r="A27">
            <v>23</v>
          </cell>
          <cell r="B27" t="str">
            <v>KP. BARU SENTAJO - RIMBO GAJAH MATI</v>
          </cell>
        </row>
        <row r="28">
          <cell r="A28">
            <v>24</v>
          </cell>
          <cell r="B28" t="str">
            <v>PERUMNAS - SIMPANG PERKANTORAN PEMDA</v>
          </cell>
        </row>
        <row r="29">
          <cell r="A29">
            <v>25</v>
          </cell>
          <cell r="B29" t="str">
            <v>SEI. RIMBIO - PINTU GOBANG</v>
          </cell>
        </row>
        <row r="30">
          <cell r="A30">
            <v>26</v>
          </cell>
          <cell r="B30" t="str">
            <v>KOTO KARI - RUAS JK. 008/008</v>
          </cell>
        </row>
        <row r="31">
          <cell r="A31">
            <v>27</v>
          </cell>
          <cell r="B31" t="str">
            <v>JL. SEB. TELUK - SIBEROBAH</v>
          </cell>
        </row>
        <row r="32">
          <cell r="A32">
            <v>28</v>
          </cell>
          <cell r="B32" t="str">
            <v>PL. KOMANG SENTAJO - KOTO SENTAJO</v>
          </cell>
        </row>
        <row r="33">
          <cell r="A33">
            <v>29</v>
          </cell>
          <cell r="B33" t="str">
            <v>JL. STM (BELIBIS)</v>
          </cell>
        </row>
        <row r="34">
          <cell r="A34">
            <v>30</v>
          </cell>
          <cell r="B34" t="str">
            <v>JL. PULAU KOMANG - PENYEBERANGAN KOPAH</v>
          </cell>
        </row>
        <row r="35">
          <cell r="A35">
            <v>31</v>
          </cell>
          <cell r="B35" t="str">
            <v>JAO - BATANG KUANTAN</v>
          </cell>
        </row>
        <row r="36">
          <cell r="A36">
            <v>32</v>
          </cell>
          <cell r="B36" t="str">
            <v>JL. SUDIRMAN - JP. KM. 164 + 500</v>
          </cell>
        </row>
        <row r="37">
          <cell r="A37">
            <v>33</v>
          </cell>
          <cell r="B37" t="str">
            <v>JL. KESEHATAN - MESJID</v>
          </cell>
        </row>
        <row r="38">
          <cell r="A38">
            <v>34</v>
          </cell>
          <cell r="B38" t="str">
            <v>JL. TUGU BARAT - JL. SUDIRMAN</v>
          </cell>
        </row>
        <row r="39">
          <cell r="A39">
            <v>35</v>
          </cell>
          <cell r="B39" t="str">
            <v>JL. TUGU TIMUR - JL. SUDIRMAN</v>
          </cell>
        </row>
        <row r="40">
          <cell r="A40">
            <v>36</v>
          </cell>
          <cell r="B40" t="str">
            <v>JL. LINGKAR JATI 1 - JL. SUDIRMAN</v>
          </cell>
        </row>
        <row r="41">
          <cell r="A41">
            <v>37</v>
          </cell>
          <cell r="B41" t="str">
            <v>JL. LINGKAR JATI 2 - JL. SUDIRMAN</v>
          </cell>
        </row>
        <row r="42">
          <cell r="A42">
            <v>38</v>
          </cell>
          <cell r="B42" t="str">
            <v>JL. PETAPAHAN - JL. SUDIRMAN</v>
          </cell>
        </row>
        <row r="43">
          <cell r="A43">
            <v>39</v>
          </cell>
          <cell r="B43" t="str">
            <v>JL. SAKO - JL. SUDIRMAN</v>
          </cell>
        </row>
        <row r="44">
          <cell r="A44">
            <v>40</v>
          </cell>
          <cell r="B44" t="str">
            <v>JL. GUNUNG KESIANGAN - JL. SUDIRMAN</v>
          </cell>
        </row>
        <row r="45">
          <cell r="A45">
            <v>41</v>
          </cell>
          <cell r="B45" t="str">
            <v>JL. IMAM BONJOL - JL. KUANTAN</v>
          </cell>
        </row>
        <row r="46">
          <cell r="A46">
            <v>42</v>
          </cell>
          <cell r="B46" t="str">
            <v>KAMPUNG DATAR - PL. KOMANG</v>
          </cell>
        </row>
        <row r="47">
          <cell r="A47">
            <v>43</v>
          </cell>
          <cell r="B47" t="str">
            <v xml:space="preserve">jl. M. FADILLAH - JL. SUDIRMAN </v>
          </cell>
        </row>
        <row r="48">
          <cell r="A48">
            <v>44</v>
          </cell>
          <cell r="B48" t="str">
            <v>JL. LIMUNO - JL. SUDIRMAN</v>
          </cell>
        </row>
        <row r="49">
          <cell r="A49">
            <v>45</v>
          </cell>
          <cell r="B49" t="str">
            <v>JL. MERDEKA - JL. KARTINI</v>
          </cell>
        </row>
        <row r="50">
          <cell r="A50">
            <v>46</v>
          </cell>
          <cell r="B50" t="str">
            <v>JL. KARTINI - JL. DIPONEGORO</v>
          </cell>
        </row>
        <row r="51">
          <cell r="A51">
            <v>47</v>
          </cell>
          <cell r="B51" t="str">
            <v>JL. DIPONEGORO - JL. SUDIRMAN</v>
          </cell>
        </row>
        <row r="52">
          <cell r="A52">
            <v>48</v>
          </cell>
          <cell r="B52" t="str">
            <v>RUAS 43/43 - JL. PL. ARO</v>
          </cell>
        </row>
        <row r="53">
          <cell r="A53">
            <v>49</v>
          </cell>
          <cell r="B53" t="str">
            <v>JL. TOPAN - RUAS 41/41</v>
          </cell>
        </row>
        <row r="54">
          <cell r="A54">
            <v>50</v>
          </cell>
          <cell r="B54" t="str">
            <v>JL. JERING - RUAS 04/04</v>
          </cell>
        </row>
        <row r="55">
          <cell r="A55">
            <v>51</v>
          </cell>
          <cell r="B55" t="str">
            <v>JL. BERINGIN SAWAH - BERINGIN SAWAH</v>
          </cell>
        </row>
        <row r="56">
          <cell r="A56">
            <v>52</v>
          </cell>
          <cell r="B56" t="str">
            <v>TERMINAL - SENTAJO</v>
          </cell>
        </row>
        <row r="57">
          <cell r="A57">
            <v>53</v>
          </cell>
          <cell r="B57" t="str">
            <v>JL. PL. ARO - PL. ARO</v>
          </cell>
        </row>
        <row r="58">
          <cell r="A58">
            <v>54</v>
          </cell>
          <cell r="B58" t="str">
            <v>JL. SAWAH - PL. KOMANG</v>
          </cell>
        </row>
        <row r="59">
          <cell r="A59">
            <v>56</v>
          </cell>
          <cell r="B59" t="str">
            <v>JL. PDAM - DESA BERINGIN</v>
          </cell>
        </row>
        <row r="60">
          <cell r="A60">
            <v>57</v>
          </cell>
          <cell r="B60" t="str">
            <v>JL. KERAMAT - SD BERINGIN</v>
          </cell>
        </row>
        <row r="61">
          <cell r="A61">
            <v>58</v>
          </cell>
          <cell r="B61" t="str">
            <v>JL. BARANGAN - RUAS 041/041</v>
          </cell>
        </row>
        <row r="62">
          <cell r="A62">
            <v>59</v>
          </cell>
          <cell r="B62" t="str">
            <v>JL. BANGSAL - RUAS 041/041</v>
          </cell>
        </row>
        <row r="63">
          <cell r="A63">
            <v>60</v>
          </cell>
          <cell r="B63" t="str">
            <v>JL. PADAT KARYA I - JP. KM 162 + 300</v>
          </cell>
        </row>
        <row r="64">
          <cell r="A64">
            <v>61</v>
          </cell>
          <cell r="B64" t="str">
            <v>JL. PADAT KARYA II - BUNTU</v>
          </cell>
        </row>
        <row r="65">
          <cell r="A65">
            <v>62</v>
          </cell>
          <cell r="B65" t="str">
            <v>JL. PLN - JP. KM 159 + 300</v>
          </cell>
        </row>
        <row r="66">
          <cell r="A66">
            <v>63</v>
          </cell>
          <cell r="B66" t="str">
            <v>JL. PLTA - JK. RUAS 33/33 KM 0 + 100</v>
          </cell>
        </row>
        <row r="67">
          <cell r="A67">
            <v>64</v>
          </cell>
          <cell r="B67" t="str">
            <v>JL. SMK - SMK</v>
          </cell>
        </row>
        <row r="68">
          <cell r="A68">
            <v>65</v>
          </cell>
          <cell r="B68" t="str">
            <v>SIMP. STM BERINGIN - SAWAH</v>
          </cell>
        </row>
        <row r="69">
          <cell r="A69">
            <v>66</v>
          </cell>
          <cell r="B69" t="str">
            <v>JL. TELKOM - JK</v>
          </cell>
        </row>
        <row r="70">
          <cell r="A70">
            <v>67</v>
          </cell>
          <cell r="B70" t="str">
            <v>JL. INDUSTRI - JK. RUAS 231/231</v>
          </cell>
        </row>
        <row r="71">
          <cell r="A71">
            <v>68</v>
          </cell>
          <cell r="B71" t="str">
            <v xml:space="preserve">BUNDARAN DPRD - KANTOR  BUPATI </v>
          </cell>
        </row>
        <row r="72">
          <cell r="A72">
            <v>69</v>
          </cell>
          <cell r="B72" t="str">
            <v>SIMP. RSUD - RSUD</v>
          </cell>
        </row>
        <row r="73">
          <cell r="A73">
            <v>70</v>
          </cell>
          <cell r="B73" t="str">
            <v>SP. KTR. BUPATI  - BUNDARAN DPRD(VIA DISPORA)</v>
          </cell>
        </row>
        <row r="74">
          <cell r="A74">
            <v>71</v>
          </cell>
          <cell r="B74" t="str">
            <v>JL. KUANTAN</v>
          </cell>
        </row>
        <row r="75">
          <cell r="A75">
            <v>72</v>
          </cell>
          <cell r="B75" t="str">
            <v>JL. MENUJU SMP 2</v>
          </cell>
        </row>
        <row r="76">
          <cell r="A76">
            <v>73</v>
          </cell>
          <cell r="B76" t="str">
            <v>JL. LIMUNO SELATAN</v>
          </cell>
        </row>
        <row r="77">
          <cell r="A77">
            <v>74</v>
          </cell>
          <cell r="B77" t="str">
            <v>SIMP. PL. KEDUNDUNG  - PL. KEDUNDUNG</v>
          </cell>
        </row>
        <row r="78">
          <cell r="A78">
            <v>75</v>
          </cell>
          <cell r="B78" t="str">
            <v>BUNDARAN DPRD - JL. PROPINSI</v>
          </cell>
        </row>
        <row r="79">
          <cell r="A79">
            <v>76</v>
          </cell>
          <cell r="B79" t="str">
            <v>JL. PERINDAGKOP</v>
          </cell>
        </row>
        <row r="80">
          <cell r="A80">
            <v>77</v>
          </cell>
          <cell r="B80" t="str">
            <v>JP. KM 161 +250 (MESS POLISI) - JK. RUAS 041/041</v>
          </cell>
        </row>
        <row r="81">
          <cell r="A81">
            <v>78</v>
          </cell>
          <cell r="B81" t="str">
            <v>JL. SRDP - JK. RUAS  045/045</v>
          </cell>
        </row>
        <row r="82">
          <cell r="A82">
            <v>79</v>
          </cell>
          <cell r="B82" t="str">
            <v>JL. LINGKAR SEBERANG TELUK - JK. RUAS 004/004</v>
          </cell>
        </row>
        <row r="83">
          <cell r="A83">
            <v>80</v>
          </cell>
          <cell r="B83" t="str">
            <v>JL. MENUJU LOKASI TPA - JK. RUAS 004/004</v>
          </cell>
        </row>
        <row r="84">
          <cell r="A84">
            <v>81</v>
          </cell>
          <cell r="B84" t="str">
            <v>JL. LOKASI RUMAH ADAT - JP. KM 164 + 250</v>
          </cell>
        </row>
        <row r="85">
          <cell r="A85">
            <v>82</v>
          </cell>
          <cell r="B85" t="str">
            <v>JL. PL. BUNGIN - JP. KM 163 + 750 PBR(HASANAH)</v>
          </cell>
        </row>
        <row r="86">
          <cell r="A86">
            <v>83</v>
          </cell>
          <cell r="B86" t="str">
            <v>LUBUK JAMBI - LUBUK AMBACANG</v>
          </cell>
        </row>
        <row r="87">
          <cell r="A87">
            <v>85</v>
          </cell>
          <cell r="B87" t="str">
            <v>CENGAR - KOTO BENAI</v>
          </cell>
        </row>
        <row r="88">
          <cell r="A88">
            <v>86</v>
          </cell>
          <cell r="B88" t="str">
            <v>PANTAI - AIR BULUH</v>
          </cell>
        </row>
        <row r="89">
          <cell r="A89">
            <v>87</v>
          </cell>
          <cell r="B89" t="str">
            <v>SEI. BESAR - BTS. SUMBAR</v>
          </cell>
        </row>
        <row r="90">
          <cell r="A90">
            <v>88</v>
          </cell>
          <cell r="B90" t="str">
            <v>SIMP. CENGAR - BUKIT PAYUNG</v>
          </cell>
        </row>
        <row r="91">
          <cell r="A91">
            <v>90</v>
          </cell>
          <cell r="B91" t="str">
            <v>SANGAU - SIBEROBAH</v>
          </cell>
        </row>
        <row r="92">
          <cell r="A92">
            <v>91</v>
          </cell>
          <cell r="B92" t="str">
            <v>LUBUK JAMBI - SAIK</v>
          </cell>
        </row>
        <row r="93">
          <cell r="A93">
            <v>92</v>
          </cell>
          <cell r="B93" t="str">
            <v>SIMP. 4 PANGKALAN - MUARA PETAI</v>
          </cell>
        </row>
        <row r="94">
          <cell r="A94">
            <v>93</v>
          </cell>
          <cell r="B94" t="str">
            <v>SIMP. KINALI - BUKIT KAUMAN</v>
          </cell>
        </row>
        <row r="95">
          <cell r="A95">
            <v>94</v>
          </cell>
          <cell r="B95" t="str">
            <v>BUKIT KAUMAN - SEI. KELELAWAR</v>
          </cell>
        </row>
        <row r="96">
          <cell r="A96">
            <v>95</v>
          </cell>
          <cell r="B96" t="str">
            <v>KASANG - BUKIT KAUMAN</v>
          </cell>
        </row>
        <row r="97">
          <cell r="A97">
            <v>96</v>
          </cell>
          <cell r="B97" t="str">
            <v>KASANG - SIMP. 4 CENGAR</v>
          </cell>
        </row>
        <row r="98">
          <cell r="A98">
            <v>97</v>
          </cell>
          <cell r="B98" t="str">
            <v>SP. BANJAR GUNTUNG - BANJAR GUNTUNG</v>
          </cell>
        </row>
        <row r="99">
          <cell r="A99">
            <v>98</v>
          </cell>
          <cell r="B99" t="str">
            <v>JL. DESA TANJUNG - JK. RUAS 083/083</v>
          </cell>
        </row>
        <row r="100">
          <cell r="A100">
            <v>99</v>
          </cell>
          <cell r="B100" t="str">
            <v>JL. DESA SEI. ALA - SEI. KUANTAN</v>
          </cell>
        </row>
        <row r="101">
          <cell r="A101">
            <v>100</v>
          </cell>
          <cell r="B101" t="str">
            <v>JL. DESA BANJAR GUNTUNG - SEI. KUANTAN</v>
          </cell>
        </row>
        <row r="102">
          <cell r="A102">
            <v>101</v>
          </cell>
          <cell r="B102" t="str">
            <v>JL. DESA PL. RUMPUT - SEI. KUANTAN</v>
          </cell>
        </row>
        <row r="103">
          <cell r="A103">
            <v>102</v>
          </cell>
          <cell r="B103" t="str">
            <v>JL. DESA PETAPAHAN - JK. RUAS 106/106</v>
          </cell>
        </row>
        <row r="104">
          <cell r="A104">
            <v>103</v>
          </cell>
          <cell r="B104" t="str">
            <v>JL. DESA RANTAU SIALANG - SEI. KUANTAN</v>
          </cell>
        </row>
        <row r="105">
          <cell r="A105">
            <v>104</v>
          </cell>
          <cell r="B105" t="str">
            <v>JL. DESA PANGKALAN - JL. RUAS KM 37 + 500</v>
          </cell>
        </row>
        <row r="106">
          <cell r="A106">
            <v>105</v>
          </cell>
          <cell r="B106" t="str">
            <v>JL. KH. AHMAD DAHLAN - JL. BUNGA SETANGKAI</v>
          </cell>
        </row>
        <row r="107">
          <cell r="A107">
            <v>106</v>
          </cell>
          <cell r="B107" t="str">
            <v>JL. BUNGA SETANGKAI - JL. KH. MUKTAR</v>
          </cell>
        </row>
        <row r="108">
          <cell r="A108">
            <v>107</v>
          </cell>
          <cell r="B108" t="str">
            <v>JL. KH. DEWANTARA - SP. LUBUK JAMBI</v>
          </cell>
        </row>
        <row r="109">
          <cell r="A109">
            <v>108</v>
          </cell>
          <cell r="B109" t="str">
            <v>JL. LINGKAR PASAR 1 - JL. BUNGA SETANGKAI</v>
          </cell>
        </row>
        <row r="110">
          <cell r="A110">
            <v>109</v>
          </cell>
          <cell r="B110" t="str">
            <v>JL. LINGKAR PASAR II - JL. BUNGA SETANGKAI</v>
          </cell>
        </row>
        <row r="111">
          <cell r="A111">
            <v>110</v>
          </cell>
          <cell r="B111" t="str">
            <v>CENGAR - JL. RAPP</v>
          </cell>
        </row>
        <row r="112">
          <cell r="A112">
            <v>111</v>
          </cell>
          <cell r="B112" t="str">
            <v>MUARA PETAI - SETIANG</v>
          </cell>
        </row>
        <row r="113">
          <cell r="A113">
            <v>112</v>
          </cell>
          <cell r="B113" t="str">
            <v>KASANG - Ps LBK. JAMBI</v>
          </cell>
        </row>
        <row r="114">
          <cell r="A114">
            <v>113</v>
          </cell>
          <cell r="B114" t="str">
            <v>JL. DALAM KOTA KP. BARU TOAR - JP. KM 178 + 000</v>
          </cell>
        </row>
        <row r="115">
          <cell r="A115">
            <v>114</v>
          </cell>
          <cell r="B115" t="str">
            <v>KP. BARU TOAR - PENYEBERANGAN KERESEK</v>
          </cell>
        </row>
        <row r="116">
          <cell r="A116">
            <v>115</v>
          </cell>
          <cell r="B116" t="str">
            <v>GUNUNG - PL. MUNGKUR</v>
          </cell>
        </row>
        <row r="117">
          <cell r="A117">
            <v>116</v>
          </cell>
          <cell r="B117" t="str">
            <v>JL. DESA TEBERAU PANJANG - SEI. KUANTAN</v>
          </cell>
        </row>
        <row r="118">
          <cell r="A118">
            <v>117</v>
          </cell>
          <cell r="B118" t="str">
            <v>KAMPUNG BARU TOAR - GUNUNG</v>
          </cell>
        </row>
        <row r="119">
          <cell r="A119">
            <v>118</v>
          </cell>
          <cell r="B119" t="str">
            <v>LUBUK TERENTANG - PISANG BEREBUS</v>
          </cell>
        </row>
        <row r="120">
          <cell r="A120">
            <v>119</v>
          </cell>
          <cell r="B120" t="str">
            <v>SIMP. SEI. PINANG - TANJUNG</v>
          </cell>
        </row>
        <row r="121">
          <cell r="A121">
            <v>120</v>
          </cell>
          <cell r="B121" t="str">
            <v>SEI. MANAU - SEI. KELELAWAR</v>
          </cell>
        </row>
        <row r="122">
          <cell r="A122">
            <v>121</v>
          </cell>
          <cell r="B122" t="str">
            <v>SIMP. SEI. ALA - SEI. ALA</v>
          </cell>
        </row>
        <row r="123">
          <cell r="A123">
            <v>122</v>
          </cell>
          <cell r="B123" t="str">
            <v>SIMP. SEI. PINANG - TANJUNG</v>
          </cell>
        </row>
        <row r="124">
          <cell r="A124">
            <v>123</v>
          </cell>
          <cell r="B124" t="str">
            <v>SAIK - KOTO KOMBU</v>
          </cell>
        </row>
        <row r="125">
          <cell r="A125">
            <v>124</v>
          </cell>
          <cell r="B125" t="str">
            <v>MUDIK ULO - SUMPU</v>
          </cell>
        </row>
        <row r="126">
          <cell r="A126">
            <v>125</v>
          </cell>
          <cell r="B126" t="str">
            <v>LUBUK AMBACANG - AIR TERJUN BTG KOBAN</v>
          </cell>
        </row>
        <row r="127">
          <cell r="A127">
            <v>126</v>
          </cell>
          <cell r="B127" t="str">
            <v>MUDIK ULO - TANJUNG MEDANG</v>
          </cell>
        </row>
        <row r="128">
          <cell r="A128">
            <v>127</v>
          </cell>
          <cell r="B128" t="str">
            <v>KOTO KOMBU - LOKASI PLTA</v>
          </cell>
        </row>
        <row r="129">
          <cell r="A129">
            <v>128</v>
          </cell>
          <cell r="B129" t="str">
            <v>JL. DESA KOTO KOMBU - JK. RUAS 03/03</v>
          </cell>
        </row>
        <row r="130">
          <cell r="A130">
            <v>129</v>
          </cell>
          <cell r="B130" t="str">
            <v>BASERAH - PERHENTIAN LUAS</v>
          </cell>
        </row>
        <row r="131">
          <cell r="A131">
            <v>130</v>
          </cell>
          <cell r="B131" t="str">
            <v>KOTO RAJO - BASERAH</v>
          </cell>
        </row>
        <row r="132">
          <cell r="A132">
            <v>131</v>
          </cell>
          <cell r="B132" t="str">
            <v>SIMP. TERATAK BARU - TERATAK BARU</v>
          </cell>
        </row>
        <row r="133">
          <cell r="A133">
            <v>132</v>
          </cell>
          <cell r="B133" t="str">
            <v>DUSUN TUO - GUNUNG MELINTANG</v>
          </cell>
        </row>
        <row r="134">
          <cell r="A134">
            <v>133</v>
          </cell>
          <cell r="B134" t="str">
            <v>JL. SAKO - BINJAI</v>
          </cell>
        </row>
        <row r="135">
          <cell r="A135">
            <v>134</v>
          </cell>
          <cell r="B135" t="str">
            <v>KEPALA PULAU - PULAU MADINAH</v>
          </cell>
        </row>
        <row r="136">
          <cell r="A136">
            <v>135</v>
          </cell>
          <cell r="B136" t="str">
            <v>JP. KM 204 + 500 - PL KIJANG</v>
          </cell>
        </row>
        <row r="137">
          <cell r="A137">
            <v>136</v>
          </cell>
          <cell r="B137" t="str">
            <v>JK. RUAS 190/190 - PULAU BARU</v>
          </cell>
        </row>
        <row r="138">
          <cell r="A138">
            <v>137</v>
          </cell>
          <cell r="B138" t="str">
            <v>JL. DESA PENGALIHAN - KOTO RAJO</v>
          </cell>
        </row>
        <row r="139">
          <cell r="A139">
            <v>138</v>
          </cell>
          <cell r="B139" t="str">
            <v>JL. DESA LUMBOK - KOTO RAJO</v>
          </cell>
        </row>
        <row r="140">
          <cell r="A140">
            <v>139</v>
          </cell>
          <cell r="B140" t="str">
            <v>JL. DESA BERALO - SEI. SORIAK</v>
          </cell>
        </row>
        <row r="141">
          <cell r="A141">
            <v>140</v>
          </cell>
          <cell r="B141" t="str">
            <v>JL. DESA KAMPUNG TENGAH - PL. MADINAH</v>
          </cell>
        </row>
        <row r="142">
          <cell r="A142">
            <v>141</v>
          </cell>
          <cell r="B142" t="str">
            <v>JL. DESA PL. BARU - PELUKAHAN</v>
          </cell>
        </row>
        <row r="143">
          <cell r="A143">
            <v>142</v>
          </cell>
          <cell r="B143" t="str">
            <v>JL. DESA PL. KULUR - SEI. SORIK</v>
          </cell>
        </row>
        <row r="144">
          <cell r="A144">
            <v>143</v>
          </cell>
          <cell r="B144" t="str">
            <v>JL. DESA TANJUNG PETAI - SEI. SORIK</v>
          </cell>
        </row>
        <row r="145">
          <cell r="A145">
            <v>144</v>
          </cell>
          <cell r="B145" t="str">
            <v>JL. DESA DANAU - KOTO RAJO</v>
          </cell>
        </row>
        <row r="146">
          <cell r="A146">
            <v>145</v>
          </cell>
          <cell r="B146" t="str">
            <v>JL. DESA GUNUNG MELINTANG - JK. RUAS 087/087</v>
          </cell>
        </row>
        <row r="147">
          <cell r="A147">
            <v>146</v>
          </cell>
          <cell r="B147" t="str">
            <v>JL. A. YANI - JL. RAWANG BONTO</v>
          </cell>
        </row>
        <row r="148">
          <cell r="A148">
            <v>147</v>
          </cell>
          <cell r="B148" t="str">
            <v>JL. M. YAMIN - JL. PELAJAR I</v>
          </cell>
        </row>
        <row r="149">
          <cell r="A149">
            <v>148</v>
          </cell>
          <cell r="B149" t="str">
            <v>JL. PELAJAR</v>
          </cell>
        </row>
        <row r="150">
          <cell r="A150">
            <v>149</v>
          </cell>
          <cell r="B150" t="str">
            <v>JL. PELAJAR 2</v>
          </cell>
        </row>
        <row r="151">
          <cell r="A151">
            <v>150</v>
          </cell>
          <cell r="B151" t="str">
            <v>JL. PELAJAR 3</v>
          </cell>
        </row>
        <row r="152">
          <cell r="A152">
            <v>151</v>
          </cell>
          <cell r="B152" t="str">
            <v>JL. DR. SUTOMO 1</v>
          </cell>
        </row>
        <row r="153">
          <cell r="A153">
            <v>152</v>
          </cell>
          <cell r="B153" t="str">
            <v>JL. DR. SUTOMO 2</v>
          </cell>
        </row>
        <row r="154">
          <cell r="A154">
            <v>153</v>
          </cell>
          <cell r="B154" t="str">
            <v>JL. LINGKAR PASAR 2 - JL. PELAJAR 2</v>
          </cell>
        </row>
        <row r="155">
          <cell r="A155">
            <v>154</v>
          </cell>
          <cell r="B155" t="str">
            <v>JL. H. AGUS SALIM - JL. M. YAMIN</v>
          </cell>
        </row>
        <row r="156">
          <cell r="A156">
            <v>155</v>
          </cell>
          <cell r="B156" t="str">
            <v>JL. KARTINI - JL. PELAJAR 2</v>
          </cell>
        </row>
        <row r="157">
          <cell r="A157">
            <v>156</v>
          </cell>
          <cell r="B157" t="str">
            <v>JL. KARET 1 - JL. PELAJAR 2</v>
          </cell>
        </row>
        <row r="158">
          <cell r="A158">
            <v>157</v>
          </cell>
          <cell r="B158" t="str">
            <v>JL. KARET 2 -JL. KARET 1</v>
          </cell>
        </row>
        <row r="159">
          <cell r="A159">
            <v>158</v>
          </cell>
          <cell r="B159" t="str">
            <v>JL. KAMPUNG MEDAN - JL. PELAJAR 3</v>
          </cell>
        </row>
        <row r="160">
          <cell r="A160">
            <v>159</v>
          </cell>
          <cell r="B160" t="str">
            <v>KOTO RAJO - SEI. KUANTAN</v>
          </cell>
        </row>
        <row r="161">
          <cell r="A161">
            <v>160</v>
          </cell>
          <cell r="B161" t="str">
            <v>PULAU KUMPAI - PS. USANG BASERAH</v>
          </cell>
        </row>
        <row r="162">
          <cell r="A162">
            <v>161</v>
          </cell>
          <cell r="B162" t="str">
            <v>KOTO RAJO - PL. JAMBU</v>
          </cell>
        </row>
        <row r="163">
          <cell r="A163">
            <v>162</v>
          </cell>
          <cell r="B163" t="str">
            <v>KOTO BASERAH - BANUARAN (JBT. BASERAH)</v>
          </cell>
        </row>
        <row r="164">
          <cell r="A164">
            <v>163</v>
          </cell>
          <cell r="B164" t="str">
            <v>PANGEAN - PL. KUMPAI</v>
          </cell>
        </row>
        <row r="165">
          <cell r="A165">
            <v>164</v>
          </cell>
          <cell r="B165" t="str">
            <v>PANGEAN - BATAS PELALAWAN</v>
          </cell>
        </row>
        <row r="166">
          <cell r="A166">
            <v>165</v>
          </cell>
          <cell r="B166" t="str">
            <v>SAKO - TRANS SKP II</v>
          </cell>
        </row>
        <row r="167">
          <cell r="A167">
            <v>166</v>
          </cell>
          <cell r="B167" t="str">
            <v>PAUH ANGIT - PS. USANG PANGEAN</v>
          </cell>
        </row>
        <row r="168">
          <cell r="A168">
            <v>167</v>
          </cell>
          <cell r="B168" t="str">
            <v>JK. RUAS 190/190 KM 7 + 000 - TANAH BEKALI</v>
          </cell>
        </row>
        <row r="169">
          <cell r="A169">
            <v>168</v>
          </cell>
          <cell r="B169" t="str">
            <v>JK. RUAS 190/190 - PULAU DERAS</v>
          </cell>
        </row>
        <row r="170">
          <cell r="A170">
            <v>169</v>
          </cell>
          <cell r="B170" t="str">
            <v>JK. RUAS 190/190 - PADANG TANGGUNG</v>
          </cell>
        </row>
        <row r="171">
          <cell r="A171">
            <v>170</v>
          </cell>
          <cell r="B171" t="str">
            <v>JK. RUAS 190/190 - PADANG KUNYIT</v>
          </cell>
        </row>
        <row r="172">
          <cell r="A172">
            <v>171</v>
          </cell>
          <cell r="B172" t="str">
            <v>JL. DESA TANAH BEKALI - PL. DERAS</v>
          </cell>
        </row>
        <row r="173">
          <cell r="A173">
            <v>172</v>
          </cell>
          <cell r="B173" t="str">
            <v>JL. DESA PL. TENGAH - SIKAPING</v>
          </cell>
        </row>
        <row r="174">
          <cell r="A174">
            <v>173</v>
          </cell>
          <cell r="B174" t="str">
            <v>JL. DESA PL. RENGAS - PEMATANG</v>
          </cell>
        </row>
        <row r="175">
          <cell r="A175">
            <v>174</v>
          </cell>
          <cell r="B175" t="str">
            <v>JL. DESA SIKAPING - PL. INGU</v>
          </cell>
        </row>
        <row r="176">
          <cell r="A176">
            <v>175</v>
          </cell>
          <cell r="B176" t="str">
            <v>JL. DESA PAUH ANGIT - TANJUNG SIMANDOLAK</v>
          </cell>
        </row>
        <row r="177">
          <cell r="A177">
            <v>176</v>
          </cell>
          <cell r="B177" t="str">
            <v>JL. DESA PEMATANG - PL. TENGAH</v>
          </cell>
        </row>
        <row r="178">
          <cell r="A178">
            <v>177</v>
          </cell>
          <cell r="B178" t="str">
            <v>JL. DESA RAWANG BINJAI - JK. RUAS 185/185</v>
          </cell>
        </row>
        <row r="179">
          <cell r="A179">
            <v>178</v>
          </cell>
          <cell r="B179" t="str">
            <v>PAUH ANGIT - RAWANG BINJAI</v>
          </cell>
        </row>
        <row r="180">
          <cell r="A180">
            <v>179</v>
          </cell>
          <cell r="B180" t="str">
            <v>SAKO - LOGAS TANAH DARAT</v>
          </cell>
        </row>
        <row r="181">
          <cell r="A181">
            <v>180</v>
          </cell>
          <cell r="B181" t="str">
            <v>TUGU PULAI - PAUH ANGIT</v>
          </cell>
        </row>
        <row r="182">
          <cell r="A182">
            <v>181</v>
          </cell>
          <cell r="B182" t="str">
            <v>SIMP. RAMBAHAN - RAMBAHAN</v>
          </cell>
        </row>
        <row r="183">
          <cell r="A183">
            <v>182</v>
          </cell>
          <cell r="B183" t="str">
            <v>LOGAS TANAH DARAT - SEI. RAMBAI</v>
          </cell>
        </row>
        <row r="184">
          <cell r="A184">
            <v>183</v>
          </cell>
          <cell r="B184" t="str">
            <v>SUKARAJA - GIRI SAKO</v>
          </cell>
        </row>
        <row r="185">
          <cell r="A185">
            <v>184</v>
          </cell>
          <cell r="B185" t="str">
            <v>LOGAS TANAH DARAT - HULU TESO</v>
          </cell>
        </row>
        <row r="186">
          <cell r="A186">
            <v>185</v>
          </cell>
          <cell r="B186" t="str">
            <v>JL. DESA LUBUK KEBUN - SITUGAL</v>
          </cell>
        </row>
        <row r="187">
          <cell r="A187">
            <v>186</v>
          </cell>
          <cell r="B187" t="str">
            <v>SAKO MARGA SARI - KUANTAN SAKO</v>
          </cell>
        </row>
        <row r="188">
          <cell r="A188">
            <v>188</v>
          </cell>
          <cell r="B188" t="str">
            <v>MUARA LANGSAT - TRANS PETAI</v>
          </cell>
        </row>
        <row r="189">
          <cell r="A189">
            <v>189</v>
          </cell>
          <cell r="B189" t="str">
            <v>PKL. INDARUNG - SUMPU</v>
          </cell>
        </row>
        <row r="190">
          <cell r="A190">
            <v>190</v>
          </cell>
          <cell r="B190" t="str">
            <v>SAMBUNG - KEBUN LADO</v>
          </cell>
        </row>
        <row r="191">
          <cell r="A191">
            <v>191</v>
          </cell>
          <cell r="B191" t="str">
            <v>LOGAS - MUDIK ULO</v>
          </cell>
        </row>
        <row r="192">
          <cell r="A192">
            <v>192</v>
          </cell>
          <cell r="B192" t="str">
            <v>JP. KM 145 +575 - SIMP. KERANJI</v>
          </cell>
        </row>
        <row r="193">
          <cell r="A193">
            <v>193</v>
          </cell>
          <cell r="B193" t="str">
            <v>JK. KM 9 + 000 - RUAS 111/111</v>
          </cell>
        </row>
        <row r="194">
          <cell r="A194">
            <v>194</v>
          </cell>
          <cell r="B194" t="str">
            <v>JK. KM 7 + 000 - SUKA MAJU</v>
          </cell>
        </row>
        <row r="195">
          <cell r="A195">
            <v>195</v>
          </cell>
          <cell r="B195" t="str">
            <v>JL. DALAM DESA LOGAS</v>
          </cell>
        </row>
        <row r="196">
          <cell r="A196">
            <v>196</v>
          </cell>
          <cell r="B196" t="str">
            <v>JK. KM 68 + 550 - TRANS SAKO</v>
          </cell>
        </row>
        <row r="197">
          <cell r="A197">
            <v>197</v>
          </cell>
          <cell r="B197" t="str">
            <v>LOGAS - AIR MAS</v>
          </cell>
        </row>
        <row r="198">
          <cell r="A198">
            <v>198</v>
          </cell>
          <cell r="B198" t="str">
            <v>MUARA LEMBUH - SEI. SIRIH</v>
          </cell>
        </row>
        <row r="199">
          <cell r="A199">
            <v>199</v>
          </cell>
          <cell r="B199" t="str">
            <v>JP. KM 129 + 850 - JP KM 130 + 000</v>
          </cell>
        </row>
        <row r="200">
          <cell r="A200">
            <v>200</v>
          </cell>
          <cell r="B200" t="str">
            <v>JP KM 149 + 300 - RUAS 109 /109</v>
          </cell>
        </row>
        <row r="201">
          <cell r="A201">
            <v>201</v>
          </cell>
          <cell r="B201" t="str">
            <v>JK KM 127 + 135/135 - JK KM 27 135/135</v>
          </cell>
        </row>
        <row r="202">
          <cell r="A202">
            <v>203</v>
          </cell>
          <cell r="B202" t="str">
            <v>JL. PANGAKALAN INDARUNG - JL. RUAS 189/189</v>
          </cell>
        </row>
        <row r="203">
          <cell r="A203">
            <v>204</v>
          </cell>
          <cell r="B203" t="str">
            <v>JL. JEND. SUDIRMAN - JL. PROPINSI</v>
          </cell>
        </row>
        <row r="204">
          <cell r="A204">
            <v>205</v>
          </cell>
          <cell r="B204" t="str">
            <v>JL. A. YANI - JL. PROPINSI</v>
          </cell>
        </row>
        <row r="205">
          <cell r="A205">
            <v>206</v>
          </cell>
          <cell r="B205" t="str">
            <v>JL. DIPONEGORO - JL. PASAR USANG</v>
          </cell>
        </row>
        <row r="206">
          <cell r="A206">
            <v>207</v>
          </cell>
          <cell r="B206" t="str">
            <v>JL. IMAM BONJOL - JL. PADAT KARYA</v>
          </cell>
        </row>
        <row r="207">
          <cell r="A207">
            <v>208</v>
          </cell>
          <cell r="B207" t="str">
            <v>JL. PERTUAN GADIS - SEI. LEMBU</v>
          </cell>
        </row>
        <row r="208">
          <cell r="A208">
            <v>209</v>
          </cell>
          <cell r="B208" t="str">
            <v>JL. PADAT KARYA I - SEI. LEMBU</v>
          </cell>
        </row>
        <row r="209">
          <cell r="A209">
            <v>210</v>
          </cell>
          <cell r="B209" t="str">
            <v>JL. PADAT KARYA 2 - SEI. LEMBU</v>
          </cell>
        </row>
        <row r="210">
          <cell r="A210">
            <v>211</v>
          </cell>
          <cell r="B210" t="str">
            <v>JL. PADAT KARYA 3 - SEI. LEMBU</v>
          </cell>
        </row>
        <row r="211">
          <cell r="A211">
            <v>212</v>
          </cell>
          <cell r="B211" t="str">
            <v>JL. PADAT KARYA 4 - SEI. LEMBU</v>
          </cell>
        </row>
        <row r="212">
          <cell r="A212">
            <v>213</v>
          </cell>
          <cell r="B212" t="str">
            <v>JL. SRDP 1 - JL. DIPONEGORO</v>
          </cell>
        </row>
        <row r="213">
          <cell r="A213">
            <v>214</v>
          </cell>
          <cell r="B213" t="str">
            <v>JL. SMP - JL. A. YANI</v>
          </cell>
        </row>
        <row r="214">
          <cell r="A214">
            <v>215</v>
          </cell>
          <cell r="B214" t="str">
            <v>JL. SRDP 1 - SEI. LEMBU</v>
          </cell>
        </row>
        <row r="215">
          <cell r="A215">
            <v>216</v>
          </cell>
          <cell r="B215" t="str">
            <v xml:space="preserve">JL. AMD - JL. DIPONEGORO </v>
          </cell>
        </row>
        <row r="216">
          <cell r="A216">
            <v>217</v>
          </cell>
          <cell r="B216" t="str">
            <v>JL. SENTRAL - JL. A YANI</v>
          </cell>
        </row>
        <row r="217">
          <cell r="A217">
            <v>218</v>
          </cell>
          <cell r="B217" t="str">
            <v>JL. HANG LEKIR - SEI LEMBU</v>
          </cell>
        </row>
        <row r="218">
          <cell r="A218">
            <v>219</v>
          </cell>
          <cell r="B218" t="str">
            <v>JL. KARTINI - JL. DIPONEGORO</v>
          </cell>
        </row>
        <row r="219">
          <cell r="A219">
            <v>220</v>
          </cell>
          <cell r="B219" t="str">
            <v>JL. TENGKU UMAR - JL. SYEH AHMAD BUNDA</v>
          </cell>
        </row>
        <row r="220">
          <cell r="A220">
            <v>221</v>
          </cell>
          <cell r="B220" t="str">
            <v>JL. HANGTUAH - JL. A. YANI</v>
          </cell>
        </row>
        <row r="221">
          <cell r="A221">
            <v>222</v>
          </cell>
          <cell r="B221" t="str">
            <v>JL. LINGKAR DESA LOGAS</v>
          </cell>
        </row>
        <row r="222">
          <cell r="A222">
            <v>223</v>
          </cell>
          <cell r="B222" t="str">
            <v>JL. M. HATTA - SEI LEMBU</v>
          </cell>
        </row>
        <row r="223">
          <cell r="A223">
            <v>224</v>
          </cell>
          <cell r="B223" t="str">
            <v>JL. SUTOMO - SEI LEMBU</v>
          </cell>
        </row>
        <row r="224">
          <cell r="A224">
            <v>225</v>
          </cell>
          <cell r="B224" t="str">
            <v>JL. HANG JEBAT - JL. A. YANI</v>
          </cell>
        </row>
        <row r="225">
          <cell r="A225">
            <v>226</v>
          </cell>
          <cell r="B225" t="str">
            <v>JL. SYEH AHMAD BUNDA - JL. PERTUAN GADIS</v>
          </cell>
        </row>
        <row r="226">
          <cell r="A226">
            <v>227</v>
          </cell>
          <cell r="B226" t="str">
            <v>JL. CUT NYAK DIEN - JL. PERTUAN GADIS</v>
          </cell>
        </row>
        <row r="227">
          <cell r="A227">
            <v>228</v>
          </cell>
          <cell r="B227" t="str">
            <v>JL. SMA - SEI. LEMBU</v>
          </cell>
        </row>
        <row r="228">
          <cell r="A228">
            <v>229</v>
          </cell>
          <cell r="B228" t="str">
            <v>SIMP. HANDOYO - SUMBER DATAR</v>
          </cell>
        </row>
        <row r="229">
          <cell r="A229">
            <v>230</v>
          </cell>
          <cell r="B229" t="str">
            <v>LOGAS - SUMBER DATAR</v>
          </cell>
        </row>
        <row r="230">
          <cell r="A230">
            <v>231</v>
          </cell>
          <cell r="B230" t="str">
            <v>PASIR MAS - SAKO MARGASARI</v>
          </cell>
        </row>
        <row r="231">
          <cell r="A231">
            <v>232</v>
          </cell>
          <cell r="B231" t="str">
            <v>SP. SUMBER DATAR - SUMBER DATAR</v>
          </cell>
        </row>
        <row r="232">
          <cell r="A232">
            <v>233</v>
          </cell>
          <cell r="B232" t="str">
            <v>SP. KEBUN LADO - SEI. SIRIH</v>
          </cell>
        </row>
        <row r="233">
          <cell r="A233">
            <v>234</v>
          </cell>
          <cell r="B233" t="str">
            <v>JL. LINGKAR DESA KEBUN LADO</v>
          </cell>
        </row>
        <row r="234">
          <cell r="A234">
            <v>235</v>
          </cell>
          <cell r="B234" t="str">
            <v>AIR MAS - SEI. KERANJI</v>
          </cell>
        </row>
        <row r="235">
          <cell r="A235">
            <v>236</v>
          </cell>
          <cell r="B235" t="str">
            <v>SIMP. PETAI - PABRIK PT. WANASARI</v>
          </cell>
        </row>
        <row r="236">
          <cell r="A236">
            <v>237</v>
          </cell>
          <cell r="B236" t="str">
            <v>JL. SIMPANG KORAN - SUKAMAJU</v>
          </cell>
        </row>
        <row r="237">
          <cell r="A237">
            <v>238</v>
          </cell>
          <cell r="B237" t="str">
            <v>SIMP. RAYA - SEI. BULUH</v>
          </cell>
        </row>
        <row r="238">
          <cell r="A238">
            <v>239</v>
          </cell>
          <cell r="B238" t="str">
            <v>JL. PL. RAMBUTAN - SEI TAPI</v>
          </cell>
        </row>
        <row r="239">
          <cell r="A239">
            <v>240</v>
          </cell>
          <cell r="B239" t="str">
            <v>JL. PETAI - TASAM</v>
          </cell>
        </row>
        <row r="240">
          <cell r="A240">
            <v>241</v>
          </cell>
          <cell r="B240" t="str">
            <v>JK 112/112 KM 2 + 000 - TASAM</v>
          </cell>
        </row>
        <row r="241">
          <cell r="A241">
            <v>242</v>
          </cell>
          <cell r="B241" t="str">
            <v>JL. DALAM KOTA KOTO BARU - JP KM 108 - 650</v>
          </cell>
        </row>
        <row r="242">
          <cell r="A242">
            <v>243</v>
          </cell>
          <cell r="B242" t="str">
            <v>KOTO BARU - SEI. LANGSAT</v>
          </cell>
        </row>
        <row r="243">
          <cell r="A243">
            <v>244</v>
          </cell>
          <cell r="B243" t="str">
            <v>KOTO BARU - SUKA MAJU</v>
          </cell>
        </row>
        <row r="244">
          <cell r="A244">
            <v>245</v>
          </cell>
          <cell r="B244" t="str">
            <v>SIMP. 4 PT. WANASARI - SUKAMAJU</v>
          </cell>
        </row>
        <row r="245">
          <cell r="A245">
            <v>246</v>
          </cell>
          <cell r="B245" t="str">
            <v>SEI. SIRIH - SIMP. 4 PT. WANASARI</v>
          </cell>
        </row>
        <row r="246">
          <cell r="A246">
            <v>247</v>
          </cell>
          <cell r="B246" t="str">
            <v>SIMP. MUARA BAHAN - MUARA BAHAN</v>
          </cell>
        </row>
        <row r="247">
          <cell r="A247">
            <v>248</v>
          </cell>
          <cell r="B247" t="str">
            <v>SIM. KURAN - BATAS KAMPAR</v>
          </cell>
        </row>
        <row r="248">
          <cell r="A248">
            <v>249</v>
          </cell>
          <cell r="B248" t="str">
            <v>JK RUAS 199/199 KM 9 + 500 - TRANS SKP II PETAI</v>
          </cell>
        </row>
        <row r="249">
          <cell r="A249">
            <v>250</v>
          </cell>
          <cell r="B249" t="str">
            <v>JK RUAS 191/191 KM 9 + 500 - JK. RUAS 05/05 KM 5+000</v>
          </cell>
        </row>
        <row r="250">
          <cell r="A250">
            <v>251</v>
          </cell>
          <cell r="B250" t="str">
            <v>BERINGIN JAYA - SUKA MAJU</v>
          </cell>
        </row>
        <row r="251">
          <cell r="A251">
            <v>252</v>
          </cell>
          <cell r="B251" t="str">
            <v>KUANTAN SAKO - TRANS PETAI</v>
          </cell>
        </row>
        <row r="252">
          <cell r="A252">
            <v>253</v>
          </cell>
          <cell r="B252" t="str">
            <v>TANJUNG PAUH - SUKA MAJU</v>
          </cell>
        </row>
        <row r="253">
          <cell r="A253">
            <v>254</v>
          </cell>
          <cell r="B253" t="str">
            <v>MUARA BAHAN - SEI. BULUH</v>
          </cell>
        </row>
        <row r="254">
          <cell r="A254">
            <v>257</v>
          </cell>
          <cell r="B254" t="str">
            <v>BENAI - PL. LANCANG</v>
          </cell>
        </row>
        <row r="255">
          <cell r="A255">
            <v>258</v>
          </cell>
          <cell r="B255" t="str">
            <v>LEPAU GADING - PANGEAN</v>
          </cell>
        </row>
        <row r="256">
          <cell r="A256">
            <v>259</v>
          </cell>
          <cell r="B256" t="str">
            <v>SENTAJO - TERATAK AIR HITAM</v>
          </cell>
        </row>
        <row r="257">
          <cell r="A257">
            <v>260</v>
          </cell>
          <cell r="B257" t="str">
            <v>BENAI - KOTO RAJO</v>
          </cell>
        </row>
        <row r="258">
          <cell r="A258">
            <v>261</v>
          </cell>
          <cell r="B258" t="str">
            <v>BENAI - SIMPANG CENGAR II</v>
          </cell>
        </row>
        <row r="259">
          <cell r="A259">
            <v>262</v>
          </cell>
          <cell r="B259" t="str">
            <v>JK RUAS 24/24 KM - RAWANG BINJAI</v>
          </cell>
        </row>
        <row r="260">
          <cell r="A260">
            <v>263</v>
          </cell>
          <cell r="B260" t="str">
            <v>JK RUAS 85/85 - BANJAR LOPAK</v>
          </cell>
        </row>
        <row r="261">
          <cell r="A261">
            <v>264</v>
          </cell>
          <cell r="B261" t="str">
            <v>SIMP. DUTA PALMA - MUARA PETAI</v>
          </cell>
        </row>
        <row r="262">
          <cell r="A262">
            <v>265</v>
          </cell>
          <cell r="B262" t="str">
            <v>SIMP. DUTA PALMA - BATAS INHU</v>
          </cell>
        </row>
        <row r="263">
          <cell r="A263">
            <v>266</v>
          </cell>
          <cell r="B263" t="str">
            <v>JL. DALAM KOTA BENAI - JL. NASIONAL KM 173 +000</v>
          </cell>
        </row>
        <row r="264">
          <cell r="A264">
            <v>267</v>
          </cell>
          <cell r="B264" t="str">
            <v>JL. DESA UJUNG TANJUNG - JK 189/189</v>
          </cell>
        </row>
        <row r="265">
          <cell r="A265">
            <v>268</v>
          </cell>
          <cell r="B265" t="str">
            <v>JL. DALAM KOTA BENAI - KOTO BENAI</v>
          </cell>
        </row>
        <row r="266">
          <cell r="A266">
            <v>269</v>
          </cell>
          <cell r="B266" t="str">
            <v>JL. DESA GUNUNG KESIANGAN - JL. UJUNG TANJUNG</v>
          </cell>
        </row>
        <row r="267">
          <cell r="A267">
            <v>270</v>
          </cell>
          <cell r="B267" t="str">
            <v>JL. DESA PULAU KALIMANTING - PEMATANG</v>
          </cell>
        </row>
        <row r="268">
          <cell r="A268">
            <v>271</v>
          </cell>
          <cell r="B268" t="str">
            <v>JL. TJ. SIMANDOLAK - BANJAR LOPAK</v>
          </cell>
        </row>
        <row r="269">
          <cell r="A269">
            <v>272</v>
          </cell>
          <cell r="B269" t="str">
            <v>JL. DESA TALONTAM - PL. KOPUNG</v>
          </cell>
        </row>
        <row r="270">
          <cell r="A270">
            <v>273</v>
          </cell>
          <cell r="B270" t="str">
            <v>SIMANDOLAK - PENYEBERANGAN TANJUNG</v>
          </cell>
        </row>
        <row r="271">
          <cell r="A271">
            <v>274</v>
          </cell>
          <cell r="B271" t="str">
            <v>BENAI - RAPP</v>
          </cell>
        </row>
        <row r="272">
          <cell r="A272">
            <v>275</v>
          </cell>
          <cell r="B272" t="str">
            <v>BERINGIN JAYA - BINJAI</v>
          </cell>
        </row>
        <row r="273">
          <cell r="A273">
            <v>276</v>
          </cell>
          <cell r="B273" t="str">
            <v>BENAI - TEBING TINGGI</v>
          </cell>
        </row>
        <row r="274">
          <cell r="A274">
            <v>277</v>
          </cell>
          <cell r="B274" t="str">
            <v>GUNUNG KESIANGAN - PL. KALIMANTING</v>
          </cell>
        </row>
        <row r="275">
          <cell r="A275">
            <v>278</v>
          </cell>
          <cell r="B275" t="str">
            <v>JALUR PATAH - LANGSAT HULU</v>
          </cell>
        </row>
        <row r="276">
          <cell r="A276">
            <v>279</v>
          </cell>
          <cell r="B276" t="str">
            <v>TALONTAM - BANJAR BENAI</v>
          </cell>
        </row>
        <row r="277">
          <cell r="A277">
            <v>280</v>
          </cell>
          <cell r="B277" t="str">
            <v>GUNUNG KESIANGAN - RESETLEMEN PENDUDUK</v>
          </cell>
        </row>
        <row r="278">
          <cell r="A278">
            <v>281</v>
          </cell>
          <cell r="B278" t="str">
            <v>KOMPE BERANGIN - KP. BARU CERENTI</v>
          </cell>
        </row>
        <row r="279">
          <cell r="A279">
            <v>282</v>
          </cell>
          <cell r="B279" t="str">
            <v>NEES II CERENTI - KOMPE BERANGIN</v>
          </cell>
        </row>
        <row r="280">
          <cell r="A280">
            <v>283</v>
          </cell>
          <cell r="B280" t="str">
            <v>KOTO CERENTI - PULAU BAYUR</v>
          </cell>
        </row>
        <row r="281">
          <cell r="A281">
            <v>284</v>
          </cell>
          <cell r="B281" t="str">
            <v>SIKURAN - BANJAR NAN TIGO</v>
          </cell>
        </row>
        <row r="282">
          <cell r="A282">
            <v>285</v>
          </cell>
          <cell r="B282" t="str">
            <v>SEI. PERUPUK - TELUK PAUH</v>
          </cell>
        </row>
        <row r="283">
          <cell r="A283">
            <v>286</v>
          </cell>
          <cell r="B283" t="str">
            <v>PULAU JAMBU TELUK PAUH</v>
          </cell>
        </row>
        <row r="284">
          <cell r="A284">
            <v>287</v>
          </cell>
          <cell r="B284" t="str">
            <v>JL. DIPONEGORO  - JL. YOS SUDARSO</v>
          </cell>
        </row>
        <row r="285">
          <cell r="A285">
            <v>288</v>
          </cell>
          <cell r="B285" t="str">
            <v>JL. IMAM BONJOL -  JP KM 220 + 000</v>
          </cell>
        </row>
        <row r="286">
          <cell r="A286">
            <v>289</v>
          </cell>
          <cell r="B286" t="str">
            <v>JL. YOS SUDARSO - JL. HANG TUAH</v>
          </cell>
        </row>
        <row r="287">
          <cell r="A287">
            <v>290</v>
          </cell>
          <cell r="B287" t="str">
            <v>JL. HANG TUAH - JL. YOS SUDARSO</v>
          </cell>
        </row>
        <row r="288">
          <cell r="A288">
            <v>291</v>
          </cell>
          <cell r="B288" t="str">
            <v>JL. PADAT KARYA 1 - JK RUAS 220 + 300</v>
          </cell>
        </row>
        <row r="289">
          <cell r="A289">
            <v>292</v>
          </cell>
          <cell r="B289" t="str">
            <v>JL. PADAT KARYA 2 - JP KM 220 + 000</v>
          </cell>
        </row>
        <row r="290">
          <cell r="A290">
            <v>293</v>
          </cell>
          <cell r="B290" t="str">
            <v>TELUK PAUH - BATAS INHU</v>
          </cell>
        </row>
        <row r="291">
          <cell r="A291">
            <v>294</v>
          </cell>
          <cell r="B291" t="str">
            <v>TELUK PAUH - PESIKAIAN</v>
          </cell>
        </row>
        <row r="292">
          <cell r="A292">
            <v>295</v>
          </cell>
          <cell r="B292" t="str">
            <v>SEI. PERUPUK - PULAU BAYUR</v>
          </cell>
        </row>
        <row r="293">
          <cell r="A293">
            <v>296</v>
          </cell>
          <cell r="B293" t="str">
            <v>INUMAN - PULAU BUSUK</v>
          </cell>
        </row>
        <row r="294">
          <cell r="A294">
            <v>297</v>
          </cell>
          <cell r="B294" t="str">
            <v>INUMAN - GUNUNG MELINTANG</v>
          </cell>
        </row>
        <row r="295">
          <cell r="A295">
            <v>298</v>
          </cell>
          <cell r="B295" t="str">
            <v>INUMAN - PULAU KIJANG</v>
          </cell>
        </row>
        <row r="296">
          <cell r="A296">
            <v>299</v>
          </cell>
          <cell r="B296" t="str">
            <v>BANJAR NAN TIGO - PASAR INUMAN</v>
          </cell>
        </row>
        <row r="297">
          <cell r="A297">
            <v>300</v>
          </cell>
          <cell r="B297" t="str">
            <v>KOTO INUMAN - NEES II CERENTI</v>
          </cell>
        </row>
        <row r="298">
          <cell r="A298">
            <v>301</v>
          </cell>
          <cell r="B298" t="str">
            <v>INUMAN - BEDENG</v>
          </cell>
        </row>
        <row r="299">
          <cell r="A299">
            <v>302</v>
          </cell>
          <cell r="B299" t="str">
            <v>PULAU BUSUK - KOTO INUMAN</v>
          </cell>
        </row>
        <row r="300">
          <cell r="A300">
            <v>303</v>
          </cell>
          <cell r="B300" t="str">
            <v>JL. LINGKAR KOTO INUMAN</v>
          </cell>
        </row>
        <row r="301">
          <cell r="A301">
            <v>304</v>
          </cell>
          <cell r="B301" t="str">
            <v>BEDENG SIKURAN - PENYEB. PULAU PANJANG</v>
          </cell>
        </row>
        <row r="302">
          <cell r="A302">
            <v>305</v>
          </cell>
          <cell r="B302" t="str">
            <v>INUMAN - PULAU PANJANG</v>
          </cell>
        </row>
        <row r="303">
          <cell r="A303">
            <v>306</v>
          </cell>
          <cell r="B303" t="str">
            <v>BANJAR NAN TIGO - KOTO INUMAN</v>
          </cell>
        </row>
        <row r="304">
          <cell r="A304">
            <v>307</v>
          </cell>
          <cell r="B304" t="str">
            <v>JL. DESA PL. PANJANG - PL. PANJANG HILIR</v>
          </cell>
        </row>
        <row r="305">
          <cell r="A305">
            <v>308</v>
          </cell>
          <cell r="B305" t="str">
            <v>JL. DESA PULAU SIPAN - PL. PANJANG HULU</v>
          </cell>
        </row>
        <row r="306">
          <cell r="A306">
            <v>309</v>
          </cell>
          <cell r="B306" t="str">
            <v>JL. DESA SIGARUNTANG - JK RUAS 208/208</v>
          </cell>
        </row>
        <row r="307">
          <cell r="A307">
            <v>310</v>
          </cell>
          <cell r="B307" t="str">
            <v>INUMAN (JL. RAPP) - SITUGAL</v>
          </cell>
        </row>
      </sheetData>
      <sheetData sheetId="25"/>
      <sheetData sheetId="26">
        <row r="2">
          <cell r="B2">
            <v>9520000000</v>
          </cell>
          <cell r="C2" t="str">
            <v>Jalan  Provinsi</v>
          </cell>
        </row>
        <row r="3">
          <cell r="B3">
            <v>5145000000</v>
          </cell>
          <cell r="C3" t="str">
            <v>BELUM MASUK SK 2007</v>
          </cell>
        </row>
        <row r="4">
          <cell r="B4">
            <v>2275000000</v>
          </cell>
          <cell r="C4" t="str">
            <v>JALAN PROVINSI</v>
          </cell>
        </row>
        <row r="5">
          <cell r="B5">
            <v>472500000</v>
          </cell>
          <cell r="C5" t="str">
            <v>BELUM MASUK SK 2007</v>
          </cell>
        </row>
        <row r="6">
          <cell r="B6">
            <v>472500000</v>
          </cell>
          <cell r="C6" t="str">
            <v>BELUM MASUK SK 2007</v>
          </cell>
        </row>
        <row r="7">
          <cell r="B7">
            <v>6600000000</v>
          </cell>
          <cell r="C7" t="str">
            <v>BELUM MASUK SK 2007</v>
          </cell>
        </row>
        <row r="8">
          <cell r="B8">
            <v>286650000</v>
          </cell>
          <cell r="C8" t="str">
            <v>JALAN PROVINSI</v>
          </cell>
        </row>
        <row r="9">
          <cell r="B9">
            <v>420000000</v>
          </cell>
          <cell r="C9" t="str">
            <v>JALAN PROVINSI</v>
          </cell>
        </row>
        <row r="10">
          <cell r="B10">
            <v>2772000000</v>
          </cell>
          <cell r="C10" t="str">
            <v>JALAN PROVINSI</v>
          </cell>
        </row>
        <row r="11">
          <cell r="B11">
            <v>374400000</v>
          </cell>
          <cell r="C11" t="str">
            <v>JALAN NASIONAL</v>
          </cell>
        </row>
        <row r="12">
          <cell r="B12">
            <v>345600000</v>
          </cell>
          <cell r="C12" t="str">
            <v>JALAN NASIONAL</v>
          </cell>
        </row>
        <row r="13">
          <cell r="B13">
            <v>388800000</v>
          </cell>
          <cell r="C13" t="str">
            <v>JALAN NASIONAL</v>
          </cell>
        </row>
        <row r="14">
          <cell r="B14">
            <v>648000000</v>
          </cell>
          <cell r="C14" t="str">
            <v>JALAN NASIONAL</v>
          </cell>
        </row>
        <row r="15">
          <cell r="B15">
            <v>388800000</v>
          </cell>
          <cell r="C15" t="str">
            <v>JALAN PROVINSI</v>
          </cell>
        </row>
        <row r="16">
          <cell r="B16">
            <v>345600000</v>
          </cell>
          <cell r="C16" t="str">
            <v>JALAN NASIONAL</v>
          </cell>
        </row>
        <row r="17">
          <cell r="B17">
            <v>486000000</v>
          </cell>
          <cell r="C17" t="str">
            <v>JALAN NASIONAL</v>
          </cell>
        </row>
        <row r="18">
          <cell r="B18">
            <v>230400000</v>
          </cell>
          <cell r="C18" t="str">
            <v>JALAN NASIONAL</v>
          </cell>
        </row>
        <row r="19">
          <cell r="B19">
            <v>378000000</v>
          </cell>
          <cell r="C19" t="str">
            <v>JALAN NASIONAL</v>
          </cell>
        </row>
        <row r="20">
          <cell r="B20">
            <v>576000000</v>
          </cell>
          <cell r="C20" t="str">
            <v>JALAN NASIONAL</v>
          </cell>
        </row>
        <row r="21">
          <cell r="B21">
            <v>135000000</v>
          </cell>
          <cell r="C21" t="str">
            <v>JALAN NASIONAL</v>
          </cell>
        </row>
        <row r="22">
          <cell r="B22">
            <v>336000000</v>
          </cell>
          <cell r="C22" t="str">
            <v>JALAN PROVINSI</v>
          </cell>
        </row>
        <row r="23">
          <cell r="B23">
            <v>252000000</v>
          </cell>
          <cell r="C23" t="str">
            <v>JALAN NASIONAL</v>
          </cell>
        </row>
        <row r="24">
          <cell r="B24">
            <v>486000000</v>
          </cell>
          <cell r="C24" t="str">
            <v>JALAN NASIONAL</v>
          </cell>
        </row>
        <row r="25">
          <cell r="B25">
            <v>1848000000</v>
          </cell>
          <cell r="C25" t="str">
            <v>JALAN PROVINSI</v>
          </cell>
        </row>
        <row r="26">
          <cell r="B26">
            <v>422400000</v>
          </cell>
          <cell r="C26" t="str">
            <v>JALAN PROVINSI</v>
          </cell>
        </row>
        <row r="27">
          <cell r="B27">
            <v>2059200000</v>
          </cell>
          <cell r="C27" t="str">
            <v>BELUM MASUK SK 2007</v>
          </cell>
        </row>
        <row r="28">
          <cell r="B28">
            <v>2826398290.872139</v>
          </cell>
          <cell r="C28" t="str">
            <v>JALAN NASIONAL</v>
          </cell>
        </row>
        <row r="29">
          <cell r="B29">
            <v>2194386304.3273997</v>
          </cell>
          <cell r="C29" t="str">
            <v>JALAN NASIONAL</v>
          </cell>
        </row>
        <row r="30">
          <cell r="B30">
            <v>5037798091.3787003</v>
          </cell>
          <cell r="C30" t="str">
            <v>JALAN NASIONAL</v>
          </cell>
        </row>
        <row r="31">
          <cell r="B31">
            <v>3309782443.4143963</v>
          </cell>
          <cell r="C31" t="str">
            <v>BELUM MASUK SK 2007</v>
          </cell>
        </row>
        <row r="32">
          <cell r="B32">
            <v>966122240.69814003</v>
          </cell>
          <cell r="C32" t="str">
            <v>JALAN PROVINSI</v>
          </cell>
        </row>
        <row r="33">
          <cell r="B33">
            <v>837379143.13253343</v>
          </cell>
          <cell r="C33" t="str">
            <v>BELUM MASUK SK 2007</v>
          </cell>
        </row>
        <row r="34">
          <cell r="B34">
            <v>749497417.32000005</v>
          </cell>
          <cell r="C34" t="str">
            <v>jembatan</v>
          </cell>
        </row>
        <row r="35">
          <cell r="B35">
            <v>1004635245.0665743</v>
          </cell>
          <cell r="C35" t="str">
            <v>jembatan</v>
          </cell>
        </row>
        <row r="36">
          <cell r="B36">
            <v>3087425688.1593609</v>
          </cell>
          <cell r="C36" t="str">
            <v>jembatan</v>
          </cell>
        </row>
        <row r="37">
          <cell r="B37">
            <v>929480817.58420205</v>
          </cell>
          <cell r="C37" t="str">
            <v>Ruas Jalan Provinsi</v>
          </cell>
        </row>
        <row r="38">
          <cell r="B38">
            <v>8726284111.1459866</v>
          </cell>
          <cell r="C38" t="str">
            <v>jembatan</v>
          </cell>
        </row>
        <row r="39">
          <cell r="B39">
            <v>10544570566</v>
          </cell>
          <cell r="C39" t="str">
            <v>BELUM MASUK SK 2007</v>
          </cell>
        </row>
        <row r="40">
          <cell r="B40">
            <v>829088158</v>
          </cell>
          <cell r="C40" t="str">
            <v>jembatan</v>
          </cell>
        </row>
        <row r="41">
          <cell r="B41">
            <v>2130596812.9205101</v>
          </cell>
          <cell r="C41" t="str">
            <v>jembatan</v>
          </cell>
        </row>
        <row r="42">
          <cell r="B42">
            <v>400080843</v>
          </cell>
          <cell r="C42" t="str">
            <v>jembatan</v>
          </cell>
        </row>
        <row r="43">
          <cell r="B43">
            <v>22007615819</v>
          </cell>
          <cell r="C43" t="str">
            <v>jembatan</v>
          </cell>
        </row>
        <row r="44">
          <cell r="B44">
            <v>1200224056</v>
          </cell>
          <cell r="C44" t="str">
            <v>jembatan</v>
          </cell>
        </row>
        <row r="45">
          <cell r="B45">
            <v>1192070199</v>
          </cell>
          <cell r="C45" t="str">
            <v>jembatan</v>
          </cell>
        </row>
        <row r="46">
          <cell r="B46">
            <v>1759387701.9008303</v>
          </cell>
          <cell r="C46" t="str">
            <v>BELUM MASUK SK 2007</v>
          </cell>
        </row>
        <row r="47">
          <cell r="B47">
            <v>720415026.35516441</v>
          </cell>
          <cell r="C47" t="str">
            <v>BELUM MASUK SK 2007</v>
          </cell>
        </row>
        <row r="48">
          <cell r="B48">
            <v>666142171.96289265</v>
          </cell>
          <cell r="C48" t="str">
            <v>jembatan</v>
          </cell>
        </row>
        <row r="49">
          <cell r="B49">
            <v>16031900</v>
          </cell>
          <cell r="C49" t="str">
            <v>BELUM MASUK SK 2007</v>
          </cell>
        </row>
        <row r="50">
          <cell r="B50">
            <v>56100500</v>
          </cell>
          <cell r="C50" t="str">
            <v>BELUM MASUK SK 2007</v>
          </cell>
        </row>
        <row r="51">
          <cell r="B51">
            <v>1244781279.9893248</v>
          </cell>
          <cell r="C51" t="str">
            <v>BELUM MASUK SK 2007</v>
          </cell>
        </row>
        <row r="52">
          <cell r="B52">
            <v>2776676476.1366801</v>
          </cell>
          <cell r="C52" t="str">
            <v>BELUM MASUK SK 2007</v>
          </cell>
        </row>
        <row r="53">
          <cell r="B53">
            <v>1560463250.3707366</v>
          </cell>
          <cell r="C53" t="str">
            <v>BELUM MASUK SK 2007</v>
          </cell>
        </row>
        <row r="54">
          <cell r="B54">
            <v>410267652.64856702</v>
          </cell>
          <cell r="C54" t="str">
            <v>BELUM MASUK SK 2007</v>
          </cell>
        </row>
        <row r="55">
          <cell r="B55">
            <v>3138518318.2668023</v>
          </cell>
          <cell r="C55" t="str">
            <v>Ruas Jalan Provinsi</v>
          </cell>
        </row>
        <row r="56">
          <cell r="B56">
            <v>3248767238.5415602</v>
          </cell>
          <cell r="C56" t="str">
            <v>BELUM MASUK SK 2007</v>
          </cell>
        </row>
        <row r="57">
          <cell r="B57">
            <v>3429496091.4810162</v>
          </cell>
          <cell r="C57" t="str">
            <v>Jalan Nasioanal</v>
          </cell>
        </row>
        <row r="58">
          <cell r="B58">
            <v>2671864502.9721117</v>
          </cell>
          <cell r="C58" t="str">
            <v>Jalan Nasioanal</v>
          </cell>
        </row>
        <row r="59">
          <cell r="B59">
            <v>4766925638.6591597</v>
          </cell>
          <cell r="C59" t="str">
            <v>BELUM MASUK SK 2007</v>
          </cell>
        </row>
        <row r="60">
          <cell r="B60">
            <v>1899132200.4191258</v>
          </cell>
          <cell r="C60" t="str">
            <v>BELUM MASUK SK 2007</v>
          </cell>
        </row>
        <row r="61">
          <cell r="B61">
            <v>3289380516.7796202</v>
          </cell>
          <cell r="C61" t="str">
            <v>Jalan Provinsi</v>
          </cell>
        </row>
        <row r="62">
          <cell r="B62">
            <v>3331381781.9313898</v>
          </cell>
          <cell r="C62" t="str">
            <v>BELUM MASUK SK 2007</v>
          </cell>
        </row>
        <row r="63">
          <cell r="B63">
            <v>61843579.711400554</v>
          </cell>
          <cell r="C63" t="str">
            <v>BELUM MASUK SK 2007</v>
          </cell>
        </row>
        <row r="64">
          <cell r="B64">
            <v>5337508027</v>
          </cell>
          <cell r="C64" t="str">
            <v>BELUM MASUK SK 2007</v>
          </cell>
        </row>
        <row r="65">
          <cell r="B65">
            <v>1780990624</v>
          </cell>
          <cell r="C65" t="str">
            <v>BELUM MASUK SK 2007</v>
          </cell>
        </row>
        <row r="66">
          <cell r="B66">
            <v>1721445175</v>
          </cell>
          <cell r="C66" t="str">
            <v>BELUM MASUK SK 2007</v>
          </cell>
        </row>
        <row r="67">
          <cell r="B67">
            <v>5749727762</v>
          </cell>
          <cell r="C67" t="str">
            <v>Jalan Provinsi</v>
          </cell>
        </row>
        <row r="68">
          <cell r="B68">
            <v>2280941691</v>
          </cell>
          <cell r="C68" t="str">
            <v>jembatan</v>
          </cell>
        </row>
        <row r="69">
          <cell r="B69">
            <v>1827236217</v>
          </cell>
          <cell r="C69" t="str">
            <v>JALAN NASIONAL</v>
          </cell>
        </row>
        <row r="70">
          <cell r="B70">
            <v>197994103</v>
          </cell>
          <cell r="C70" t="str">
            <v>BELUM MASUK SK 2007</v>
          </cell>
        </row>
        <row r="71">
          <cell r="B71">
            <v>1947872840</v>
          </cell>
          <cell r="C71" t="str">
            <v>BELUM MASUK SK 2007</v>
          </cell>
        </row>
        <row r="72">
          <cell r="B72">
            <v>198146512</v>
          </cell>
          <cell r="C72" t="str">
            <v>BELUM MASUK SK 2007</v>
          </cell>
        </row>
        <row r="73">
          <cell r="B73">
            <v>197600820</v>
          </cell>
          <cell r="C73" t="str">
            <v>BELUM MASUK SK 2007</v>
          </cell>
        </row>
        <row r="74">
          <cell r="B74">
            <v>198334296</v>
          </cell>
          <cell r="C74" t="str">
            <v>BELUM MASUK SK 2007</v>
          </cell>
        </row>
        <row r="75">
          <cell r="B75">
            <v>197798349</v>
          </cell>
          <cell r="C75" t="str">
            <v>BELUM MASUK SK 2007</v>
          </cell>
        </row>
        <row r="76">
          <cell r="B76">
            <v>197815874</v>
          </cell>
          <cell r="C76" t="str">
            <v>BELUM MASUK SK 2007</v>
          </cell>
        </row>
        <row r="77">
          <cell r="B77">
            <v>446302277</v>
          </cell>
          <cell r="C77" t="str">
            <v>BELUM MASUK SK 2007</v>
          </cell>
        </row>
        <row r="78">
          <cell r="B78">
            <v>371814177</v>
          </cell>
          <cell r="C78" t="str">
            <v>BELUM MASUK SK 2007</v>
          </cell>
        </row>
        <row r="79">
          <cell r="B79">
            <v>197910872</v>
          </cell>
          <cell r="C79" t="str">
            <v>BELUM MASUK SK 2007</v>
          </cell>
        </row>
        <row r="80">
          <cell r="B80">
            <v>197392348</v>
          </cell>
          <cell r="C80" t="str">
            <v>BELUM MASUK SK 2007</v>
          </cell>
        </row>
        <row r="81">
          <cell r="B81">
            <v>196879677</v>
          </cell>
          <cell r="C81" t="str">
            <v>BELUM MASUK SK 2007</v>
          </cell>
        </row>
        <row r="82">
          <cell r="B82">
            <v>197544440</v>
          </cell>
          <cell r="C82" t="str">
            <v>BELUM MASUK SK 2007</v>
          </cell>
        </row>
        <row r="83">
          <cell r="B83">
            <v>192182044</v>
          </cell>
          <cell r="C83" t="str">
            <v>BELUM MASUK SK 2007</v>
          </cell>
        </row>
        <row r="84">
          <cell r="B84">
            <v>187069610</v>
          </cell>
          <cell r="C84" t="str">
            <v>BELUM MASUK SK 2007</v>
          </cell>
        </row>
        <row r="85">
          <cell r="B85">
            <v>196939048</v>
          </cell>
          <cell r="C85" t="str">
            <v>BELUM MASUK SK 2007</v>
          </cell>
        </row>
        <row r="86">
          <cell r="B86">
            <v>198230943</v>
          </cell>
          <cell r="C86" t="str">
            <v>BELUM MASUK SK 2007</v>
          </cell>
        </row>
        <row r="87">
          <cell r="B87">
            <v>189452159</v>
          </cell>
          <cell r="C87" t="str">
            <v>BELUM MASUK SK 2007</v>
          </cell>
        </row>
        <row r="88">
          <cell r="B88">
            <v>3199037978</v>
          </cell>
          <cell r="C88" t="str">
            <v>BELUM MASUK SK 2007</v>
          </cell>
        </row>
        <row r="89">
          <cell r="B89">
            <v>1990157144</v>
          </cell>
          <cell r="C89" t="str">
            <v>BELUM MASUK SK 2007</v>
          </cell>
        </row>
        <row r="90">
          <cell r="B90">
            <v>2132575732</v>
          </cell>
          <cell r="C90" t="str">
            <v>BELUM MASUK SK 2007</v>
          </cell>
        </row>
        <row r="91">
          <cell r="B91">
            <v>1212664598</v>
          </cell>
          <cell r="C91" t="str">
            <v>BELUM MASUK SK 2007</v>
          </cell>
        </row>
        <row r="92">
          <cell r="B92">
            <v>1976709313</v>
          </cell>
          <cell r="C92" t="str">
            <v>Jalan Provinsi</v>
          </cell>
        </row>
        <row r="93">
          <cell r="B93">
            <v>194273678</v>
          </cell>
          <cell r="C93" t="str">
            <v>BELUM MASUK SK 2007</v>
          </cell>
        </row>
        <row r="94">
          <cell r="B94">
            <v>469897527</v>
          </cell>
          <cell r="C94" t="str">
            <v>BELUM MASUK SK 2007</v>
          </cell>
        </row>
        <row r="95">
          <cell r="B95">
            <v>194304755</v>
          </cell>
          <cell r="C95" t="str">
            <v>BELUM MASUK SK 2007</v>
          </cell>
        </row>
        <row r="96">
          <cell r="B96">
            <v>192293177</v>
          </cell>
          <cell r="C96" t="str">
            <v>BELUM MASUK SK 2007</v>
          </cell>
        </row>
        <row r="97">
          <cell r="B97">
            <v>1945177628</v>
          </cell>
          <cell r="C97" t="str">
            <v>BELUM MASUK SK 2007</v>
          </cell>
        </row>
        <row r="98">
          <cell r="B98">
            <v>2197200060</v>
          </cell>
          <cell r="C98" t="str">
            <v>Jalan Provinsi</v>
          </cell>
        </row>
        <row r="99">
          <cell r="B99">
            <v>190265603</v>
          </cell>
          <cell r="C99" t="str">
            <v>BELUM MASUK SK 2007</v>
          </cell>
        </row>
        <row r="100">
          <cell r="B100">
            <v>741801931</v>
          </cell>
          <cell r="C100" t="str">
            <v>BELUM MASUK SK 2007</v>
          </cell>
        </row>
        <row r="101">
          <cell r="B101">
            <v>194109943</v>
          </cell>
          <cell r="C101" t="str">
            <v>BELUM MASUK SK 2007</v>
          </cell>
        </row>
        <row r="102">
          <cell r="B102">
            <v>194305774</v>
          </cell>
          <cell r="C102" t="str">
            <v>BELUM MASUK SK 2007</v>
          </cell>
        </row>
        <row r="103">
          <cell r="B103">
            <v>192442791</v>
          </cell>
          <cell r="C103" t="str">
            <v>BELUM MASUK SK 2007</v>
          </cell>
        </row>
        <row r="104">
          <cell r="B104">
            <v>195564131</v>
          </cell>
          <cell r="C104" t="str">
            <v>BELUM MASUK SK 2007</v>
          </cell>
        </row>
        <row r="105">
          <cell r="B105">
            <v>28270054450.200001</v>
          </cell>
          <cell r="C105" t="str">
            <v>Jalan Nasional</v>
          </cell>
        </row>
        <row r="106">
          <cell r="B106">
            <v>191714919</v>
          </cell>
          <cell r="C106" t="str">
            <v>BELUM MASUK SK 2007</v>
          </cell>
        </row>
        <row r="107">
          <cell r="B107">
            <v>133925703</v>
          </cell>
          <cell r="C107" t="str">
            <v>BELUM MASUK SK 2007</v>
          </cell>
        </row>
        <row r="108">
          <cell r="B108">
            <v>190930494</v>
          </cell>
          <cell r="C108" t="str">
            <v>BELUM MASUK SK 2007</v>
          </cell>
        </row>
        <row r="109">
          <cell r="B109">
            <v>194508025</v>
          </cell>
          <cell r="C109" t="str">
            <v>BELUM MASUK SK 2007</v>
          </cell>
        </row>
        <row r="110">
          <cell r="B110">
            <v>1944689998.1099999</v>
          </cell>
          <cell r="C110" t="str">
            <v>BELUM MASUK SK 2007</v>
          </cell>
        </row>
        <row r="111">
          <cell r="B111">
            <v>198356308</v>
          </cell>
          <cell r="C111" t="str">
            <v>BELUM MASUK SK 2007</v>
          </cell>
        </row>
        <row r="112">
          <cell r="B112">
            <v>2279380200</v>
          </cell>
          <cell r="C112" t="str">
            <v>BELUM MASUK SK 2007</v>
          </cell>
        </row>
        <row r="113">
          <cell r="B113">
            <v>240781700</v>
          </cell>
          <cell r="C113" t="str">
            <v>BELUM MASUK SK 2007</v>
          </cell>
        </row>
        <row r="114">
          <cell r="B114">
            <v>191876653</v>
          </cell>
          <cell r="C114" t="str">
            <v>BELUM MASUK SK 2007</v>
          </cell>
        </row>
        <row r="115">
          <cell r="B115">
            <v>190848000</v>
          </cell>
          <cell r="C115" t="str">
            <v>BELUM MASUK SK 2007</v>
          </cell>
        </row>
        <row r="116">
          <cell r="B116">
            <v>190661000</v>
          </cell>
          <cell r="C116" t="str">
            <v>BELUM MASUK SK 2007</v>
          </cell>
        </row>
        <row r="117">
          <cell r="B117">
            <v>190002000</v>
          </cell>
          <cell r="C117" t="str">
            <v>BELUM MASUK SK 2007</v>
          </cell>
        </row>
        <row r="118">
          <cell r="B118">
            <v>180541000</v>
          </cell>
          <cell r="C118" t="str">
            <v>BELUM MASUK SK 2007</v>
          </cell>
        </row>
      </sheetData>
      <sheetData sheetId="2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namic Filtering"/>
      <sheetName val="KIB A AU eksekusi"/>
      <sheetName val="KIB A AU"/>
      <sheetName val="KIB A"/>
      <sheetName val="Sheet4"/>
      <sheetName val="Sheet5"/>
      <sheetName val="KIB B"/>
      <sheetName val="kode barang"/>
      <sheetName val="MASA MANFAAT"/>
      <sheetName val="KIB C"/>
      <sheetName val="KIB D"/>
      <sheetName val="KIB E"/>
      <sheetName val="KIB F"/>
      <sheetName val="Sheet2"/>
    </sheetNames>
    <sheetDataSet>
      <sheetData sheetId="0">
        <row r="2">
          <cell r="H2" t="str">
            <v/>
          </cell>
        </row>
        <row r="3">
          <cell r="H3" t="str">
            <v/>
          </cell>
        </row>
        <row r="4">
          <cell r="H4" t="str">
            <v/>
          </cell>
        </row>
        <row r="5">
          <cell r="H5" t="str">
            <v/>
          </cell>
        </row>
        <row r="6">
          <cell r="H6" t="str">
            <v/>
          </cell>
        </row>
        <row r="7">
          <cell r="H7" t="str">
            <v/>
          </cell>
        </row>
        <row r="8">
          <cell r="H8" t="str">
            <v/>
          </cell>
        </row>
        <row r="9">
          <cell r="H9" t="str">
            <v/>
          </cell>
        </row>
        <row r="10">
          <cell r="H10" t="str">
            <v/>
          </cell>
        </row>
        <row r="11">
          <cell r="H11" t="str">
            <v/>
          </cell>
        </row>
        <row r="12">
          <cell r="H12" t="str">
            <v/>
          </cell>
        </row>
        <row r="13">
          <cell r="H13" t="str">
            <v/>
          </cell>
        </row>
        <row r="14">
          <cell r="H14" t="str">
            <v/>
          </cell>
        </row>
        <row r="15">
          <cell r="H15" t="str">
            <v/>
          </cell>
        </row>
        <row r="16">
          <cell r="H16" t="str">
            <v/>
          </cell>
        </row>
        <row r="17">
          <cell r="H17" t="str">
            <v/>
          </cell>
        </row>
        <row r="18">
          <cell r="H18" t="str">
            <v/>
          </cell>
        </row>
        <row r="19">
          <cell r="H19" t="str">
            <v/>
          </cell>
        </row>
        <row r="20">
          <cell r="H20" t="str">
            <v/>
          </cell>
        </row>
        <row r="21">
          <cell r="H21" t="str">
            <v/>
          </cell>
        </row>
        <row r="22">
          <cell r="H22" t="str">
            <v/>
          </cell>
        </row>
        <row r="23">
          <cell r="H23" t="str">
            <v/>
          </cell>
        </row>
        <row r="24">
          <cell r="H24" t="str">
            <v/>
          </cell>
        </row>
        <row r="25">
          <cell r="H25" t="str">
            <v/>
          </cell>
        </row>
        <row r="26">
          <cell r="H26" t="str">
            <v/>
          </cell>
        </row>
        <row r="27">
          <cell r="H27" t="str">
            <v/>
          </cell>
        </row>
        <row r="28">
          <cell r="H28" t="str">
            <v/>
          </cell>
        </row>
        <row r="29">
          <cell r="H29" t="str">
            <v/>
          </cell>
        </row>
        <row r="30">
          <cell r="H30" t="str">
            <v/>
          </cell>
        </row>
        <row r="31">
          <cell r="H31" t="str">
            <v/>
          </cell>
        </row>
        <row r="32">
          <cell r="H32" t="str">
            <v/>
          </cell>
        </row>
        <row r="33">
          <cell r="H33" t="str">
            <v/>
          </cell>
        </row>
        <row r="34">
          <cell r="H34" t="str">
            <v/>
          </cell>
        </row>
        <row r="35">
          <cell r="H35" t="str">
            <v/>
          </cell>
        </row>
        <row r="36">
          <cell r="H36" t="str">
            <v/>
          </cell>
        </row>
        <row r="37">
          <cell r="H37" t="str">
            <v/>
          </cell>
        </row>
        <row r="38">
          <cell r="H38" t="str">
            <v/>
          </cell>
        </row>
        <row r="39">
          <cell r="H39" t="str">
            <v/>
          </cell>
        </row>
        <row r="40">
          <cell r="H40" t="str">
            <v/>
          </cell>
        </row>
        <row r="41">
          <cell r="H41" t="str">
            <v/>
          </cell>
        </row>
        <row r="42">
          <cell r="H42" t="str">
            <v/>
          </cell>
        </row>
        <row r="43">
          <cell r="H43" t="str">
            <v/>
          </cell>
        </row>
        <row r="44">
          <cell r="H44" t="str">
            <v/>
          </cell>
        </row>
        <row r="45">
          <cell r="H45" t="str">
            <v/>
          </cell>
        </row>
        <row r="46">
          <cell r="H46" t="str">
            <v/>
          </cell>
        </row>
        <row r="47">
          <cell r="H47" t="str">
            <v/>
          </cell>
        </row>
        <row r="48">
          <cell r="H48" t="str">
            <v/>
          </cell>
        </row>
        <row r="49">
          <cell r="H49" t="str">
            <v/>
          </cell>
        </row>
        <row r="50">
          <cell r="H50" t="str">
            <v/>
          </cell>
        </row>
        <row r="51">
          <cell r="H51" t="str">
            <v/>
          </cell>
        </row>
        <row r="52">
          <cell r="H52" t="str">
            <v/>
          </cell>
        </row>
        <row r="53">
          <cell r="H53" t="str">
            <v/>
          </cell>
        </row>
        <row r="54">
          <cell r="H54" t="str">
            <v/>
          </cell>
        </row>
        <row r="55">
          <cell r="H55" t="str">
            <v/>
          </cell>
        </row>
        <row r="56">
          <cell r="H56" t="str">
            <v/>
          </cell>
        </row>
        <row r="57">
          <cell r="H57" t="str">
            <v/>
          </cell>
        </row>
        <row r="58">
          <cell r="H58" t="str">
            <v/>
          </cell>
        </row>
        <row r="59">
          <cell r="H59" t="str">
            <v/>
          </cell>
        </row>
        <row r="60">
          <cell r="H60" t="str">
            <v/>
          </cell>
        </row>
        <row r="61">
          <cell r="H61" t="str">
            <v/>
          </cell>
        </row>
        <row r="62">
          <cell r="H62" t="str">
            <v/>
          </cell>
        </row>
        <row r="63">
          <cell r="H63" t="str">
            <v/>
          </cell>
        </row>
        <row r="64">
          <cell r="H64" t="str">
            <v/>
          </cell>
        </row>
        <row r="65">
          <cell r="H65" t="str">
            <v/>
          </cell>
        </row>
        <row r="66">
          <cell r="H66" t="str">
            <v/>
          </cell>
        </row>
        <row r="67">
          <cell r="H67" t="str">
            <v/>
          </cell>
        </row>
        <row r="68">
          <cell r="H68" t="str">
            <v/>
          </cell>
        </row>
        <row r="69">
          <cell r="H69" t="str">
            <v/>
          </cell>
        </row>
        <row r="70">
          <cell r="H70" t="str">
            <v/>
          </cell>
        </row>
        <row r="71">
          <cell r="H71" t="str">
            <v/>
          </cell>
        </row>
        <row r="72">
          <cell r="H72" t="str">
            <v/>
          </cell>
        </row>
        <row r="73">
          <cell r="H73" t="str">
            <v/>
          </cell>
        </row>
        <row r="74">
          <cell r="H74" t="str">
            <v/>
          </cell>
        </row>
        <row r="75">
          <cell r="H75" t="str">
            <v/>
          </cell>
        </row>
        <row r="76">
          <cell r="H76" t="str">
            <v/>
          </cell>
        </row>
        <row r="77">
          <cell r="H77" t="str">
            <v/>
          </cell>
        </row>
        <row r="78">
          <cell r="H78" t="str">
            <v/>
          </cell>
        </row>
        <row r="79">
          <cell r="H79" t="str">
            <v/>
          </cell>
        </row>
        <row r="80">
          <cell r="H80" t="str">
            <v/>
          </cell>
        </row>
        <row r="81">
          <cell r="H81" t="str">
            <v/>
          </cell>
        </row>
        <row r="82">
          <cell r="H82" t="str">
            <v/>
          </cell>
        </row>
        <row r="83">
          <cell r="H83" t="str">
            <v/>
          </cell>
        </row>
        <row r="84">
          <cell r="H84" t="str">
            <v/>
          </cell>
        </row>
        <row r="85">
          <cell r="H85" t="str">
            <v/>
          </cell>
        </row>
        <row r="86">
          <cell r="H86" t="str">
            <v/>
          </cell>
        </row>
        <row r="87">
          <cell r="H87" t="str">
            <v/>
          </cell>
        </row>
        <row r="88">
          <cell r="H88" t="str">
            <v/>
          </cell>
        </row>
        <row r="89">
          <cell r="H89" t="str">
            <v/>
          </cell>
        </row>
        <row r="90">
          <cell r="H90" t="str">
            <v/>
          </cell>
        </row>
        <row r="91">
          <cell r="H91" t="str">
            <v/>
          </cell>
        </row>
        <row r="92">
          <cell r="H92" t="str">
            <v/>
          </cell>
        </row>
        <row r="93">
          <cell r="H93" t="str">
            <v/>
          </cell>
        </row>
        <row r="94">
          <cell r="H94" t="str">
            <v/>
          </cell>
        </row>
        <row r="95">
          <cell r="H95" t="str">
            <v/>
          </cell>
        </row>
        <row r="96">
          <cell r="H96" t="str">
            <v/>
          </cell>
        </row>
        <row r="97">
          <cell r="H97" t="str">
            <v/>
          </cell>
        </row>
        <row r="98">
          <cell r="H98" t="str">
            <v/>
          </cell>
        </row>
        <row r="99">
          <cell r="H99" t="str">
            <v/>
          </cell>
        </row>
        <row r="100">
          <cell r="H100" t="str">
            <v/>
          </cell>
        </row>
        <row r="101">
          <cell r="H101" t="str">
            <v/>
          </cell>
        </row>
        <row r="102">
          <cell r="H102" t="str">
            <v/>
          </cell>
        </row>
        <row r="103">
          <cell r="H103" t="str">
            <v/>
          </cell>
        </row>
        <row r="104">
          <cell r="H104" t="str">
            <v/>
          </cell>
        </row>
        <row r="105">
          <cell r="H105" t="str">
            <v/>
          </cell>
        </row>
        <row r="106">
          <cell r="H106" t="str">
            <v/>
          </cell>
        </row>
        <row r="107">
          <cell r="H107" t="str">
            <v/>
          </cell>
        </row>
        <row r="108">
          <cell r="H108" t="str">
            <v/>
          </cell>
        </row>
        <row r="109">
          <cell r="H109" t="str">
            <v/>
          </cell>
        </row>
        <row r="110">
          <cell r="H110" t="str">
            <v/>
          </cell>
        </row>
        <row r="111">
          <cell r="H111" t="str">
            <v/>
          </cell>
        </row>
        <row r="112">
          <cell r="H112" t="str">
            <v/>
          </cell>
        </row>
        <row r="113">
          <cell r="H113" t="str">
            <v/>
          </cell>
        </row>
        <row r="114">
          <cell r="H114" t="str">
            <v/>
          </cell>
        </row>
        <row r="115">
          <cell r="H115" t="str">
            <v/>
          </cell>
        </row>
        <row r="116">
          <cell r="H116" t="str">
            <v/>
          </cell>
        </row>
        <row r="117">
          <cell r="H117" t="str">
            <v/>
          </cell>
        </row>
        <row r="118">
          <cell r="H118" t="str">
            <v/>
          </cell>
        </row>
        <row r="119">
          <cell r="H119" t="str">
            <v/>
          </cell>
        </row>
        <row r="120">
          <cell r="H120" t="str">
            <v/>
          </cell>
        </row>
        <row r="121">
          <cell r="H121" t="str">
            <v/>
          </cell>
        </row>
        <row r="122">
          <cell r="H122" t="str">
            <v/>
          </cell>
        </row>
        <row r="123">
          <cell r="H123" t="str">
            <v/>
          </cell>
        </row>
        <row r="124">
          <cell r="H124" t="str">
            <v/>
          </cell>
        </row>
        <row r="125">
          <cell r="H125" t="str">
            <v/>
          </cell>
        </row>
        <row r="126">
          <cell r="H126" t="str">
            <v/>
          </cell>
        </row>
        <row r="127">
          <cell r="H127" t="str">
            <v/>
          </cell>
        </row>
        <row r="128">
          <cell r="H128" t="str">
            <v/>
          </cell>
        </row>
        <row r="129">
          <cell r="H129" t="str">
            <v/>
          </cell>
        </row>
        <row r="130">
          <cell r="H130" t="str">
            <v/>
          </cell>
        </row>
        <row r="131">
          <cell r="H131" t="str">
            <v/>
          </cell>
        </row>
        <row r="132">
          <cell r="H132" t="str">
            <v/>
          </cell>
        </row>
        <row r="133">
          <cell r="H133" t="str">
            <v/>
          </cell>
        </row>
        <row r="134">
          <cell r="H134" t="str">
            <v/>
          </cell>
        </row>
        <row r="135">
          <cell r="H135" t="str">
            <v/>
          </cell>
        </row>
        <row r="136">
          <cell r="H136" t="str">
            <v/>
          </cell>
        </row>
        <row r="137">
          <cell r="H137" t="str">
            <v/>
          </cell>
        </row>
        <row r="138">
          <cell r="H138" t="str">
            <v/>
          </cell>
        </row>
        <row r="139">
          <cell r="H139" t="str">
            <v/>
          </cell>
        </row>
        <row r="140">
          <cell r="H140" t="str">
            <v/>
          </cell>
        </row>
        <row r="141">
          <cell r="H141" t="str">
            <v/>
          </cell>
        </row>
        <row r="142">
          <cell r="H142" t="str">
            <v/>
          </cell>
        </row>
        <row r="143">
          <cell r="H143" t="str">
            <v/>
          </cell>
        </row>
        <row r="144">
          <cell r="H144" t="str">
            <v/>
          </cell>
        </row>
        <row r="145">
          <cell r="H145" t="str">
            <v/>
          </cell>
        </row>
        <row r="146">
          <cell r="H146" t="str">
            <v/>
          </cell>
        </row>
        <row r="147">
          <cell r="H147" t="str">
            <v/>
          </cell>
        </row>
        <row r="148">
          <cell r="H148" t="str">
            <v/>
          </cell>
        </row>
        <row r="149">
          <cell r="H149" t="str">
            <v/>
          </cell>
        </row>
        <row r="150">
          <cell r="H150" t="str">
            <v/>
          </cell>
        </row>
        <row r="151">
          <cell r="H151" t="str">
            <v/>
          </cell>
        </row>
        <row r="152">
          <cell r="H152" t="str">
            <v/>
          </cell>
        </row>
        <row r="153">
          <cell r="H153" t="str">
            <v/>
          </cell>
        </row>
        <row r="154">
          <cell r="H154" t="str">
            <v/>
          </cell>
        </row>
        <row r="155">
          <cell r="H155" t="str">
            <v/>
          </cell>
        </row>
        <row r="156">
          <cell r="H156" t="str">
            <v/>
          </cell>
        </row>
        <row r="157">
          <cell r="H157" t="str">
            <v/>
          </cell>
        </row>
        <row r="158">
          <cell r="H158" t="str">
            <v/>
          </cell>
        </row>
        <row r="159">
          <cell r="H159" t="str">
            <v/>
          </cell>
        </row>
        <row r="160">
          <cell r="H160" t="str">
            <v/>
          </cell>
        </row>
        <row r="161">
          <cell r="H161" t="str">
            <v/>
          </cell>
        </row>
        <row r="162">
          <cell r="H162" t="str">
            <v/>
          </cell>
        </row>
        <row r="163">
          <cell r="H163" t="str">
            <v/>
          </cell>
        </row>
        <row r="164">
          <cell r="H164" t="str">
            <v/>
          </cell>
        </row>
        <row r="165">
          <cell r="H165" t="str">
            <v/>
          </cell>
        </row>
        <row r="166">
          <cell r="H166" t="str">
            <v/>
          </cell>
        </row>
        <row r="167">
          <cell r="H167" t="str">
            <v/>
          </cell>
        </row>
        <row r="168">
          <cell r="H168" t="str">
            <v/>
          </cell>
        </row>
        <row r="169">
          <cell r="H169" t="str">
            <v/>
          </cell>
        </row>
        <row r="170">
          <cell r="H170" t="str">
            <v/>
          </cell>
        </row>
        <row r="171">
          <cell r="H171" t="str">
            <v/>
          </cell>
        </row>
        <row r="172">
          <cell r="H172" t="str">
            <v/>
          </cell>
        </row>
        <row r="173">
          <cell r="H173" t="str">
            <v/>
          </cell>
        </row>
        <row r="174">
          <cell r="H174" t="str">
            <v/>
          </cell>
        </row>
        <row r="175">
          <cell r="H175" t="str">
            <v/>
          </cell>
        </row>
        <row r="176">
          <cell r="H176" t="str">
            <v/>
          </cell>
        </row>
        <row r="177">
          <cell r="H177" t="str">
            <v/>
          </cell>
        </row>
        <row r="178">
          <cell r="H178" t="str">
            <v/>
          </cell>
        </row>
        <row r="179">
          <cell r="H179" t="str">
            <v/>
          </cell>
        </row>
        <row r="180">
          <cell r="H180" t="str">
            <v/>
          </cell>
        </row>
        <row r="181">
          <cell r="H181" t="str">
            <v/>
          </cell>
        </row>
        <row r="182">
          <cell r="H182" t="str">
            <v/>
          </cell>
        </row>
        <row r="183">
          <cell r="H183" t="str">
            <v/>
          </cell>
        </row>
        <row r="184">
          <cell r="H184" t="str">
            <v/>
          </cell>
        </row>
        <row r="185">
          <cell r="H185" t="str">
            <v/>
          </cell>
        </row>
        <row r="186">
          <cell r="H186" t="str">
            <v/>
          </cell>
        </row>
        <row r="187">
          <cell r="H187" t="str">
            <v/>
          </cell>
        </row>
        <row r="188">
          <cell r="H188" t="str">
            <v/>
          </cell>
        </row>
        <row r="189">
          <cell r="H189" t="str">
            <v/>
          </cell>
        </row>
        <row r="190">
          <cell r="H190" t="str">
            <v/>
          </cell>
        </row>
        <row r="191">
          <cell r="H191" t="str">
            <v/>
          </cell>
        </row>
        <row r="192">
          <cell r="H192" t="str">
            <v/>
          </cell>
        </row>
        <row r="193">
          <cell r="H193" t="str">
            <v/>
          </cell>
        </row>
        <row r="194">
          <cell r="H194" t="str">
            <v/>
          </cell>
        </row>
        <row r="195">
          <cell r="H195" t="str">
            <v/>
          </cell>
        </row>
        <row r="196">
          <cell r="H196" t="str">
            <v/>
          </cell>
        </row>
        <row r="197">
          <cell r="H197" t="str">
            <v/>
          </cell>
        </row>
        <row r="198">
          <cell r="H198" t="str">
            <v/>
          </cell>
        </row>
        <row r="199">
          <cell r="H199" t="str">
            <v/>
          </cell>
        </row>
        <row r="200">
          <cell r="H200" t="str">
            <v/>
          </cell>
        </row>
        <row r="201">
          <cell r="H201" t="str">
            <v/>
          </cell>
        </row>
        <row r="202">
          <cell r="H202" t="str">
            <v/>
          </cell>
        </row>
        <row r="203">
          <cell r="H203" t="str">
            <v/>
          </cell>
        </row>
        <row r="204">
          <cell r="H204" t="str">
            <v/>
          </cell>
        </row>
        <row r="205">
          <cell r="H205" t="str">
            <v/>
          </cell>
        </row>
        <row r="206">
          <cell r="H206" t="str">
            <v/>
          </cell>
        </row>
        <row r="207">
          <cell r="H207" t="str">
            <v/>
          </cell>
        </row>
        <row r="208">
          <cell r="H208" t="str">
            <v/>
          </cell>
        </row>
        <row r="209">
          <cell r="H209" t="str">
            <v/>
          </cell>
        </row>
        <row r="210">
          <cell r="H210" t="str">
            <v/>
          </cell>
        </row>
        <row r="211">
          <cell r="H211" t="str">
            <v/>
          </cell>
        </row>
        <row r="212">
          <cell r="H212" t="str">
            <v/>
          </cell>
        </row>
        <row r="213">
          <cell r="H213" t="str">
            <v/>
          </cell>
        </row>
        <row r="214">
          <cell r="H214" t="str">
            <v/>
          </cell>
        </row>
        <row r="215">
          <cell r="H215" t="str">
            <v/>
          </cell>
        </row>
        <row r="216">
          <cell r="H216" t="str">
            <v/>
          </cell>
        </row>
        <row r="217">
          <cell r="H217" t="str">
            <v/>
          </cell>
        </row>
        <row r="218">
          <cell r="H218" t="str">
            <v/>
          </cell>
        </row>
        <row r="219">
          <cell r="H219" t="str">
            <v/>
          </cell>
        </row>
        <row r="220">
          <cell r="H220" t="str">
            <v/>
          </cell>
        </row>
        <row r="221">
          <cell r="H221" t="str">
            <v/>
          </cell>
        </row>
        <row r="222">
          <cell r="H222" t="str">
            <v/>
          </cell>
        </row>
        <row r="223">
          <cell r="H223" t="str">
            <v/>
          </cell>
        </row>
        <row r="224">
          <cell r="H224" t="str">
            <v/>
          </cell>
        </row>
        <row r="225">
          <cell r="H225" t="str">
            <v/>
          </cell>
        </row>
        <row r="226">
          <cell r="H226" t="str">
            <v/>
          </cell>
        </row>
        <row r="227">
          <cell r="H227" t="str">
            <v/>
          </cell>
        </row>
        <row r="228">
          <cell r="H228" t="str">
            <v/>
          </cell>
        </row>
        <row r="229">
          <cell r="H229" t="str">
            <v/>
          </cell>
        </row>
        <row r="230">
          <cell r="H230" t="str">
            <v/>
          </cell>
        </row>
        <row r="231">
          <cell r="H231" t="str">
            <v/>
          </cell>
        </row>
        <row r="232">
          <cell r="H232" t="str">
            <v/>
          </cell>
        </row>
        <row r="233">
          <cell r="H233" t="str">
            <v/>
          </cell>
        </row>
        <row r="234">
          <cell r="H234" t="str">
            <v/>
          </cell>
        </row>
        <row r="235">
          <cell r="H235" t="str">
            <v/>
          </cell>
        </row>
        <row r="236">
          <cell r="H236" t="str">
            <v/>
          </cell>
        </row>
        <row r="237">
          <cell r="H237" t="str">
            <v/>
          </cell>
        </row>
        <row r="238">
          <cell r="H238" t="str">
            <v/>
          </cell>
        </row>
        <row r="239">
          <cell r="H239" t="str">
            <v/>
          </cell>
        </row>
        <row r="240">
          <cell r="H240" t="str">
            <v/>
          </cell>
        </row>
        <row r="241">
          <cell r="H241" t="str">
            <v/>
          </cell>
        </row>
        <row r="242">
          <cell r="H242" t="str">
            <v/>
          </cell>
        </row>
        <row r="243">
          <cell r="H243" t="str">
            <v/>
          </cell>
        </row>
        <row r="244">
          <cell r="H244" t="str">
            <v/>
          </cell>
        </row>
        <row r="245">
          <cell r="H245" t="str">
            <v/>
          </cell>
        </row>
        <row r="246">
          <cell r="H246" t="str">
            <v/>
          </cell>
        </row>
        <row r="247">
          <cell r="H247" t="str">
            <v/>
          </cell>
        </row>
        <row r="248">
          <cell r="H248" t="str">
            <v/>
          </cell>
        </row>
        <row r="249">
          <cell r="H249" t="str">
            <v/>
          </cell>
        </row>
        <row r="250">
          <cell r="H250" t="str">
            <v/>
          </cell>
        </row>
        <row r="251">
          <cell r="H251" t="str">
            <v/>
          </cell>
        </row>
        <row r="252">
          <cell r="H252" t="str">
            <v/>
          </cell>
        </row>
        <row r="253">
          <cell r="H253" t="str">
            <v/>
          </cell>
        </row>
        <row r="254">
          <cell r="H254" t="str">
            <v/>
          </cell>
        </row>
        <row r="255">
          <cell r="H255" t="str">
            <v/>
          </cell>
        </row>
        <row r="256">
          <cell r="H256" t="str">
            <v/>
          </cell>
        </row>
        <row r="257">
          <cell r="H257" t="str">
            <v/>
          </cell>
        </row>
        <row r="258">
          <cell r="H258" t="str">
            <v/>
          </cell>
        </row>
        <row r="259">
          <cell r="H259" t="str">
            <v/>
          </cell>
        </row>
        <row r="260">
          <cell r="H260" t="str">
            <v/>
          </cell>
        </row>
        <row r="261">
          <cell r="H261" t="str">
            <v/>
          </cell>
        </row>
        <row r="262">
          <cell r="H262" t="str">
            <v/>
          </cell>
        </row>
        <row r="263">
          <cell r="H263" t="str">
            <v/>
          </cell>
        </row>
        <row r="264">
          <cell r="H264" t="str">
            <v/>
          </cell>
        </row>
        <row r="265">
          <cell r="H265" t="str">
            <v/>
          </cell>
        </row>
        <row r="266">
          <cell r="H266" t="str">
            <v/>
          </cell>
        </row>
        <row r="267">
          <cell r="H267" t="str">
            <v/>
          </cell>
        </row>
        <row r="268">
          <cell r="H268" t="str">
            <v/>
          </cell>
        </row>
        <row r="269">
          <cell r="H269" t="str">
            <v/>
          </cell>
        </row>
        <row r="270">
          <cell r="H270" t="str">
            <v/>
          </cell>
        </row>
        <row r="271">
          <cell r="H271" t="str">
            <v/>
          </cell>
        </row>
        <row r="272">
          <cell r="H272" t="str">
            <v/>
          </cell>
        </row>
        <row r="273">
          <cell r="H273" t="str">
            <v/>
          </cell>
        </row>
        <row r="274">
          <cell r="H274" t="str">
            <v/>
          </cell>
        </row>
        <row r="275">
          <cell r="H275" t="str">
            <v/>
          </cell>
        </row>
        <row r="276">
          <cell r="H276" t="str">
            <v/>
          </cell>
        </row>
        <row r="277">
          <cell r="H277" t="str">
            <v/>
          </cell>
        </row>
        <row r="278">
          <cell r="H278" t="str">
            <v/>
          </cell>
        </row>
        <row r="279">
          <cell r="H279" t="str">
            <v/>
          </cell>
        </row>
        <row r="280">
          <cell r="H280" t="str">
            <v/>
          </cell>
        </row>
        <row r="281">
          <cell r="H281" t="str">
            <v/>
          </cell>
        </row>
        <row r="282">
          <cell r="H282" t="str">
            <v/>
          </cell>
        </row>
        <row r="283">
          <cell r="H283" t="str">
            <v/>
          </cell>
        </row>
        <row r="284">
          <cell r="H284" t="str">
            <v/>
          </cell>
        </row>
        <row r="285">
          <cell r="H285" t="str">
            <v/>
          </cell>
        </row>
        <row r="286">
          <cell r="H286" t="str">
            <v/>
          </cell>
        </row>
        <row r="287">
          <cell r="H287" t="str">
            <v/>
          </cell>
        </row>
        <row r="288">
          <cell r="H288" t="str">
            <v/>
          </cell>
        </row>
        <row r="289">
          <cell r="H289" t="str">
            <v/>
          </cell>
        </row>
        <row r="290">
          <cell r="H290" t="str">
            <v/>
          </cell>
        </row>
        <row r="291">
          <cell r="H291" t="str">
            <v/>
          </cell>
        </row>
        <row r="292">
          <cell r="H292" t="str">
            <v/>
          </cell>
        </row>
        <row r="293">
          <cell r="H293" t="str">
            <v/>
          </cell>
        </row>
        <row r="294">
          <cell r="H294" t="str">
            <v/>
          </cell>
        </row>
        <row r="295">
          <cell r="H295" t="str">
            <v/>
          </cell>
        </row>
        <row r="296">
          <cell r="H296" t="str">
            <v/>
          </cell>
        </row>
        <row r="297">
          <cell r="H297" t="str">
            <v/>
          </cell>
        </row>
        <row r="298">
          <cell r="H298" t="str">
            <v/>
          </cell>
        </row>
        <row r="299">
          <cell r="H299" t="str">
            <v/>
          </cell>
        </row>
        <row r="300">
          <cell r="H300" t="str">
            <v/>
          </cell>
        </row>
        <row r="301">
          <cell r="H301" t="str">
            <v/>
          </cell>
        </row>
        <row r="302">
          <cell r="H302" t="str">
            <v/>
          </cell>
        </row>
        <row r="303">
          <cell r="H303" t="str">
            <v/>
          </cell>
        </row>
        <row r="304">
          <cell r="H304" t="str">
            <v/>
          </cell>
        </row>
        <row r="305">
          <cell r="H305" t="str">
            <v/>
          </cell>
        </row>
        <row r="306">
          <cell r="H306" t="str">
            <v/>
          </cell>
        </row>
        <row r="307">
          <cell r="H307" t="str">
            <v/>
          </cell>
        </row>
        <row r="308">
          <cell r="H308" t="str">
            <v/>
          </cell>
        </row>
        <row r="309">
          <cell r="H309" t="str">
            <v/>
          </cell>
        </row>
        <row r="310">
          <cell r="H310" t="str">
            <v/>
          </cell>
        </row>
        <row r="311">
          <cell r="H311" t="str">
            <v/>
          </cell>
        </row>
        <row r="312">
          <cell r="H312" t="str">
            <v/>
          </cell>
        </row>
        <row r="313">
          <cell r="H313" t="str">
            <v/>
          </cell>
        </row>
        <row r="314">
          <cell r="H314" t="str">
            <v/>
          </cell>
        </row>
        <row r="315">
          <cell r="H315" t="str">
            <v/>
          </cell>
        </row>
        <row r="316">
          <cell r="H316" t="str">
            <v/>
          </cell>
        </row>
        <row r="317">
          <cell r="H317" t="str">
            <v/>
          </cell>
        </row>
        <row r="318">
          <cell r="H318" t="str">
            <v/>
          </cell>
        </row>
        <row r="319">
          <cell r="H319" t="str">
            <v/>
          </cell>
        </row>
        <row r="320">
          <cell r="H320" t="str">
            <v/>
          </cell>
        </row>
        <row r="321">
          <cell r="H321" t="str">
            <v/>
          </cell>
        </row>
        <row r="322">
          <cell r="H322" t="str">
            <v/>
          </cell>
        </row>
        <row r="323">
          <cell r="H323" t="str">
            <v/>
          </cell>
        </row>
        <row r="324">
          <cell r="H324" t="str">
            <v/>
          </cell>
        </row>
        <row r="325">
          <cell r="H325" t="str">
            <v/>
          </cell>
        </row>
        <row r="326">
          <cell r="H326" t="str">
            <v/>
          </cell>
        </row>
        <row r="327">
          <cell r="H327" t="str">
            <v/>
          </cell>
        </row>
        <row r="328">
          <cell r="H328" t="str">
            <v/>
          </cell>
        </row>
        <row r="329">
          <cell r="H329" t="str">
            <v/>
          </cell>
        </row>
        <row r="330">
          <cell r="H330" t="str">
            <v/>
          </cell>
        </row>
        <row r="331">
          <cell r="H331" t="str">
            <v/>
          </cell>
        </row>
        <row r="332">
          <cell r="H332" t="str">
            <v/>
          </cell>
        </row>
        <row r="333">
          <cell r="H333" t="str">
            <v/>
          </cell>
        </row>
        <row r="334">
          <cell r="H334" t="str">
            <v/>
          </cell>
        </row>
        <row r="335">
          <cell r="H335" t="str">
            <v/>
          </cell>
        </row>
        <row r="336">
          <cell r="H336" t="str">
            <v/>
          </cell>
        </row>
        <row r="337">
          <cell r="H337" t="str">
            <v/>
          </cell>
        </row>
        <row r="338">
          <cell r="H338" t="str">
            <v/>
          </cell>
        </row>
        <row r="339">
          <cell r="H339" t="str">
            <v/>
          </cell>
        </row>
        <row r="340">
          <cell r="H340" t="str">
            <v/>
          </cell>
        </row>
        <row r="341">
          <cell r="H341" t="str">
            <v/>
          </cell>
        </row>
        <row r="342">
          <cell r="H342" t="str">
            <v/>
          </cell>
        </row>
        <row r="343">
          <cell r="H343" t="str">
            <v/>
          </cell>
        </row>
        <row r="344">
          <cell r="H344" t="str">
            <v/>
          </cell>
        </row>
        <row r="345">
          <cell r="H345" t="str">
            <v/>
          </cell>
        </row>
        <row r="346">
          <cell r="H346" t="str">
            <v/>
          </cell>
        </row>
        <row r="347">
          <cell r="H347" t="str">
            <v/>
          </cell>
        </row>
        <row r="348">
          <cell r="H348" t="str">
            <v/>
          </cell>
        </row>
        <row r="349">
          <cell r="H349" t="str">
            <v/>
          </cell>
        </row>
        <row r="350">
          <cell r="H350" t="str">
            <v/>
          </cell>
        </row>
        <row r="351">
          <cell r="H351" t="str">
            <v/>
          </cell>
        </row>
        <row r="352">
          <cell r="H352" t="str">
            <v/>
          </cell>
        </row>
        <row r="353">
          <cell r="H353" t="str">
            <v/>
          </cell>
        </row>
        <row r="354">
          <cell r="H354" t="str">
            <v/>
          </cell>
        </row>
        <row r="355">
          <cell r="H355" t="str">
            <v/>
          </cell>
        </row>
        <row r="356">
          <cell r="H356" t="str">
            <v/>
          </cell>
        </row>
        <row r="357">
          <cell r="H357" t="str">
            <v/>
          </cell>
        </row>
        <row r="358">
          <cell r="H358" t="str">
            <v/>
          </cell>
        </row>
        <row r="359">
          <cell r="H359" t="str">
            <v/>
          </cell>
        </row>
        <row r="360">
          <cell r="H360" t="str">
            <v/>
          </cell>
        </row>
        <row r="361">
          <cell r="H361" t="str">
            <v/>
          </cell>
        </row>
        <row r="362">
          <cell r="H362" t="str">
            <v/>
          </cell>
        </row>
        <row r="363">
          <cell r="H363" t="str">
            <v/>
          </cell>
        </row>
        <row r="364">
          <cell r="H364" t="str">
            <v/>
          </cell>
        </row>
        <row r="365">
          <cell r="H365" t="str">
            <v/>
          </cell>
        </row>
        <row r="366">
          <cell r="H366" t="str">
            <v/>
          </cell>
        </row>
        <row r="367">
          <cell r="H367" t="str">
            <v/>
          </cell>
        </row>
        <row r="368">
          <cell r="H368" t="str">
            <v/>
          </cell>
        </row>
        <row r="369">
          <cell r="H369" t="str">
            <v/>
          </cell>
        </row>
        <row r="370">
          <cell r="H370" t="str">
            <v/>
          </cell>
        </row>
        <row r="371">
          <cell r="H371" t="str">
            <v/>
          </cell>
        </row>
        <row r="372">
          <cell r="H372" t="str">
            <v/>
          </cell>
        </row>
        <row r="373">
          <cell r="H373" t="str">
            <v/>
          </cell>
        </row>
        <row r="374">
          <cell r="H374" t="str">
            <v/>
          </cell>
        </row>
        <row r="375">
          <cell r="H375" t="str">
            <v/>
          </cell>
        </row>
        <row r="376">
          <cell r="H376" t="str">
            <v/>
          </cell>
        </row>
        <row r="377">
          <cell r="H377" t="str">
            <v/>
          </cell>
        </row>
        <row r="378">
          <cell r="H378" t="str">
            <v/>
          </cell>
        </row>
        <row r="379">
          <cell r="H379" t="str">
            <v/>
          </cell>
        </row>
        <row r="380">
          <cell r="H380" t="str">
            <v/>
          </cell>
        </row>
        <row r="381">
          <cell r="H381" t="str">
            <v/>
          </cell>
        </row>
        <row r="382">
          <cell r="H382" t="str">
            <v/>
          </cell>
        </row>
        <row r="383">
          <cell r="H383" t="str">
            <v/>
          </cell>
        </row>
        <row r="384">
          <cell r="H384" t="str">
            <v/>
          </cell>
        </row>
        <row r="385">
          <cell r="H385" t="str">
            <v/>
          </cell>
        </row>
        <row r="386">
          <cell r="H386" t="str">
            <v/>
          </cell>
        </row>
        <row r="387">
          <cell r="H387" t="str">
            <v/>
          </cell>
        </row>
        <row r="388">
          <cell r="H388" t="str">
            <v/>
          </cell>
        </row>
        <row r="389">
          <cell r="H389" t="str">
            <v/>
          </cell>
        </row>
        <row r="390">
          <cell r="H390" t="str">
            <v/>
          </cell>
        </row>
        <row r="391">
          <cell r="H391" t="str">
            <v/>
          </cell>
        </row>
        <row r="392">
          <cell r="H392" t="str">
            <v/>
          </cell>
        </row>
        <row r="393">
          <cell r="H393" t="str">
            <v/>
          </cell>
        </row>
        <row r="394">
          <cell r="H394" t="str">
            <v/>
          </cell>
        </row>
        <row r="395">
          <cell r="H395" t="str">
            <v/>
          </cell>
        </row>
        <row r="396">
          <cell r="H396" t="str">
            <v/>
          </cell>
        </row>
        <row r="397">
          <cell r="H397" t="str">
            <v/>
          </cell>
        </row>
        <row r="398">
          <cell r="H398" t="str">
            <v/>
          </cell>
        </row>
        <row r="399">
          <cell r="H399" t="str">
            <v/>
          </cell>
        </row>
        <row r="400">
          <cell r="H400" t="str">
            <v/>
          </cell>
        </row>
        <row r="401">
          <cell r="H401" t="str">
            <v/>
          </cell>
        </row>
        <row r="402">
          <cell r="H402" t="str">
            <v/>
          </cell>
        </row>
        <row r="403">
          <cell r="H403" t="str">
            <v/>
          </cell>
        </row>
        <row r="404">
          <cell r="H404" t="str">
            <v/>
          </cell>
        </row>
        <row r="405">
          <cell r="H405" t="str">
            <v/>
          </cell>
        </row>
        <row r="406">
          <cell r="H406" t="str">
            <v/>
          </cell>
        </row>
        <row r="407">
          <cell r="H407" t="str">
            <v/>
          </cell>
        </row>
        <row r="408">
          <cell r="H408" t="str">
            <v/>
          </cell>
        </row>
        <row r="409">
          <cell r="H409" t="str">
            <v/>
          </cell>
        </row>
        <row r="410">
          <cell r="H410" t="str">
            <v/>
          </cell>
        </row>
        <row r="411">
          <cell r="H411" t="str">
            <v/>
          </cell>
        </row>
        <row r="412">
          <cell r="H412" t="str">
            <v/>
          </cell>
        </row>
        <row r="413">
          <cell r="H413" t="str">
            <v/>
          </cell>
        </row>
        <row r="414">
          <cell r="H414" t="str">
            <v/>
          </cell>
        </row>
        <row r="415">
          <cell r="H415" t="str">
            <v/>
          </cell>
        </row>
        <row r="416">
          <cell r="H416" t="str">
            <v/>
          </cell>
        </row>
        <row r="417">
          <cell r="H417" t="str">
            <v/>
          </cell>
        </row>
        <row r="418">
          <cell r="H418" t="str">
            <v/>
          </cell>
        </row>
        <row r="419">
          <cell r="H419" t="str">
            <v/>
          </cell>
        </row>
        <row r="420">
          <cell r="H420" t="str">
            <v/>
          </cell>
        </row>
        <row r="421">
          <cell r="H421" t="str">
            <v/>
          </cell>
        </row>
        <row r="422">
          <cell r="H422" t="str">
            <v/>
          </cell>
        </row>
        <row r="423">
          <cell r="H423" t="str">
            <v/>
          </cell>
        </row>
        <row r="424">
          <cell r="H424" t="str">
            <v/>
          </cell>
        </row>
        <row r="425">
          <cell r="H425" t="str">
            <v/>
          </cell>
        </row>
        <row r="426">
          <cell r="H426" t="str">
            <v/>
          </cell>
        </row>
        <row r="427">
          <cell r="H427" t="str">
            <v/>
          </cell>
        </row>
        <row r="428">
          <cell r="H428" t="str">
            <v/>
          </cell>
        </row>
        <row r="429">
          <cell r="H429" t="str">
            <v/>
          </cell>
        </row>
        <row r="430">
          <cell r="H430" t="str">
            <v/>
          </cell>
        </row>
        <row r="431">
          <cell r="H431" t="str">
            <v/>
          </cell>
        </row>
        <row r="432">
          <cell r="H432" t="str">
            <v/>
          </cell>
        </row>
        <row r="433">
          <cell r="H433" t="str">
            <v/>
          </cell>
        </row>
        <row r="434">
          <cell r="H434" t="str">
            <v/>
          </cell>
        </row>
        <row r="435">
          <cell r="H435" t="str">
            <v/>
          </cell>
        </row>
        <row r="436">
          <cell r="H436" t="str">
            <v/>
          </cell>
        </row>
        <row r="437">
          <cell r="H437" t="str">
            <v/>
          </cell>
        </row>
        <row r="438">
          <cell r="H438" t="str">
            <v/>
          </cell>
        </row>
        <row r="439">
          <cell r="H439" t="str">
            <v/>
          </cell>
        </row>
        <row r="440">
          <cell r="H440" t="str">
            <v/>
          </cell>
        </row>
        <row r="441">
          <cell r="H441" t="str">
            <v/>
          </cell>
        </row>
        <row r="442">
          <cell r="H442" t="str">
            <v/>
          </cell>
        </row>
        <row r="443">
          <cell r="H443" t="str">
            <v/>
          </cell>
        </row>
        <row r="444">
          <cell r="H444" t="str">
            <v/>
          </cell>
        </row>
        <row r="445">
          <cell r="H445" t="str">
            <v/>
          </cell>
        </row>
        <row r="446">
          <cell r="H446" t="str">
            <v/>
          </cell>
        </row>
        <row r="447">
          <cell r="H447" t="str">
            <v/>
          </cell>
        </row>
        <row r="448">
          <cell r="H448" t="str">
            <v/>
          </cell>
        </row>
        <row r="449">
          <cell r="H449" t="str">
            <v/>
          </cell>
        </row>
        <row r="450">
          <cell r="H450" t="str">
            <v/>
          </cell>
        </row>
        <row r="451">
          <cell r="H451" t="str">
            <v/>
          </cell>
        </row>
        <row r="452">
          <cell r="H452" t="str">
            <v/>
          </cell>
        </row>
        <row r="453">
          <cell r="H453" t="str">
            <v/>
          </cell>
        </row>
        <row r="454">
          <cell r="H454" t="str">
            <v/>
          </cell>
        </row>
        <row r="455">
          <cell r="H455" t="str">
            <v/>
          </cell>
        </row>
        <row r="456">
          <cell r="H456" t="str">
            <v/>
          </cell>
        </row>
        <row r="457">
          <cell r="H457" t="str">
            <v/>
          </cell>
        </row>
        <row r="458">
          <cell r="H458" t="str">
            <v/>
          </cell>
        </row>
        <row r="459">
          <cell r="H459" t="str">
            <v/>
          </cell>
        </row>
        <row r="460">
          <cell r="H460" t="str">
            <v/>
          </cell>
        </row>
        <row r="461">
          <cell r="H461" t="str">
            <v/>
          </cell>
        </row>
        <row r="462">
          <cell r="H462" t="str">
            <v/>
          </cell>
        </row>
        <row r="463">
          <cell r="H463" t="str">
            <v/>
          </cell>
        </row>
        <row r="464">
          <cell r="H464" t="str">
            <v/>
          </cell>
        </row>
        <row r="465">
          <cell r="H465" t="str">
            <v/>
          </cell>
        </row>
        <row r="466">
          <cell r="H466" t="str">
            <v/>
          </cell>
        </row>
        <row r="467">
          <cell r="H467" t="str">
            <v/>
          </cell>
        </row>
        <row r="468">
          <cell r="H468" t="str">
            <v/>
          </cell>
        </row>
        <row r="469">
          <cell r="H469" t="str">
            <v/>
          </cell>
        </row>
        <row r="470">
          <cell r="H470" t="str">
            <v/>
          </cell>
        </row>
        <row r="471">
          <cell r="H471" t="str">
            <v/>
          </cell>
        </row>
        <row r="472">
          <cell r="H472" t="str">
            <v/>
          </cell>
        </row>
        <row r="473">
          <cell r="H473" t="str">
            <v/>
          </cell>
        </row>
        <row r="474">
          <cell r="H474" t="str">
            <v/>
          </cell>
        </row>
        <row r="475">
          <cell r="H475" t="str">
            <v/>
          </cell>
        </row>
        <row r="476">
          <cell r="H476" t="str">
            <v/>
          </cell>
        </row>
        <row r="477">
          <cell r="H477" t="str">
            <v/>
          </cell>
        </row>
        <row r="478">
          <cell r="H478" t="str">
            <v/>
          </cell>
        </row>
        <row r="479">
          <cell r="H479" t="str">
            <v/>
          </cell>
        </row>
        <row r="480">
          <cell r="H480" t="str">
            <v/>
          </cell>
        </row>
        <row r="481">
          <cell r="H481" t="str">
            <v/>
          </cell>
        </row>
        <row r="482">
          <cell r="H482" t="str">
            <v/>
          </cell>
        </row>
        <row r="483">
          <cell r="H483" t="str">
            <v/>
          </cell>
        </row>
        <row r="484">
          <cell r="H484" t="str">
            <v/>
          </cell>
        </row>
        <row r="485">
          <cell r="H485" t="str">
            <v/>
          </cell>
        </row>
        <row r="486">
          <cell r="H486" t="str">
            <v/>
          </cell>
        </row>
        <row r="487">
          <cell r="H487" t="str">
            <v/>
          </cell>
        </row>
        <row r="488">
          <cell r="H488" t="str">
            <v/>
          </cell>
        </row>
        <row r="489">
          <cell r="H489" t="str">
            <v/>
          </cell>
        </row>
        <row r="490">
          <cell r="H490" t="str">
            <v/>
          </cell>
        </row>
        <row r="491">
          <cell r="H491" t="str">
            <v/>
          </cell>
        </row>
        <row r="492">
          <cell r="H492" t="str">
            <v/>
          </cell>
        </row>
        <row r="493">
          <cell r="H493" t="str">
            <v/>
          </cell>
        </row>
        <row r="494">
          <cell r="H494" t="str">
            <v/>
          </cell>
        </row>
        <row r="495">
          <cell r="H495" t="str">
            <v/>
          </cell>
        </row>
        <row r="496">
          <cell r="H496" t="str">
            <v/>
          </cell>
        </row>
        <row r="497">
          <cell r="H497" t="str">
            <v/>
          </cell>
        </row>
        <row r="498">
          <cell r="H498" t="str">
            <v/>
          </cell>
        </row>
        <row r="499">
          <cell r="H499" t="str">
            <v/>
          </cell>
        </row>
        <row r="500">
          <cell r="H500" t="str">
            <v/>
          </cell>
        </row>
        <row r="501">
          <cell r="H501" t="str">
            <v/>
          </cell>
        </row>
        <row r="502">
          <cell r="H502" t="str">
            <v/>
          </cell>
        </row>
        <row r="503">
          <cell r="H503" t="str">
            <v/>
          </cell>
        </row>
        <row r="504">
          <cell r="H504" t="str">
            <v/>
          </cell>
        </row>
        <row r="505">
          <cell r="H505" t="str">
            <v/>
          </cell>
        </row>
        <row r="506">
          <cell r="H506" t="str">
            <v/>
          </cell>
        </row>
        <row r="507">
          <cell r="H507" t="str">
            <v/>
          </cell>
        </row>
        <row r="508">
          <cell r="H508" t="str">
            <v/>
          </cell>
        </row>
        <row r="509">
          <cell r="H509" t="str">
            <v/>
          </cell>
        </row>
        <row r="510">
          <cell r="H510" t="str">
            <v/>
          </cell>
        </row>
        <row r="511">
          <cell r="H511" t="str">
            <v/>
          </cell>
        </row>
        <row r="512">
          <cell r="H512" t="str">
            <v/>
          </cell>
        </row>
        <row r="513">
          <cell r="H513" t="str">
            <v/>
          </cell>
        </row>
        <row r="514">
          <cell r="H514" t="str">
            <v/>
          </cell>
        </row>
        <row r="515">
          <cell r="H515" t="str">
            <v/>
          </cell>
        </row>
        <row r="516">
          <cell r="H516" t="str">
            <v/>
          </cell>
        </row>
        <row r="517">
          <cell r="H517" t="str">
            <v/>
          </cell>
        </row>
        <row r="518">
          <cell r="H518" t="str">
            <v/>
          </cell>
        </row>
        <row r="519">
          <cell r="H519" t="str">
            <v/>
          </cell>
        </row>
        <row r="520">
          <cell r="H520" t="str">
            <v/>
          </cell>
        </row>
        <row r="521">
          <cell r="H521" t="str">
            <v/>
          </cell>
        </row>
        <row r="522">
          <cell r="H522" t="str">
            <v/>
          </cell>
        </row>
        <row r="523">
          <cell r="H523" t="str">
            <v/>
          </cell>
        </row>
        <row r="524">
          <cell r="H524" t="str">
            <v/>
          </cell>
        </row>
        <row r="525">
          <cell r="H525" t="str">
            <v/>
          </cell>
        </row>
        <row r="526">
          <cell r="H526" t="str">
            <v/>
          </cell>
        </row>
        <row r="527">
          <cell r="H527" t="str">
            <v/>
          </cell>
        </row>
        <row r="528">
          <cell r="H528" t="str">
            <v/>
          </cell>
        </row>
        <row r="529">
          <cell r="H529" t="str">
            <v/>
          </cell>
        </row>
        <row r="530">
          <cell r="H530" t="str">
            <v/>
          </cell>
        </row>
        <row r="531">
          <cell r="H531" t="str">
            <v/>
          </cell>
        </row>
        <row r="532">
          <cell r="H532" t="str">
            <v/>
          </cell>
        </row>
        <row r="533">
          <cell r="H533" t="str">
            <v/>
          </cell>
        </row>
        <row r="534">
          <cell r="H534" t="str">
            <v/>
          </cell>
        </row>
        <row r="535">
          <cell r="H535" t="str">
            <v/>
          </cell>
        </row>
        <row r="536">
          <cell r="H536" t="str">
            <v/>
          </cell>
        </row>
        <row r="537">
          <cell r="H537" t="str">
            <v/>
          </cell>
        </row>
        <row r="538">
          <cell r="H538" t="str">
            <v/>
          </cell>
        </row>
        <row r="539">
          <cell r="H539" t="str">
            <v/>
          </cell>
        </row>
        <row r="540">
          <cell r="H540" t="str">
            <v/>
          </cell>
        </row>
        <row r="541">
          <cell r="H541" t="str">
            <v/>
          </cell>
        </row>
        <row r="542">
          <cell r="H542" t="str">
            <v/>
          </cell>
        </row>
        <row r="543">
          <cell r="H543" t="str">
            <v/>
          </cell>
        </row>
        <row r="544">
          <cell r="H544" t="str">
            <v/>
          </cell>
        </row>
        <row r="545">
          <cell r="H545" t="str">
            <v/>
          </cell>
        </row>
        <row r="546">
          <cell r="H546" t="str">
            <v/>
          </cell>
        </row>
        <row r="547">
          <cell r="H547" t="str">
            <v/>
          </cell>
        </row>
        <row r="548">
          <cell r="H548" t="str">
            <v/>
          </cell>
        </row>
        <row r="549">
          <cell r="H549" t="str">
            <v/>
          </cell>
        </row>
        <row r="550">
          <cell r="H550" t="str">
            <v/>
          </cell>
        </row>
        <row r="551">
          <cell r="H551" t="str">
            <v/>
          </cell>
        </row>
        <row r="552">
          <cell r="H552" t="str">
            <v/>
          </cell>
        </row>
        <row r="553">
          <cell r="H553" t="str">
            <v/>
          </cell>
        </row>
        <row r="554">
          <cell r="H554" t="str">
            <v/>
          </cell>
        </row>
        <row r="555">
          <cell r="H555" t="str">
            <v/>
          </cell>
        </row>
        <row r="556">
          <cell r="H556" t="str">
            <v/>
          </cell>
        </row>
        <row r="557">
          <cell r="H557" t="str">
            <v/>
          </cell>
        </row>
        <row r="558">
          <cell r="H558" t="str">
            <v/>
          </cell>
        </row>
        <row r="559">
          <cell r="H559" t="str">
            <v/>
          </cell>
        </row>
        <row r="560">
          <cell r="H560" t="str">
            <v/>
          </cell>
        </row>
        <row r="561">
          <cell r="H561" t="str">
            <v/>
          </cell>
        </row>
        <row r="562">
          <cell r="H562" t="str">
            <v/>
          </cell>
        </row>
        <row r="563">
          <cell r="H563" t="str">
            <v/>
          </cell>
        </row>
        <row r="564">
          <cell r="H564" t="str">
            <v/>
          </cell>
        </row>
        <row r="565">
          <cell r="H565" t="str">
            <v/>
          </cell>
        </row>
        <row r="566">
          <cell r="H566" t="str">
            <v/>
          </cell>
        </row>
        <row r="567">
          <cell r="H567" t="str">
            <v/>
          </cell>
        </row>
        <row r="568">
          <cell r="H568" t="str">
            <v/>
          </cell>
        </row>
        <row r="569">
          <cell r="H569" t="str">
            <v/>
          </cell>
        </row>
        <row r="570">
          <cell r="H570" t="str">
            <v/>
          </cell>
        </row>
        <row r="571">
          <cell r="H571" t="str">
            <v/>
          </cell>
        </row>
        <row r="572">
          <cell r="H572" t="str">
            <v/>
          </cell>
        </row>
        <row r="573">
          <cell r="H573" t="str">
            <v/>
          </cell>
        </row>
        <row r="574">
          <cell r="H574" t="str">
            <v/>
          </cell>
        </row>
        <row r="575">
          <cell r="H575" t="str">
            <v/>
          </cell>
        </row>
        <row r="576">
          <cell r="H576" t="str">
            <v/>
          </cell>
        </row>
        <row r="577">
          <cell r="H577" t="str">
            <v/>
          </cell>
        </row>
        <row r="578">
          <cell r="H578" t="str">
            <v/>
          </cell>
        </row>
        <row r="579">
          <cell r="H579" t="str">
            <v/>
          </cell>
        </row>
        <row r="580">
          <cell r="H580" t="str">
            <v/>
          </cell>
        </row>
        <row r="581">
          <cell r="H581" t="str">
            <v/>
          </cell>
        </row>
        <row r="582">
          <cell r="H582" t="str">
            <v/>
          </cell>
        </row>
        <row r="583">
          <cell r="H583" t="str">
            <v/>
          </cell>
        </row>
        <row r="584">
          <cell r="H584" t="str">
            <v/>
          </cell>
        </row>
        <row r="585">
          <cell r="H585" t="str">
            <v/>
          </cell>
        </row>
        <row r="586">
          <cell r="H586" t="str">
            <v/>
          </cell>
        </row>
        <row r="587">
          <cell r="H587" t="str">
            <v/>
          </cell>
        </row>
        <row r="588">
          <cell r="H588" t="str">
            <v/>
          </cell>
        </row>
        <row r="589">
          <cell r="H589" t="str">
            <v/>
          </cell>
        </row>
        <row r="590">
          <cell r="H590" t="str">
            <v/>
          </cell>
        </row>
        <row r="591">
          <cell r="H591" t="str">
            <v/>
          </cell>
        </row>
        <row r="592">
          <cell r="H592" t="str">
            <v/>
          </cell>
        </row>
        <row r="593">
          <cell r="H593" t="str">
            <v/>
          </cell>
        </row>
        <row r="594">
          <cell r="H594" t="str">
            <v/>
          </cell>
        </row>
        <row r="595">
          <cell r="H595" t="str">
            <v/>
          </cell>
        </row>
        <row r="596">
          <cell r="H596" t="str">
            <v/>
          </cell>
        </row>
        <row r="597">
          <cell r="H597" t="str">
            <v/>
          </cell>
        </row>
        <row r="598">
          <cell r="H598" t="str">
            <v/>
          </cell>
        </row>
        <row r="599">
          <cell r="H599" t="str">
            <v/>
          </cell>
        </row>
        <row r="600">
          <cell r="H600" t="str">
            <v/>
          </cell>
        </row>
        <row r="601">
          <cell r="H601" t="str">
            <v/>
          </cell>
        </row>
        <row r="602">
          <cell r="H602" t="str">
            <v/>
          </cell>
        </row>
        <row r="603">
          <cell r="H603" t="str">
            <v/>
          </cell>
        </row>
        <row r="604">
          <cell r="H604" t="str">
            <v/>
          </cell>
        </row>
        <row r="605">
          <cell r="H605" t="str">
            <v/>
          </cell>
        </row>
        <row r="606">
          <cell r="H606" t="str">
            <v/>
          </cell>
        </row>
        <row r="607">
          <cell r="H607" t="str">
            <v/>
          </cell>
        </row>
        <row r="608">
          <cell r="H608" t="str">
            <v/>
          </cell>
        </row>
        <row r="609">
          <cell r="H609" t="str">
            <v/>
          </cell>
        </row>
        <row r="610">
          <cell r="H610" t="str">
            <v/>
          </cell>
        </row>
        <row r="611">
          <cell r="H611" t="str">
            <v/>
          </cell>
        </row>
        <row r="612">
          <cell r="H612" t="str">
            <v/>
          </cell>
        </row>
        <row r="613">
          <cell r="H613" t="str">
            <v/>
          </cell>
        </row>
        <row r="614">
          <cell r="H614" t="str">
            <v/>
          </cell>
        </row>
        <row r="615">
          <cell r="H615" t="str">
            <v/>
          </cell>
        </row>
        <row r="616">
          <cell r="H616" t="str">
            <v/>
          </cell>
        </row>
        <row r="617">
          <cell r="H617" t="str">
            <v/>
          </cell>
        </row>
        <row r="618">
          <cell r="H618" t="str">
            <v/>
          </cell>
        </row>
        <row r="619">
          <cell r="H619" t="str">
            <v/>
          </cell>
        </row>
        <row r="620">
          <cell r="H620" t="str">
            <v/>
          </cell>
        </row>
        <row r="621">
          <cell r="H621" t="str">
            <v/>
          </cell>
        </row>
        <row r="622">
          <cell r="H622" t="str">
            <v/>
          </cell>
        </row>
        <row r="623">
          <cell r="H623" t="str">
            <v/>
          </cell>
        </row>
        <row r="624">
          <cell r="H624" t="str">
            <v/>
          </cell>
        </row>
        <row r="625">
          <cell r="H625" t="str">
            <v/>
          </cell>
        </row>
        <row r="626">
          <cell r="H626" t="str">
            <v/>
          </cell>
        </row>
        <row r="627">
          <cell r="H627" t="str">
            <v/>
          </cell>
        </row>
        <row r="628">
          <cell r="H628" t="str">
            <v/>
          </cell>
        </row>
        <row r="629">
          <cell r="H629" t="str">
            <v/>
          </cell>
        </row>
        <row r="630">
          <cell r="H630" t="str">
            <v/>
          </cell>
        </row>
        <row r="631">
          <cell r="H631" t="str">
            <v/>
          </cell>
        </row>
        <row r="632">
          <cell r="H632" t="str">
            <v/>
          </cell>
        </row>
        <row r="633">
          <cell r="H633" t="str">
            <v/>
          </cell>
        </row>
        <row r="634">
          <cell r="H634" t="str">
            <v/>
          </cell>
        </row>
        <row r="635">
          <cell r="H635" t="str">
            <v/>
          </cell>
        </row>
        <row r="636">
          <cell r="H636" t="str">
            <v/>
          </cell>
        </row>
        <row r="637">
          <cell r="H637" t="str">
            <v/>
          </cell>
        </row>
        <row r="638">
          <cell r="H638" t="str">
            <v/>
          </cell>
        </row>
        <row r="639">
          <cell r="H639" t="str">
            <v/>
          </cell>
        </row>
        <row r="640">
          <cell r="H640" t="str">
            <v/>
          </cell>
        </row>
        <row r="641">
          <cell r="H641" t="str">
            <v/>
          </cell>
        </row>
        <row r="642">
          <cell r="H642" t="str">
            <v/>
          </cell>
        </row>
        <row r="643">
          <cell r="H643" t="str">
            <v/>
          </cell>
        </row>
        <row r="644">
          <cell r="H644" t="str">
            <v/>
          </cell>
        </row>
        <row r="645">
          <cell r="H645" t="str">
            <v/>
          </cell>
        </row>
        <row r="646">
          <cell r="H646" t="str">
            <v/>
          </cell>
        </row>
        <row r="647">
          <cell r="H647" t="str">
            <v/>
          </cell>
        </row>
        <row r="648">
          <cell r="H648" t="str">
            <v/>
          </cell>
        </row>
        <row r="649">
          <cell r="H649" t="str">
            <v/>
          </cell>
        </row>
        <row r="650">
          <cell r="H650" t="str">
            <v/>
          </cell>
        </row>
        <row r="651">
          <cell r="H651" t="str">
            <v/>
          </cell>
        </row>
        <row r="652">
          <cell r="H652" t="str">
            <v/>
          </cell>
        </row>
        <row r="653">
          <cell r="H653" t="str">
            <v/>
          </cell>
        </row>
        <row r="654">
          <cell r="H654" t="str">
            <v/>
          </cell>
        </row>
        <row r="655">
          <cell r="H655" t="str">
            <v/>
          </cell>
        </row>
        <row r="656">
          <cell r="H656" t="str">
            <v/>
          </cell>
        </row>
        <row r="657">
          <cell r="H657" t="str">
            <v/>
          </cell>
        </row>
        <row r="658">
          <cell r="H658" t="str">
            <v/>
          </cell>
        </row>
        <row r="659">
          <cell r="H659" t="str">
            <v/>
          </cell>
        </row>
        <row r="660">
          <cell r="H660" t="str">
            <v/>
          </cell>
        </row>
        <row r="661">
          <cell r="H661" t="str">
            <v/>
          </cell>
        </row>
        <row r="662">
          <cell r="H662" t="str">
            <v/>
          </cell>
        </row>
        <row r="663">
          <cell r="H663" t="str">
            <v/>
          </cell>
        </row>
        <row r="664">
          <cell r="H664" t="str">
            <v/>
          </cell>
        </row>
        <row r="665">
          <cell r="H665" t="str">
            <v/>
          </cell>
        </row>
        <row r="666">
          <cell r="H666" t="str">
            <v/>
          </cell>
        </row>
        <row r="667">
          <cell r="H667" t="str">
            <v/>
          </cell>
        </row>
        <row r="668">
          <cell r="H668" t="str">
            <v/>
          </cell>
        </row>
        <row r="669">
          <cell r="H669" t="str">
            <v/>
          </cell>
        </row>
        <row r="670">
          <cell r="H670" t="str">
            <v/>
          </cell>
        </row>
        <row r="671">
          <cell r="H671" t="str">
            <v/>
          </cell>
        </row>
        <row r="672">
          <cell r="H672" t="str">
            <v/>
          </cell>
        </row>
        <row r="673">
          <cell r="H673" t="str">
            <v/>
          </cell>
        </row>
        <row r="674">
          <cell r="H674" t="str">
            <v/>
          </cell>
        </row>
        <row r="675">
          <cell r="H675" t="str">
            <v/>
          </cell>
        </row>
        <row r="676">
          <cell r="H676" t="str">
            <v/>
          </cell>
        </row>
        <row r="677">
          <cell r="H677" t="str">
            <v/>
          </cell>
        </row>
        <row r="678">
          <cell r="H678" t="str">
            <v/>
          </cell>
        </row>
        <row r="679">
          <cell r="H679" t="str">
            <v/>
          </cell>
        </row>
        <row r="680">
          <cell r="H680" t="str">
            <v/>
          </cell>
        </row>
        <row r="681">
          <cell r="H681" t="str">
            <v/>
          </cell>
        </row>
        <row r="682">
          <cell r="H682" t="str">
            <v/>
          </cell>
        </row>
        <row r="683">
          <cell r="H683" t="str">
            <v/>
          </cell>
        </row>
        <row r="684">
          <cell r="H684" t="str">
            <v/>
          </cell>
        </row>
        <row r="685">
          <cell r="H685" t="str">
            <v/>
          </cell>
        </row>
        <row r="686">
          <cell r="H686" t="str">
            <v/>
          </cell>
        </row>
        <row r="687">
          <cell r="H687" t="str">
            <v/>
          </cell>
        </row>
        <row r="688">
          <cell r="H688" t="str">
            <v/>
          </cell>
        </row>
        <row r="689">
          <cell r="H689" t="str">
            <v/>
          </cell>
        </row>
        <row r="690">
          <cell r="H690" t="str">
            <v/>
          </cell>
        </row>
        <row r="691">
          <cell r="H691" t="str">
            <v/>
          </cell>
        </row>
        <row r="692">
          <cell r="H692" t="str">
            <v/>
          </cell>
        </row>
        <row r="693">
          <cell r="H693" t="str">
            <v/>
          </cell>
        </row>
        <row r="694">
          <cell r="H694" t="str">
            <v/>
          </cell>
        </row>
        <row r="695">
          <cell r="H695" t="str">
            <v/>
          </cell>
        </row>
        <row r="696">
          <cell r="H696" t="str">
            <v/>
          </cell>
        </row>
        <row r="697">
          <cell r="H697" t="str">
            <v/>
          </cell>
        </row>
        <row r="698">
          <cell r="H698" t="str">
            <v/>
          </cell>
        </row>
        <row r="699">
          <cell r="H699" t="str">
            <v/>
          </cell>
        </row>
        <row r="700">
          <cell r="H700" t="str">
            <v/>
          </cell>
        </row>
        <row r="701">
          <cell r="H701" t="str">
            <v/>
          </cell>
        </row>
        <row r="702">
          <cell r="H702" t="str">
            <v/>
          </cell>
        </row>
        <row r="703">
          <cell r="H703" t="str">
            <v/>
          </cell>
        </row>
        <row r="704">
          <cell r="H704" t="str">
            <v/>
          </cell>
        </row>
        <row r="705">
          <cell r="H705" t="str">
            <v/>
          </cell>
        </row>
        <row r="706">
          <cell r="H706" t="str">
            <v/>
          </cell>
        </row>
        <row r="707">
          <cell r="H707" t="str">
            <v/>
          </cell>
        </row>
        <row r="708">
          <cell r="H708" t="str">
            <v/>
          </cell>
        </row>
        <row r="709">
          <cell r="H709" t="str">
            <v/>
          </cell>
        </row>
        <row r="710">
          <cell r="H710" t="str">
            <v/>
          </cell>
        </row>
        <row r="711">
          <cell r="H711" t="str">
            <v/>
          </cell>
        </row>
        <row r="712">
          <cell r="H712" t="str">
            <v/>
          </cell>
        </row>
        <row r="713">
          <cell r="H713" t="str">
            <v/>
          </cell>
        </row>
        <row r="714">
          <cell r="H714" t="str">
            <v/>
          </cell>
        </row>
        <row r="715">
          <cell r="H715" t="str">
            <v/>
          </cell>
        </row>
        <row r="716">
          <cell r="H716" t="str">
            <v/>
          </cell>
        </row>
        <row r="717">
          <cell r="H717" t="str">
            <v/>
          </cell>
        </row>
        <row r="718">
          <cell r="H718" t="str">
            <v/>
          </cell>
        </row>
        <row r="719">
          <cell r="H719" t="str">
            <v/>
          </cell>
        </row>
        <row r="720">
          <cell r="H720" t="str">
            <v/>
          </cell>
        </row>
        <row r="721">
          <cell r="H721" t="str">
            <v/>
          </cell>
        </row>
        <row r="722">
          <cell r="H722" t="str">
            <v/>
          </cell>
        </row>
        <row r="723">
          <cell r="H723" t="str">
            <v/>
          </cell>
        </row>
        <row r="724">
          <cell r="H724" t="str">
            <v/>
          </cell>
        </row>
        <row r="725">
          <cell r="H725" t="str">
            <v/>
          </cell>
        </row>
        <row r="726">
          <cell r="H726" t="str">
            <v/>
          </cell>
        </row>
        <row r="727">
          <cell r="H727" t="str">
            <v/>
          </cell>
        </row>
        <row r="728">
          <cell r="H728" t="str">
            <v/>
          </cell>
        </row>
        <row r="729">
          <cell r="H729" t="str">
            <v/>
          </cell>
        </row>
        <row r="730">
          <cell r="H730" t="str">
            <v/>
          </cell>
        </row>
        <row r="731">
          <cell r="H731" t="str">
            <v/>
          </cell>
        </row>
        <row r="732">
          <cell r="H732" t="str">
            <v/>
          </cell>
        </row>
        <row r="733">
          <cell r="H733" t="str">
            <v/>
          </cell>
        </row>
        <row r="734">
          <cell r="H734" t="str">
            <v/>
          </cell>
        </row>
        <row r="735">
          <cell r="H735" t="str">
            <v/>
          </cell>
        </row>
        <row r="736">
          <cell r="H736" t="str">
            <v/>
          </cell>
        </row>
        <row r="737">
          <cell r="H737" t="str">
            <v/>
          </cell>
        </row>
        <row r="738">
          <cell r="H738" t="str">
            <v/>
          </cell>
        </row>
        <row r="739">
          <cell r="H739" t="str">
            <v/>
          </cell>
        </row>
        <row r="740">
          <cell r="H740" t="str">
            <v/>
          </cell>
        </row>
        <row r="741">
          <cell r="H741" t="str">
            <v/>
          </cell>
        </row>
        <row r="742">
          <cell r="H742" t="str">
            <v/>
          </cell>
        </row>
        <row r="743">
          <cell r="H743" t="str">
            <v/>
          </cell>
        </row>
        <row r="744">
          <cell r="H744" t="str">
            <v/>
          </cell>
        </row>
        <row r="745">
          <cell r="H745" t="str">
            <v/>
          </cell>
        </row>
        <row r="746">
          <cell r="H746" t="str">
            <v/>
          </cell>
        </row>
        <row r="747">
          <cell r="H747" t="str">
            <v/>
          </cell>
        </row>
        <row r="748">
          <cell r="H748" t="str">
            <v/>
          </cell>
        </row>
        <row r="749">
          <cell r="H749" t="str">
            <v/>
          </cell>
        </row>
        <row r="750">
          <cell r="H750" t="str">
            <v/>
          </cell>
        </row>
        <row r="751">
          <cell r="H751" t="str">
            <v/>
          </cell>
        </row>
        <row r="752">
          <cell r="H752" t="str">
            <v/>
          </cell>
        </row>
        <row r="753">
          <cell r="H753" t="str">
            <v/>
          </cell>
        </row>
        <row r="754">
          <cell r="H754" t="str">
            <v/>
          </cell>
        </row>
        <row r="755">
          <cell r="H755" t="str">
            <v/>
          </cell>
        </row>
        <row r="756">
          <cell r="H756" t="str">
            <v/>
          </cell>
        </row>
        <row r="757">
          <cell r="H757" t="str">
            <v/>
          </cell>
        </row>
        <row r="758">
          <cell r="H758" t="str">
            <v/>
          </cell>
        </row>
        <row r="759">
          <cell r="H759" t="str">
            <v/>
          </cell>
        </row>
        <row r="760">
          <cell r="H760" t="str">
            <v/>
          </cell>
        </row>
        <row r="761">
          <cell r="H761" t="str">
            <v/>
          </cell>
        </row>
        <row r="762">
          <cell r="H762" t="str">
            <v/>
          </cell>
        </row>
        <row r="763">
          <cell r="H763" t="str">
            <v/>
          </cell>
        </row>
        <row r="764">
          <cell r="H764" t="str">
            <v/>
          </cell>
        </row>
        <row r="765">
          <cell r="H765" t="str">
            <v/>
          </cell>
        </row>
        <row r="766">
          <cell r="H766" t="str">
            <v/>
          </cell>
        </row>
        <row r="767">
          <cell r="H767" t="str">
            <v/>
          </cell>
        </row>
        <row r="768">
          <cell r="H768" t="str">
            <v/>
          </cell>
        </row>
        <row r="769">
          <cell r="H769" t="str">
            <v/>
          </cell>
        </row>
        <row r="770">
          <cell r="H770" t="str">
            <v/>
          </cell>
        </row>
        <row r="771">
          <cell r="H771" t="str">
            <v/>
          </cell>
        </row>
        <row r="772">
          <cell r="H772" t="str">
            <v/>
          </cell>
        </row>
        <row r="773">
          <cell r="H773" t="str">
            <v/>
          </cell>
        </row>
        <row r="774">
          <cell r="H774" t="str">
            <v/>
          </cell>
        </row>
        <row r="775">
          <cell r="H775" t="str">
            <v/>
          </cell>
        </row>
        <row r="776">
          <cell r="H776" t="str">
            <v/>
          </cell>
        </row>
        <row r="777">
          <cell r="H777" t="str">
            <v/>
          </cell>
        </row>
        <row r="778">
          <cell r="H778" t="str">
            <v/>
          </cell>
        </row>
        <row r="779">
          <cell r="H779" t="str">
            <v/>
          </cell>
        </row>
        <row r="780">
          <cell r="H780" t="str">
            <v/>
          </cell>
        </row>
        <row r="781">
          <cell r="H781" t="str">
            <v/>
          </cell>
        </row>
        <row r="782">
          <cell r="H782" t="str">
            <v/>
          </cell>
        </row>
        <row r="783">
          <cell r="H783" t="str">
            <v/>
          </cell>
        </row>
        <row r="784">
          <cell r="H784" t="str">
            <v/>
          </cell>
        </row>
        <row r="785">
          <cell r="H785" t="str">
            <v/>
          </cell>
        </row>
        <row r="786">
          <cell r="H786" t="str">
            <v/>
          </cell>
        </row>
        <row r="787">
          <cell r="H787" t="str">
            <v/>
          </cell>
        </row>
        <row r="788">
          <cell r="H788" t="str">
            <v/>
          </cell>
        </row>
        <row r="789">
          <cell r="H789" t="str">
            <v/>
          </cell>
        </row>
        <row r="790">
          <cell r="H790" t="str">
            <v/>
          </cell>
        </row>
        <row r="791">
          <cell r="H791" t="str">
            <v/>
          </cell>
        </row>
        <row r="792">
          <cell r="H792" t="str">
            <v/>
          </cell>
        </row>
        <row r="793">
          <cell r="H793" t="str">
            <v/>
          </cell>
        </row>
        <row r="794">
          <cell r="H794" t="str">
            <v/>
          </cell>
        </row>
        <row r="795">
          <cell r="H795" t="str">
            <v/>
          </cell>
        </row>
        <row r="796">
          <cell r="H796" t="str">
            <v/>
          </cell>
        </row>
        <row r="797">
          <cell r="H797" t="str">
            <v/>
          </cell>
        </row>
        <row r="798">
          <cell r="H798" t="str">
            <v/>
          </cell>
        </row>
        <row r="799">
          <cell r="H799" t="str">
            <v/>
          </cell>
        </row>
        <row r="800">
          <cell r="H800" t="str">
            <v/>
          </cell>
        </row>
        <row r="801">
          <cell r="H801" t="str">
            <v/>
          </cell>
        </row>
        <row r="802">
          <cell r="H802" t="str">
            <v/>
          </cell>
        </row>
        <row r="803">
          <cell r="H803" t="str">
            <v/>
          </cell>
        </row>
        <row r="804">
          <cell r="H804" t="str">
            <v/>
          </cell>
        </row>
        <row r="805">
          <cell r="H805" t="str">
            <v/>
          </cell>
        </row>
        <row r="806">
          <cell r="H806" t="str">
            <v/>
          </cell>
        </row>
        <row r="807">
          <cell r="H807" t="str">
            <v/>
          </cell>
        </row>
        <row r="808">
          <cell r="H808" t="str">
            <v/>
          </cell>
        </row>
        <row r="809">
          <cell r="H809" t="str">
            <v/>
          </cell>
        </row>
        <row r="810">
          <cell r="H810" t="str">
            <v/>
          </cell>
        </row>
        <row r="811">
          <cell r="H811" t="str">
            <v/>
          </cell>
        </row>
        <row r="812">
          <cell r="H812" t="str">
            <v/>
          </cell>
        </row>
        <row r="813">
          <cell r="H813" t="str">
            <v/>
          </cell>
        </row>
        <row r="814">
          <cell r="H814" t="str">
            <v/>
          </cell>
        </row>
        <row r="815">
          <cell r="H815" t="str">
            <v/>
          </cell>
        </row>
        <row r="816">
          <cell r="H816" t="str">
            <v/>
          </cell>
        </row>
        <row r="817">
          <cell r="H817" t="str">
            <v/>
          </cell>
        </row>
        <row r="818">
          <cell r="H818" t="str">
            <v/>
          </cell>
        </row>
        <row r="819">
          <cell r="H819" t="str">
            <v/>
          </cell>
        </row>
        <row r="820">
          <cell r="H820" t="str">
            <v/>
          </cell>
        </row>
        <row r="821">
          <cell r="H821" t="str">
            <v/>
          </cell>
        </row>
        <row r="822">
          <cell r="H822" t="str">
            <v/>
          </cell>
        </row>
        <row r="823">
          <cell r="H823" t="str">
            <v/>
          </cell>
        </row>
        <row r="824">
          <cell r="H824" t="str">
            <v/>
          </cell>
        </row>
        <row r="825">
          <cell r="H825" t="str">
            <v/>
          </cell>
        </row>
        <row r="826">
          <cell r="H826" t="str">
            <v/>
          </cell>
        </row>
        <row r="827">
          <cell r="H827" t="str">
            <v/>
          </cell>
        </row>
        <row r="828">
          <cell r="H828" t="str">
            <v/>
          </cell>
        </row>
        <row r="829">
          <cell r="H829" t="str">
            <v/>
          </cell>
        </row>
        <row r="830">
          <cell r="H830" t="str">
            <v/>
          </cell>
        </row>
        <row r="831">
          <cell r="H831" t="str">
            <v/>
          </cell>
        </row>
        <row r="832">
          <cell r="H832" t="str">
            <v/>
          </cell>
        </row>
        <row r="833">
          <cell r="H833" t="str">
            <v/>
          </cell>
        </row>
        <row r="834">
          <cell r="H834" t="str">
            <v/>
          </cell>
        </row>
        <row r="835">
          <cell r="H835" t="str">
            <v/>
          </cell>
        </row>
        <row r="836">
          <cell r="H836" t="str">
            <v/>
          </cell>
        </row>
        <row r="837">
          <cell r="H837" t="str">
            <v/>
          </cell>
        </row>
        <row r="838">
          <cell r="H838" t="str">
            <v/>
          </cell>
        </row>
        <row r="839">
          <cell r="H839" t="str">
            <v/>
          </cell>
        </row>
        <row r="840">
          <cell r="H840" t="str">
            <v/>
          </cell>
        </row>
        <row r="841">
          <cell r="H841" t="str">
            <v/>
          </cell>
        </row>
        <row r="842">
          <cell r="H842" t="str">
            <v/>
          </cell>
        </row>
        <row r="843">
          <cell r="H843" t="str">
            <v/>
          </cell>
        </row>
        <row r="844">
          <cell r="H844" t="str">
            <v/>
          </cell>
        </row>
        <row r="845">
          <cell r="H845" t="str">
            <v/>
          </cell>
        </row>
        <row r="846">
          <cell r="H846" t="str">
            <v/>
          </cell>
        </row>
        <row r="847">
          <cell r="H847" t="str">
            <v/>
          </cell>
        </row>
        <row r="848">
          <cell r="H848" t="str">
            <v/>
          </cell>
        </row>
        <row r="849">
          <cell r="H849" t="str">
            <v/>
          </cell>
        </row>
        <row r="850">
          <cell r="H850" t="str">
            <v/>
          </cell>
        </row>
        <row r="851">
          <cell r="H851" t="str">
            <v/>
          </cell>
        </row>
        <row r="852">
          <cell r="H852" t="str">
            <v/>
          </cell>
        </row>
        <row r="853">
          <cell r="H853" t="str">
            <v/>
          </cell>
        </row>
        <row r="854">
          <cell r="H854" t="str">
            <v/>
          </cell>
        </row>
        <row r="855">
          <cell r="H855" t="str">
            <v/>
          </cell>
        </row>
        <row r="856">
          <cell r="H856" t="str">
            <v/>
          </cell>
        </row>
        <row r="857">
          <cell r="H857" t="str">
            <v/>
          </cell>
        </row>
        <row r="858">
          <cell r="H858" t="str">
            <v/>
          </cell>
        </row>
        <row r="859">
          <cell r="H859" t="str">
            <v/>
          </cell>
        </row>
        <row r="860">
          <cell r="H860" t="str">
            <v/>
          </cell>
        </row>
        <row r="861">
          <cell r="H861" t="str">
            <v/>
          </cell>
        </row>
        <row r="862">
          <cell r="H862" t="str">
            <v/>
          </cell>
        </row>
        <row r="863">
          <cell r="H863" t="str">
            <v/>
          </cell>
        </row>
        <row r="864">
          <cell r="H864" t="str">
            <v/>
          </cell>
        </row>
        <row r="865">
          <cell r="H865" t="str">
            <v/>
          </cell>
        </row>
        <row r="866">
          <cell r="H866" t="str">
            <v/>
          </cell>
        </row>
        <row r="867">
          <cell r="H867" t="str">
            <v/>
          </cell>
        </row>
        <row r="868">
          <cell r="H868" t="str">
            <v/>
          </cell>
        </row>
        <row r="869">
          <cell r="H869" t="str">
            <v/>
          </cell>
        </row>
        <row r="870">
          <cell r="H870" t="str">
            <v/>
          </cell>
        </row>
        <row r="871">
          <cell r="H871" t="str">
            <v/>
          </cell>
        </row>
        <row r="872">
          <cell r="H872" t="str">
            <v/>
          </cell>
        </row>
        <row r="873">
          <cell r="H873" t="str">
            <v/>
          </cell>
        </row>
        <row r="874">
          <cell r="H874" t="str">
            <v/>
          </cell>
        </row>
        <row r="875">
          <cell r="H875" t="str">
            <v/>
          </cell>
        </row>
        <row r="876">
          <cell r="H876" t="str">
            <v/>
          </cell>
        </row>
        <row r="877">
          <cell r="H877" t="str">
            <v/>
          </cell>
        </row>
        <row r="878">
          <cell r="H878" t="str">
            <v/>
          </cell>
        </row>
        <row r="879">
          <cell r="H879" t="str">
            <v/>
          </cell>
        </row>
        <row r="880">
          <cell r="H880" t="str">
            <v/>
          </cell>
        </row>
        <row r="881">
          <cell r="H881" t="str">
            <v/>
          </cell>
        </row>
        <row r="882">
          <cell r="H882" t="str">
            <v/>
          </cell>
        </row>
        <row r="883">
          <cell r="H883" t="str">
            <v/>
          </cell>
        </row>
        <row r="884">
          <cell r="H884" t="str">
            <v/>
          </cell>
        </row>
        <row r="885">
          <cell r="H885" t="str">
            <v/>
          </cell>
        </row>
        <row r="886">
          <cell r="H886" t="str">
            <v/>
          </cell>
        </row>
        <row r="887">
          <cell r="H887" t="str">
            <v/>
          </cell>
        </row>
        <row r="888">
          <cell r="H888" t="str">
            <v/>
          </cell>
        </row>
        <row r="889">
          <cell r="H889" t="str">
            <v/>
          </cell>
        </row>
        <row r="890">
          <cell r="H890" t="str">
            <v/>
          </cell>
        </row>
        <row r="891">
          <cell r="H891" t="str">
            <v/>
          </cell>
        </row>
        <row r="892">
          <cell r="H892" t="str">
            <v/>
          </cell>
        </row>
        <row r="893">
          <cell r="H893" t="str">
            <v/>
          </cell>
        </row>
        <row r="894">
          <cell r="H894" t="str">
            <v/>
          </cell>
        </row>
        <row r="895">
          <cell r="H895" t="str">
            <v/>
          </cell>
        </row>
        <row r="896">
          <cell r="H896" t="str">
            <v/>
          </cell>
        </row>
        <row r="897">
          <cell r="H897" t="str">
            <v/>
          </cell>
        </row>
        <row r="898">
          <cell r="H898" t="str">
            <v/>
          </cell>
        </row>
        <row r="899">
          <cell r="H899" t="str">
            <v/>
          </cell>
        </row>
        <row r="900">
          <cell r="H900" t="str">
            <v/>
          </cell>
        </row>
        <row r="901">
          <cell r="H901" t="str">
            <v/>
          </cell>
        </row>
        <row r="902">
          <cell r="H902" t="str">
            <v/>
          </cell>
        </row>
        <row r="903">
          <cell r="H903" t="str">
            <v/>
          </cell>
        </row>
        <row r="904">
          <cell r="H904" t="str">
            <v/>
          </cell>
        </row>
        <row r="905">
          <cell r="H905" t="str">
            <v/>
          </cell>
        </row>
        <row r="906">
          <cell r="H906" t="str">
            <v/>
          </cell>
        </row>
        <row r="907">
          <cell r="H907" t="str">
            <v/>
          </cell>
        </row>
        <row r="908">
          <cell r="H908" t="str">
            <v/>
          </cell>
        </row>
        <row r="909">
          <cell r="H909" t="str">
            <v/>
          </cell>
        </row>
        <row r="910">
          <cell r="H910" t="str">
            <v/>
          </cell>
        </row>
        <row r="911">
          <cell r="H911" t="str">
            <v/>
          </cell>
        </row>
        <row r="912">
          <cell r="H912" t="str">
            <v/>
          </cell>
        </row>
        <row r="913">
          <cell r="H913" t="str">
            <v/>
          </cell>
        </row>
        <row r="914">
          <cell r="H914" t="str">
            <v/>
          </cell>
        </row>
        <row r="915">
          <cell r="H915" t="str">
            <v/>
          </cell>
        </row>
        <row r="916">
          <cell r="H916" t="str">
            <v/>
          </cell>
        </row>
        <row r="917">
          <cell r="H917" t="str">
            <v/>
          </cell>
        </row>
        <row r="918">
          <cell r="H918" t="str">
            <v/>
          </cell>
        </row>
        <row r="919">
          <cell r="H919" t="str">
            <v/>
          </cell>
        </row>
        <row r="920">
          <cell r="H920" t="str">
            <v/>
          </cell>
        </row>
        <row r="921">
          <cell r="H921" t="str">
            <v/>
          </cell>
        </row>
        <row r="922">
          <cell r="H922" t="str">
            <v/>
          </cell>
        </row>
        <row r="923">
          <cell r="H923" t="str">
            <v/>
          </cell>
        </row>
        <row r="924">
          <cell r="H924" t="str">
            <v/>
          </cell>
        </row>
        <row r="925">
          <cell r="H925" t="str">
            <v/>
          </cell>
        </row>
        <row r="926">
          <cell r="H926" t="str">
            <v/>
          </cell>
        </row>
        <row r="927">
          <cell r="H927" t="str">
            <v/>
          </cell>
        </row>
        <row r="928">
          <cell r="H928" t="str">
            <v/>
          </cell>
        </row>
        <row r="929">
          <cell r="H929" t="str">
            <v/>
          </cell>
        </row>
        <row r="930">
          <cell r="H930" t="str">
            <v/>
          </cell>
        </row>
        <row r="931">
          <cell r="H931" t="str">
            <v/>
          </cell>
        </row>
        <row r="932">
          <cell r="H932" t="str">
            <v/>
          </cell>
        </row>
        <row r="933">
          <cell r="H933" t="str">
            <v/>
          </cell>
        </row>
        <row r="934">
          <cell r="H934" t="str">
            <v/>
          </cell>
        </row>
        <row r="935">
          <cell r="H935" t="str">
            <v/>
          </cell>
        </row>
        <row r="936">
          <cell r="H936" t="str">
            <v/>
          </cell>
        </row>
        <row r="937">
          <cell r="H937" t="str">
            <v/>
          </cell>
        </row>
        <row r="938">
          <cell r="H938" t="str">
            <v/>
          </cell>
        </row>
        <row r="939">
          <cell r="H939" t="str">
            <v/>
          </cell>
        </row>
        <row r="940">
          <cell r="H940" t="str">
            <v/>
          </cell>
        </row>
        <row r="941">
          <cell r="H941" t="str">
            <v/>
          </cell>
        </row>
        <row r="942">
          <cell r="H942" t="str">
            <v/>
          </cell>
        </row>
        <row r="943">
          <cell r="H943" t="str">
            <v/>
          </cell>
        </row>
        <row r="944">
          <cell r="H944" t="str">
            <v/>
          </cell>
        </row>
        <row r="945">
          <cell r="H945" t="str">
            <v/>
          </cell>
        </row>
        <row r="946">
          <cell r="H946" t="str">
            <v/>
          </cell>
        </row>
        <row r="947">
          <cell r="H947" t="str">
            <v/>
          </cell>
        </row>
        <row r="948">
          <cell r="H948" t="str">
            <v/>
          </cell>
        </row>
        <row r="949">
          <cell r="H949" t="str">
            <v/>
          </cell>
        </row>
        <row r="950">
          <cell r="H950" t="str">
            <v/>
          </cell>
        </row>
        <row r="951">
          <cell r="H951" t="str">
            <v/>
          </cell>
        </row>
        <row r="952">
          <cell r="H952" t="str">
            <v/>
          </cell>
        </row>
        <row r="953">
          <cell r="H953" t="str">
            <v/>
          </cell>
        </row>
        <row r="954">
          <cell r="H954" t="str">
            <v/>
          </cell>
        </row>
        <row r="955">
          <cell r="H955" t="str">
            <v/>
          </cell>
        </row>
        <row r="956">
          <cell r="H956" t="str">
            <v/>
          </cell>
        </row>
        <row r="957">
          <cell r="H957" t="str">
            <v/>
          </cell>
        </row>
        <row r="958">
          <cell r="H958" t="str">
            <v/>
          </cell>
        </row>
        <row r="959">
          <cell r="H959" t="str">
            <v/>
          </cell>
        </row>
        <row r="960">
          <cell r="H960" t="str">
            <v/>
          </cell>
        </row>
        <row r="961">
          <cell r="H961" t="str">
            <v/>
          </cell>
        </row>
        <row r="962">
          <cell r="H962" t="str">
            <v/>
          </cell>
        </row>
        <row r="963">
          <cell r="H963" t="str">
            <v/>
          </cell>
        </row>
        <row r="964">
          <cell r="H964" t="str">
            <v/>
          </cell>
        </row>
        <row r="965">
          <cell r="H965" t="str">
            <v/>
          </cell>
        </row>
        <row r="966">
          <cell r="H966" t="str">
            <v/>
          </cell>
        </row>
        <row r="967">
          <cell r="H967" t="str">
            <v/>
          </cell>
        </row>
        <row r="968">
          <cell r="H968" t="str">
            <v/>
          </cell>
        </row>
        <row r="969">
          <cell r="H969" t="str">
            <v/>
          </cell>
        </row>
        <row r="970">
          <cell r="H970" t="str">
            <v/>
          </cell>
        </row>
        <row r="971">
          <cell r="H971" t="str">
            <v/>
          </cell>
        </row>
        <row r="972">
          <cell r="H972" t="str">
            <v/>
          </cell>
        </row>
        <row r="973">
          <cell r="H973" t="str">
            <v/>
          </cell>
        </row>
        <row r="974">
          <cell r="H974" t="str">
            <v/>
          </cell>
        </row>
        <row r="975">
          <cell r="H975" t="str">
            <v/>
          </cell>
        </row>
        <row r="976">
          <cell r="H976" t="str">
            <v/>
          </cell>
        </row>
        <row r="977">
          <cell r="H977" t="str">
            <v/>
          </cell>
        </row>
        <row r="978">
          <cell r="H978" t="str">
            <v/>
          </cell>
        </row>
        <row r="979">
          <cell r="H979" t="str">
            <v/>
          </cell>
        </row>
        <row r="980">
          <cell r="H980" t="str">
            <v/>
          </cell>
        </row>
        <row r="981">
          <cell r="H981" t="str">
            <v/>
          </cell>
        </row>
        <row r="982">
          <cell r="H982" t="str">
            <v/>
          </cell>
        </row>
        <row r="983">
          <cell r="H983" t="str">
            <v/>
          </cell>
        </row>
        <row r="984">
          <cell r="H984" t="str">
            <v/>
          </cell>
        </row>
        <row r="985">
          <cell r="H985" t="str">
            <v/>
          </cell>
        </row>
        <row r="986">
          <cell r="H986" t="str">
            <v/>
          </cell>
        </row>
        <row r="987">
          <cell r="H987" t="str">
            <v/>
          </cell>
        </row>
        <row r="988">
          <cell r="H988" t="str">
            <v/>
          </cell>
        </row>
        <row r="989">
          <cell r="H989" t="str">
            <v/>
          </cell>
        </row>
        <row r="990">
          <cell r="H990" t="str">
            <v/>
          </cell>
        </row>
        <row r="991">
          <cell r="H991" t="str">
            <v/>
          </cell>
        </row>
        <row r="992">
          <cell r="H992" t="str">
            <v/>
          </cell>
        </row>
        <row r="993">
          <cell r="H993" t="str">
            <v/>
          </cell>
        </row>
        <row r="994">
          <cell r="H994" t="str">
            <v/>
          </cell>
        </row>
        <row r="995">
          <cell r="H995" t="str">
            <v/>
          </cell>
        </row>
        <row r="996">
          <cell r="H996" t="str">
            <v/>
          </cell>
        </row>
        <row r="997">
          <cell r="H997" t="str">
            <v/>
          </cell>
        </row>
        <row r="998">
          <cell r="H998" t="str">
            <v/>
          </cell>
        </row>
        <row r="999">
          <cell r="H999" t="str">
            <v/>
          </cell>
        </row>
        <row r="1000">
          <cell r="H1000" t="str">
            <v/>
          </cell>
        </row>
        <row r="1001">
          <cell r="H1001" t="str">
            <v/>
          </cell>
        </row>
        <row r="1002">
          <cell r="H1002" t="str">
            <v/>
          </cell>
        </row>
        <row r="1003">
          <cell r="H1003" t="str">
            <v/>
          </cell>
        </row>
        <row r="1004">
          <cell r="H1004" t="str">
            <v/>
          </cell>
        </row>
        <row r="1005">
          <cell r="H1005" t="str">
            <v/>
          </cell>
        </row>
        <row r="1006">
          <cell r="H1006" t="str">
            <v/>
          </cell>
        </row>
        <row r="1007">
          <cell r="H1007" t="str">
            <v/>
          </cell>
        </row>
        <row r="1008">
          <cell r="H1008" t="str">
            <v/>
          </cell>
        </row>
        <row r="1009">
          <cell r="H1009" t="str">
            <v/>
          </cell>
        </row>
        <row r="1010">
          <cell r="H1010" t="str">
            <v/>
          </cell>
        </row>
        <row r="1011">
          <cell r="H1011" t="str">
            <v/>
          </cell>
        </row>
        <row r="1012">
          <cell r="H1012" t="str">
            <v/>
          </cell>
        </row>
        <row r="1013">
          <cell r="H1013" t="str">
            <v/>
          </cell>
        </row>
        <row r="1014">
          <cell r="H1014" t="str">
            <v/>
          </cell>
        </row>
        <row r="1015">
          <cell r="H1015" t="str">
            <v/>
          </cell>
        </row>
        <row r="1016">
          <cell r="H1016" t="str">
            <v/>
          </cell>
        </row>
        <row r="1017">
          <cell r="H1017" t="str">
            <v/>
          </cell>
        </row>
        <row r="1018">
          <cell r="H1018" t="str">
            <v/>
          </cell>
        </row>
        <row r="1019">
          <cell r="H1019" t="str">
            <v/>
          </cell>
        </row>
        <row r="1020">
          <cell r="H1020" t="str">
            <v/>
          </cell>
        </row>
        <row r="1021">
          <cell r="H1021" t="str">
            <v/>
          </cell>
        </row>
        <row r="1022">
          <cell r="H1022" t="str">
            <v/>
          </cell>
        </row>
        <row r="1023">
          <cell r="H1023" t="str">
            <v/>
          </cell>
        </row>
        <row r="1024">
          <cell r="H1024" t="str">
            <v/>
          </cell>
        </row>
        <row r="1025">
          <cell r="H1025" t="str">
            <v/>
          </cell>
        </row>
        <row r="1026">
          <cell r="H1026" t="str">
            <v/>
          </cell>
        </row>
        <row r="1027">
          <cell r="H1027" t="str">
            <v/>
          </cell>
        </row>
        <row r="1028">
          <cell r="H1028" t="str">
            <v/>
          </cell>
        </row>
        <row r="1029">
          <cell r="H1029" t="str">
            <v/>
          </cell>
        </row>
        <row r="1030">
          <cell r="H1030" t="str">
            <v/>
          </cell>
        </row>
        <row r="1031">
          <cell r="H1031" t="str">
            <v/>
          </cell>
        </row>
        <row r="1032">
          <cell r="H1032" t="str">
            <v/>
          </cell>
        </row>
        <row r="1033">
          <cell r="H1033" t="str">
            <v/>
          </cell>
        </row>
        <row r="1034">
          <cell r="H1034" t="str">
            <v/>
          </cell>
        </row>
        <row r="1035">
          <cell r="H1035" t="str">
            <v/>
          </cell>
        </row>
        <row r="1036">
          <cell r="H1036" t="str">
            <v/>
          </cell>
        </row>
        <row r="1037">
          <cell r="H1037" t="str">
            <v/>
          </cell>
        </row>
        <row r="1038">
          <cell r="H1038" t="str">
            <v/>
          </cell>
        </row>
        <row r="1039">
          <cell r="H1039" t="str">
            <v/>
          </cell>
        </row>
        <row r="1040">
          <cell r="H1040" t="str">
            <v/>
          </cell>
        </row>
        <row r="1041">
          <cell r="H1041" t="str">
            <v/>
          </cell>
        </row>
        <row r="1042">
          <cell r="H1042" t="str">
            <v/>
          </cell>
        </row>
        <row r="1043">
          <cell r="H1043" t="str">
            <v/>
          </cell>
        </row>
        <row r="1044">
          <cell r="H1044" t="str">
            <v/>
          </cell>
        </row>
        <row r="1045">
          <cell r="H1045" t="str">
            <v/>
          </cell>
        </row>
        <row r="1046">
          <cell r="H1046" t="str">
            <v/>
          </cell>
        </row>
        <row r="1047">
          <cell r="H1047" t="str">
            <v/>
          </cell>
        </row>
        <row r="1048">
          <cell r="H1048" t="str">
            <v/>
          </cell>
        </row>
        <row r="1049">
          <cell r="H1049" t="str">
            <v/>
          </cell>
        </row>
        <row r="1050">
          <cell r="H1050" t="str">
            <v/>
          </cell>
        </row>
        <row r="1051">
          <cell r="H1051" t="str">
            <v/>
          </cell>
        </row>
        <row r="1052">
          <cell r="H1052" t="str">
            <v/>
          </cell>
        </row>
        <row r="1053">
          <cell r="H1053" t="str">
            <v/>
          </cell>
        </row>
        <row r="1054">
          <cell r="H1054" t="str">
            <v/>
          </cell>
        </row>
        <row r="1055">
          <cell r="H1055" t="str">
            <v/>
          </cell>
        </row>
        <row r="1056">
          <cell r="H1056" t="str">
            <v/>
          </cell>
        </row>
        <row r="1057">
          <cell r="H1057" t="str">
            <v/>
          </cell>
        </row>
        <row r="1058">
          <cell r="H1058" t="str">
            <v/>
          </cell>
        </row>
        <row r="1059">
          <cell r="H1059" t="str">
            <v/>
          </cell>
        </row>
        <row r="1060">
          <cell r="H1060" t="str">
            <v/>
          </cell>
        </row>
        <row r="1061">
          <cell r="H1061" t="str">
            <v/>
          </cell>
        </row>
        <row r="1062">
          <cell r="H1062" t="str">
            <v/>
          </cell>
        </row>
        <row r="1063">
          <cell r="H1063" t="str">
            <v/>
          </cell>
        </row>
        <row r="1064">
          <cell r="H1064" t="str">
            <v/>
          </cell>
        </row>
        <row r="1065">
          <cell r="H1065" t="str">
            <v/>
          </cell>
        </row>
        <row r="1066">
          <cell r="H1066" t="str">
            <v/>
          </cell>
        </row>
        <row r="1067">
          <cell r="H1067" t="str">
            <v/>
          </cell>
        </row>
        <row r="1068">
          <cell r="H1068" t="str">
            <v/>
          </cell>
        </row>
        <row r="1069">
          <cell r="H1069" t="str">
            <v/>
          </cell>
        </row>
        <row r="1070">
          <cell r="H1070" t="str">
            <v/>
          </cell>
        </row>
        <row r="1071">
          <cell r="H1071" t="str">
            <v/>
          </cell>
        </row>
        <row r="1072">
          <cell r="H1072" t="str">
            <v/>
          </cell>
        </row>
        <row r="1073">
          <cell r="H1073" t="str">
            <v/>
          </cell>
        </row>
        <row r="1074">
          <cell r="H1074" t="str">
            <v/>
          </cell>
        </row>
        <row r="1075">
          <cell r="H1075" t="str">
            <v/>
          </cell>
        </row>
        <row r="1076">
          <cell r="H1076" t="str">
            <v/>
          </cell>
        </row>
        <row r="1077">
          <cell r="H1077" t="str">
            <v/>
          </cell>
        </row>
        <row r="1078">
          <cell r="H1078" t="str">
            <v/>
          </cell>
        </row>
        <row r="1079">
          <cell r="H1079" t="str">
            <v/>
          </cell>
        </row>
        <row r="1080">
          <cell r="H1080" t="str">
            <v/>
          </cell>
        </row>
        <row r="1081">
          <cell r="H1081" t="str">
            <v/>
          </cell>
        </row>
        <row r="1082">
          <cell r="H1082" t="str">
            <v/>
          </cell>
        </row>
        <row r="1083">
          <cell r="H1083" t="str">
            <v/>
          </cell>
        </row>
        <row r="1084">
          <cell r="H1084" t="str">
            <v/>
          </cell>
        </row>
        <row r="1085">
          <cell r="H1085" t="str">
            <v/>
          </cell>
        </row>
        <row r="1086">
          <cell r="H1086" t="str">
            <v/>
          </cell>
        </row>
        <row r="1087">
          <cell r="H1087" t="str">
            <v/>
          </cell>
        </row>
        <row r="1088">
          <cell r="H1088" t="str">
            <v/>
          </cell>
        </row>
        <row r="1089">
          <cell r="H1089" t="str">
            <v/>
          </cell>
        </row>
        <row r="1090">
          <cell r="H1090" t="str">
            <v/>
          </cell>
        </row>
        <row r="1091">
          <cell r="H1091" t="str">
            <v/>
          </cell>
        </row>
        <row r="1092">
          <cell r="H1092" t="str">
            <v/>
          </cell>
        </row>
        <row r="1093">
          <cell r="H1093" t="str">
            <v/>
          </cell>
        </row>
        <row r="1094">
          <cell r="H1094" t="str">
            <v/>
          </cell>
        </row>
        <row r="1095">
          <cell r="H1095" t="str">
            <v/>
          </cell>
        </row>
        <row r="1096">
          <cell r="H1096" t="str">
            <v/>
          </cell>
        </row>
        <row r="1097">
          <cell r="H1097" t="str">
            <v/>
          </cell>
        </row>
        <row r="1098">
          <cell r="H1098" t="str">
            <v/>
          </cell>
        </row>
        <row r="1099">
          <cell r="H1099" t="str">
            <v/>
          </cell>
        </row>
        <row r="1100">
          <cell r="H1100" t="str">
            <v/>
          </cell>
        </row>
        <row r="1101">
          <cell r="H1101" t="str">
            <v/>
          </cell>
        </row>
        <row r="1102">
          <cell r="H1102" t="str">
            <v/>
          </cell>
        </row>
        <row r="1103">
          <cell r="H1103" t="str">
            <v/>
          </cell>
        </row>
        <row r="1104">
          <cell r="H1104" t="str">
            <v/>
          </cell>
        </row>
        <row r="1105">
          <cell r="H1105" t="str">
            <v/>
          </cell>
        </row>
        <row r="1106">
          <cell r="H1106" t="str">
            <v/>
          </cell>
        </row>
        <row r="1107">
          <cell r="H1107" t="str">
            <v/>
          </cell>
        </row>
        <row r="1108">
          <cell r="H1108" t="str">
            <v/>
          </cell>
        </row>
        <row r="1109">
          <cell r="H1109" t="str">
            <v/>
          </cell>
        </row>
        <row r="1110">
          <cell r="H1110" t="str">
            <v/>
          </cell>
        </row>
        <row r="1111">
          <cell r="H1111" t="str">
            <v/>
          </cell>
        </row>
        <row r="1112">
          <cell r="H1112" t="str">
            <v/>
          </cell>
        </row>
        <row r="1113">
          <cell r="H1113" t="str">
            <v/>
          </cell>
        </row>
        <row r="1114">
          <cell r="H1114" t="str">
            <v/>
          </cell>
        </row>
        <row r="1115">
          <cell r="H1115" t="str">
            <v/>
          </cell>
        </row>
        <row r="1116">
          <cell r="H1116" t="str">
            <v/>
          </cell>
        </row>
        <row r="1117">
          <cell r="H1117" t="str">
            <v/>
          </cell>
        </row>
        <row r="1118">
          <cell r="H1118" t="str">
            <v/>
          </cell>
        </row>
        <row r="1119">
          <cell r="H1119" t="str">
            <v/>
          </cell>
        </row>
        <row r="1120">
          <cell r="H1120" t="str">
            <v/>
          </cell>
        </row>
        <row r="1121">
          <cell r="H1121" t="str">
            <v/>
          </cell>
        </row>
        <row r="1122">
          <cell r="H1122" t="str">
            <v/>
          </cell>
        </row>
        <row r="1123">
          <cell r="H1123" t="str">
            <v/>
          </cell>
        </row>
        <row r="1124">
          <cell r="H1124" t="str">
            <v/>
          </cell>
        </row>
        <row r="1125">
          <cell r="H1125" t="str">
            <v/>
          </cell>
        </row>
        <row r="1126">
          <cell r="H1126" t="str">
            <v/>
          </cell>
        </row>
        <row r="1127">
          <cell r="H1127" t="str">
            <v/>
          </cell>
        </row>
        <row r="1128">
          <cell r="H1128" t="str">
            <v/>
          </cell>
        </row>
        <row r="1129">
          <cell r="H1129" t="str">
            <v/>
          </cell>
        </row>
        <row r="1130">
          <cell r="H1130" t="str">
            <v/>
          </cell>
        </row>
        <row r="1131">
          <cell r="H1131" t="str">
            <v/>
          </cell>
        </row>
        <row r="1132">
          <cell r="H1132" t="str">
            <v/>
          </cell>
        </row>
        <row r="1133">
          <cell r="H1133" t="str">
            <v/>
          </cell>
        </row>
        <row r="1134">
          <cell r="H1134" t="str">
            <v/>
          </cell>
        </row>
        <row r="1135">
          <cell r="H1135" t="str">
            <v/>
          </cell>
        </row>
        <row r="1136">
          <cell r="H1136" t="str">
            <v/>
          </cell>
        </row>
        <row r="1137">
          <cell r="H1137" t="str">
            <v/>
          </cell>
        </row>
        <row r="1138">
          <cell r="H1138" t="str">
            <v/>
          </cell>
        </row>
        <row r="1139">
          <cell r="H1139" t="str">
            <v/>
          </cell>
        </row>
        <row r="1140">
          <cell r="H1140" t="str">
            <v/>
          </cell>
        </row>
        <row r="1141">
          <cell r="H1141" t="str">
            <v/>
          </cell>
        </row>
        <row r="1142">
          <cell r="H1142" t="str">
            <v/>
          </cell>
        </row>
        <row r="1143">
          <cell r="H1143" t="str">
            <v/>
          </cell>
        </row>
        <row r="1144">
          <cell r="H1144" t="str">
            <v/>
          </cell>
        </row>
        <row r="1145">
          <cell r="H1145" t="str">
            <v/>
          </cell>
        </row>
        <row r="1146">
          <cell r="H1146" t="str">
            <v/>
          </cell>
        </row>
        <row r="1147">
          <cell r="H1147" t="str">
            <v/>
          </cell>
        </row>
        <row r="1148">
          <cell r="H1148" t="str">
            <v/>
          </cell>
        </row>
        <row r="1149">
          <cell r="H1149" t="str">
            <v/>
          </cell>
        </row>
        <row r="1150">
          <cell r="H1150" t="str">
            <v/>
          </cell>
        </row>
        <row r="1151">
          <cell r="H1151" t="str">
            <v/>
          </cell>
        </row>
        <row r="1152">
          <cell r="H1152" t="str">
            <v/>
          </cell>
        </row>
        <row r="1153">
          <cell r="H1153" t="str">
            <v/>
          </cell>
        </row>
        <row r="1154">
          <cell r="H1154" t="str">
            <v/>
          </cell>
        </row>
        <row r="1155">
          <cell r="H1155" t="str">
            <v/>
          </cell>
        </row>
        <row r="1156">
          <cell r="H1156" t="str">
            <v/>
          </cell>
        </row>
        <row r="1157">
          <cell r="H1157" t="str">
            <v/>
          </cell>
        </row>
        <row r="1158">
          <cell r="H1158" t="str">
            <v/>
          </cell>
        </row>
        <row r="1159">
          <cell r="H1159" t="str">
            <v/>
          </cell>
        </row>
        <row r="1160">
          <cell r="H1160" t="str">
            <v/>
          </cell>
        </row>
        <row r="1161">
          <cell r="H1161" t="str">
            <v/>
          </cell>
        </row>
        <row r="1162">
          <cell r="H1162" t="str">
            <v/>
          </cell>
        </row>
        <row r="1163">
          <cell r="H1163" t="str">
            <v/>
          </cell>
        </row>
        <row r="1164">
          <cell r="H1164" t="str">
            <v/>
          </cell>
        </row>
        <row r="1165">
          <cell r="H1165" t="str">
            <v/>
          </cell>
        </row>
        <row r="1166">
          <cell r="H1166" t="str">
            <v/>
          </cell>
        </row>
        <row r="1167">
          <cell r="H1167" t="str">
            <v/>
          </cell>
        </row>
        <row r="1168">
          <cell r="H1168" t="str">
            <v/>
          </cell>
        </row>
        <row r="1169">
          <cell r="H1169" t="str">
            <v/>
          </cell>
        </row>
        <row r="1170">
          <cell r="H1170" t="str">
            <v/>
          </cell>
        </row>
        <row r="1171">
          <cell r="H1171" t="str">
            <v/>
          </cell>
        </row>
        <row r="1172">
          <cell r="H1172" t="str">
            <v/>
          </cell>
        </row>
        <row r="1173">
          <cell r="H1173" t="str">
            <v/>
          </cell>
        </row>
        <row r="1174">
          <cell r="H1174" t="str">
            <v/>
          </cell>
        </row>
        <row r="1175">
          <cell r="H1175" t="str">
            <v/>
          </cell>
        </row>
        <row r="1176">
          <cell r="H1176" t="str">
            <v/>
          </cell>
        </row>
        <row r="1177">
          <cell r="H1177" t="str">
            <v/>
          </cell>
        </row>
        <row r="1178">
          <cell r="H1178" t="str">
            <v/>
          </cell>
        </row>
        <row r="1179">
          <cell r="H1179" t="str">
            <v/>
          </cell>
        </row>
        <row r="1180">
          <cell r="H1180" t="str">
            <v/>
          </cell>
        </row>
        <row r="1181">
          <cell r="H1181" t="str">
            <v/>
          </cell>
        </row>
        <row r="1182">
          <cell r="H1182" t="str">
            <v/>
          </cell>
        </row>
        <row r="1183">
          <cell r="H1183" t="str">
            <v/>
          </cell>
        </row>
        <row r="1184">
          <cell r="H1184" t="str">
            <v/>
          </cell>
        </row>
        <row r="1185">
          <cell r="H1185" t="str">
            <v/>
          </cell>
        </row>
        <row r="1186">
          <cell r="H1186" t="str">
            <v/>
          </cell>
        </row>
        <row r="1187">
          <cell r="H1187" t="str">
            <v/>
          </cell>
        </row>
        <row r="1188">
          <cell r="H1188" t="str">
            <v/>
          </cell>
        </row>
        <row r="1189">
          <cell r="H1189" t="str">
            <v/>
          </cell>
        </row>
        <row r="1190">
          <cell r="H1190" t="str">
            <v/>
          </cell>
        </row>
        <row r="1191">
          <cell r="H1191" t="str">
            <v/>
          </cell>
        </row>
        <row r="1192">
          <cell r="H1192" t="str">
            <v/>
          </cell>
        </row>
        <row r="1193">
          <cell r="H1193" t="str">
            <v/>
          </cell>
        </row>
        <row r="1194">
          <cell r="H1194" t="str">
            <v/>
          </cell>
        </row>
        <row r="1195">
          <cell r="H1195" t="str">
            <v/>
          </cell>
        </row>
        <row r="1196">
          <cell r="H1196" t="str">
            <v/>
          </cell>
        </row>
        <row r="1197">
          <cell r="H1197" t="str">
            <v/>
          </cell>
        </row>
        <row r="1198">
          <cell r="H1198" t="str">
            <v/>
          </cell>
        </row>
        <row r="1199">
          <cell r="H1199" t="str">
            <v/>
          </cell>
        </row>
        <row r="1200">
          <cell r="H1200" t="str">
            <v/>
          </cell>
        </row>
        <row r="1201">
          <cell r="H1201" t="str">
            <v/>
          </cell>
        </row>
        <row r="1202">
          <cell r="H1202" t="str">
            <v/>
          </cell>
        </row>
        <row r="1203">
          <cell r="H1203" t="str">
            <v/>
          </cell>
        </row>
        <row r="1204">
          <cell r="H1204" t="str">
            <v/>
          </cell>
        </row>
        <row r="1205">
          <cell r="H1205" t="str">
            <v/>
          </cell>
        </row>
        <row r="1206">
          <cell r="H1206" t="str">
            <v/>
          </cell>
        </row>
        <row r="1207">
          <cell r="H1207" t="str">
            <v/>
          </cell>
        </row>
        <row r="1208">
          <cell r="H1208" t="str">
            <v/>
          </cell>
        </row>
        <row r="1209">
          <cell r="H1209" t="str">
            <v/>
          </cell>
        </row>
        <row r="1210">
          <cell r="H1210" t="str">
            <v/>
          </cell>
        </row>
        <row r="1211">
          <cell r="H1211" t="str">
            <v/>
          </cell>
        </row>
        <row r="1212">
          <cell r="H1212" t="str">
            <v/>
          </cell>
        </row>
        <row r="1213">
          <cell r="H1213" t="str">
            <v/>
          </cell>
        </row>
        <row r="1214">
          <cell r="H1214" t="str">
            <v/>
          </cell>
        </row>
        <row r="1215">
          <cell r="H1215" t="str">
            <v/>
          </cell>
        </row>
        <row r="1216">
          <cell r="H1216" t="str">
            <v/>
          </cell>
        </row>
        <row r="1217">
          <cell r="H1217" t="str">
            <v/>
          </cell>
        </row>
        <row r="1218">
          <cell r="H1218" t="str">
            <v/>
          </cell>
        </row>
        <row r="1219">
          <cell r="H1219" t="str">
            <v/>
          </cell>
        </row>
        <row r="1220">
          <cell r="H1220" t="str">
            <v/>
          </cell>
        </row>
        <row r="1221">
          <cell r="H1221" t="str">
            <v/>
          </cell>
        </row>
        <row r="1222">
          <cell r="H1222" t="str">
            <v/>
          </cell>
        </row>
        <row r="1223">
          <cell r="H1223" t="str">
            <v/>
          </cell>
        </row>
        <row r="1224">
          <cell r="H1224" t="str">
            <v/>
          </cell>
        </row>
        <row r="1225">
          <cell r="H1225" t="str">
            <v/>
          </cell>
        </row>
        <row r="1226">
          <cell r="H1226" t="str">
            <v/>
          </cell>
        </row>
        <row r="1227">
          <cell r="H1227" t="str">
            <v/>
          </cell>
        </row>
        <row r="1228">
          <cell r="H1228" t="str">
            <v/>
          </cell>
        </row>
        <row r="1229">
          <cell r="H1229" t="str">
            <v/>
          </cell>
        </row>
        <row r="1230">
          <cell r="H1230" t="str">
            <v/>
          </cell>
        </row>
        <row r="1231">
          <cell r="H1231" t="str">
            <v/>
          </cell>
        </row>
        <row r="1232">
          <cell r="H1232" t="str">
            <v/>
          </cell>
        </row>
        <row r="1233">
          <cell r="H1233" t="str">
            <v/>
          </cell>
        </row>
        <row r="1234">
          <cell r="H1234" t="str">
            <v/>
          </cell>
        </row>
        <row r="1235">
          <cell r="H1235" t="str">
            <v/>
          </cell>
        </row>
        <row r="1236">
          <cell r="H1236" t="str">
            <v/>
          </cell>
        </row>
        <row r="1237">
          <cell r="H1237" t="str">
            <v/>
          </cell>
        </row>
        <row r="1238">
          <cell r="H1238" t="str">
            <v/>
          </cell>
        </row>
        <row r="1239">
          <cell r="H1239" t="str">
            <v/>
          </cell>
        </row>
        <row r="1240">
          <cell r="H1240" t="str">
            <v/>
          </cell>
        </row>
        <row r="1241">
          <cell r="H1241" t="str">
            <v/>
          </cell>
        </row>
        <row r="1242">
          <cell r="H1242" t="str">
            <v/>
          </cell>
        </row>
        <row r="1243">
          <cell r="H1243" t="str">
            <v/>
          </cell>
        </row>
        <row r="1244">
          <cell r="H1244" t="str">
            <v/>
          </cell>
        </row>
        <row r="1245">
          <cell r="H1245" t="str">
            <v/>
          </cell>
        </row>
        <row r="1246">
          <cell r="H1246" t="str">
            <v/>
          </cell>
        </row>
        <row r="1247">
          <cell r="H1247" t="str">
            <v/>
          </cell>
        </row>
        <row r="1248">
          <cell r="H1248" t="str">
            <v/>
          </cell>
        </row>
        <row r="1249">
          <cell r="H1249" t="str">
            <v/>
          </cell>
        </row>
        <row r="1250">
          <cell r="H1250" t="str">
            <v/>
          </cell>
        </row>
        <row r="1251">
          <cell r="H1251" t="str">
            <v/>
          </cell>
        </row>
        <row r="1252">
          <cell r="H1252" t="str">
            <v/>
          </cell>
        </row>
        <row r="1253">
          <cell r="H1253" t="str">
            <v/>
          </cell>
        </row>
        <row r="1254">
          <cell r="H1254" t="str">
            <v/>
          </cell>
        </row>
        <row r="1255">
          <cell r="H1255" t="str">
            <v/>
          </cell>
        </row>
        <row r="1256">
          <cell r="H1256" t="str">
            <v/>
          </cell>
        </row>
        <row r="1257">
          <cell r="H1257" t="str">
            <v/>
          </cell>
        </row>
        <row r="1258">
          <cell r="H1258" t="str">
            <v/>
          </cell>
        </row>
        <row r="1259">
          <cell r="H1259" t="str">
            <v/>
          </cell>
        </row>
        <row r="1260">
          <cell r="H1260" t="str">
            <v/>
          </cell>
        </row>
        <row r="1261">
          <cell r="H1261" t="str">
            <v/>
          </cell>
        </row>
        <row r="1262">
          <cell r="H1262" t="str">
            <v/>
          </cell>
        </row>
        <row r="1263">
          <cell r="H1263" t="str">
            <v/>
          </cell>
        </row>
        <row r="1264">
          <cell r="H1264" t="str">
            <v/>
          </cell>
        </row>
        <row r="1265">
          <cell r="H1265" t="str">
            <v/>
          </cell>
        </row>
        <row r="1266">
          <cell r="H1266" t="str">
            <v/>
          </cell>
        </row>
        <row r="1267">
          <cell r="H1267" t="str">
            <v/>
          </cell>
        </row>
        <row r="1268">
          <cell r="H1268" t="str">
            <v/>
          </cell>
        </row>
        <row r="1269">
          <cell r="H1269" t="str">
            <v/>
          </cell>
        </row>
        <row r="1270">
          <cell r="H1270" t="str">
            <v/>
          </cell>
        </row>
        <row r="1271">
          <cell r="H1271" t="str">
            <v/>
          </cell>
        </row>
        <row r="1272">
          <cell r="H1272" t="str">
            <v/>
          </cell>
        </row>
        <row r="1273">
          <cell r="H1273" t="str">
            <v/>
          </cell>
        </row>
        <row r="1274">
          <cell r="H1274" t="str">
            <v/>
          </cell>
        </row>
        <row r="1275">
          <cell r="H1275" t="str">
            <v/>
          </cell>
        </row>
        <row r="1276">
          <cell r="H1276" t="str">
            <v/>
          </cell>
        </row>
        <row r="1277">
          <cell r="H1277" t="str">
            <v/>
          </cell>
        </row>
        <row r="1278">
          <cell r="H1278" t="str">
            <v/>
          </cell>
        </row>
        <row r="1279">
          <cell r="H1279" t="str">
            <v/>
          </cell>
        </row>
        <row r="1280">
          <cell r="H1280" t="str">
            <v/>
          </cell>
        </row>
        <row r="1281">
          <cell r="H1281" t="str">
            <v/>
          </cell>
        </row>
        <row r="1282">
          <cell r="H1282" t="str">
            <v/>
          </cell>
        </row>
        <row r="1283">
          <cell r="H1283" t="str">
            <v/>
          </cell>
        </row>
        <row r="1284">
          <cell r="H1284" t="str">
            <v/>
          </cell>
        </row>
        <row r="1285">
          <cell r="H1285" t="str">
            <v/>
          </cell>
        </row>
        <row r="1286">
          <cell r="H1286" t="str">
            <v/>
          </cell>
        </row>
        <row r="1287">
          <cell r="H1287" t="str">
            <v/>
          </cell>
        </row>
        <row r="1288">
          <cell r="H1288" t="str">
            <v/>
          </cell>
        </row>
        <row r="1289">
          <cell r="H1289" t="str">
            <v/>
          </cell>
        </row>
        <row r="1290">
          <cell r="H1290" t="str">
            <v/>
          </cell>
        </row>
        <row r="1291">
          <cell r="H1291" t="str">
            <v/>
          </cell>
        </row>
        <row r="1292">
          <cell r="H1292" t="str">
            <v/>
          </cell>
        </row>
        <row r="1293">
          <cell r="H1293" t="str">
            <v/>
          </cell>
        </row>
        <row r="1294">
          <cell r="H1294" t="str">
            <v/>
          </cell>
        </row>
        <row r="1295">
          <cell r="H1295" t="str">
            <v/>
          </cell>
        </row>
        <row r="1296">
          <cell r="H1296" t="str">
            <v/>
          </cell>
        </row>
        <row r="1297">
          <cell r="H1297" t="str">
            <v/>
          </cell>
        </row>
        <row r="1298">
          <cell r="H1298" t="str">
            <v/>
          </cell>
        </row>
        <row r="1299">
          <cell r="H1299" t="str">
            <v/>
          </cell>
        </row>
        <row r="1300">
          <cell r="H1300" t="str">
            <v/>
          </cell>
        </row>
        <row r="1301">
          <cell r="H1301" t="str">
            <v/>
          </cell>
        </row>
        <row r="1302">
          <cell r="H1302" t="str">
            <v/>
          </cell>
        </row>
        <row r="1303">
          <cell r="H1303" t="str">
            <v/>
          </cell>
        </row>
        <row r="1304">
          <cell r="H1304" t="str">
            <v/>
          </cell>
        </row>
        <row r="1305">
          <cell r="H1305" t="str">
            <v/>
          </cell>
        </row>
        <row r="1306">
          <cell r="H1306" t="str">
            <v/>
          </cell>
        </row>
        <row r="1307">
          <cell r="H1307" t="str">
            <v/>
          </cell>
        </row>
        <row r="1308">
          <cell r="H1308" t="str">
            <v/>
          </cell>
        </row>
        <row r="1309">
          <cell r="H1309" t="str">
            <v/>
          </cell>
        </row>
        <row r="1310">
          <cell r="H1310" t="str">
            <v/>
          </cell>
        </row>
        <row r="1311">
          <cell r="H1311" t="str">
            <v/>
          </cell>
        </row>
        <row r="1312">
          <cell r="H1312" t="str">
            <v/>
          </cell>
        </row>
        <row r="1313">
          <cell r="H1313" t="str">
            <v/>
          </cell>
        </row>
        <row r="1314">
          <cell r="H1314" t="str">
            <v/>
          </cell>
        </row>
        <row r="1315">
          <cell r="H1315" t="str">
            <v/>
          </cell>
        </row>
        <row r="1316">
          <cell r="H1316" t="str">
            <v/>
          </cell>
        </row>
        <row r="1317">
          <cell r="H1317" t="str">
            <v/>
          </cell>
        </row>
        <row r="1318">
          <cell r="H1318" t="str">
            <v/>
          </cell>
        </row>
        <row r="1319">
          <cell r="H1319" t="str">
            <v/>
          </cell>
        </row>
        <row r="1320">
          <cell r="H1320" t="str">
            <v/>
          </cell>
        </row>
        <row r="1321">
          <cell r="H1321" t="str">
            <v/>
          </cell>
        </row>
        <row r="1322">
          <cell r="H1322" t="str">
            <v/>
          </cell>
        </row>
        <row r="1323">
          <cell r="H1323" t="str">
            <v/>
          </cell>
        </row>
        <row r="1324">
          <cell r="H1324" t="str">
            <v/>
          </cell>
        </row>
        <row r="1325">
          <cell r="H1325" t="str">
            <v/>
          </cell>
        </row>
        <row r="1326">
          <cell r="H1326" t="str">
            <v/>
          </cell>
        </row>
        <row r="1327">
          <cell r="H1327" t="str">
            <v/>
          </cell>
        </row>
        <row r="1328">
          <cell r="H1328" t="str">
            <v/>
          </cell>
        </row>
        <row r="1329">
          <cell r="H1329" t="str">
            <v/>
          </cell>
        </row>
        <row r="1330">
          <cell r="H1330" t="str">
            <v/>
          </cell>
        </row>
        <row r="1331">
          <cell r="H1331" t="str">
            <v/>
          </cell>
        </row>
        <row r="1332">
          <cell r="H1332" t="str">
            <v/>
          </cell>
        </row>
        <row r="1333">
          <cell r="H1333" t="str">
            <v/>
          </cell>
        </row>
        <row r="1334">
          <cell r="H1334" t="str">
            <v/>
          </cell>
        </row>
        <row r="1335">
          <cell r="H1335" t="str">
            <v/>
          </cell>
        </row>
        <row r="1336">
          <cell r="H1336" t="str">
            <v/>
          </cell>
        </row>
        <row r="1337">
          <cell r="H1337" t="str">
            <v/>
          </cell>
        </row>
        <row r="1338">
          <cell r="H1338" t="str">
            <v/>
          </cell>
        </row>
        <row r="1339">
          <cell r="H1339" t="str">
            <v/>
          </cell>
        </row>
        <row r="1340">
          <cell r="H1340" t="str">
            <v/>
          </cell>
        </row>
        <row r="1341">
          <cell r="H1341" t="str">
            <v/>
          </cell>
        </row>
        <row r="1342">
          <cell r="H1342" t="str">
            <v/>
          </cell>
        </row>
        <row r="1343">
          <cell r="H1343" t="str">
            <v/>
          </cell>
        </row>
        <row r="1344">
          <cell r="H1344" t="str">
            <v/>
          </cell>
        </row>
        <row r="1345">
          <cell r="H1345" t="str">
            <v/>
          </cell>
        </row>
        <row r="1346">
          <cell r="H1346" t="str">
            <v/>
          </cell>
        </row>
        <row r="1347">
          <cell r="H1347" t="str">
            <v/>
          </cell>
        </row>
        <row r="1348">
          <cell r="H1348" t="str">
            <v/>
          </cell>
        </row>
        <row r="1349">
          <cell r="H1349" t="str">
            <v/>
          </cell>
        </row>
        <row r="1350">
          <cell r="H1350" t="str">
            <v/>
          </cell>
        </row>
        <row r="1351">
          <cell r="H1351" t="str">
            <v/>
          </cell>
        </row>
        <row r="1352">
          <cell r="H1352" t="str">
            <v/>
          </cell>
        </row>
        <row r="1353">
          <cell r="H1353" t="str">
            <v/>
          </cell>
        </row>
        <row r="1354">
          <cell r="H1354" t="str">
            <v/>
          </cell>
        </row>
        <row r="1355">
          <cell r="H1355" t="str">
            <v/>
          </cell>
        </row>
        <row r="1356">
          <cell r="H1356" t="str">
            <v/>
          </cell>
        </row>
        <row r="1357">
          <cell r="H1357" t="str">
            <v/>
          </cell>
        </row>
        <row r="1358">
          <cell r="H1358" t="str">
            <v/>
          </cell>
        </row>
        <row r="1359">
          <cell r="H1359" t="str">
            <v/>
          </cell>
        </row>
        <row r="1360">
          <cell r="H1360" t="str">
            <v/>
          </cell>
        </row>
        <row r="1361">
          <cell r="H1361" t="str">
            <v/>
          </cell>
        </row>
        <row r="1362">
          <cell r="H1362" t="str">
            <v/>
          </cell>
        </row>
        <row r="1363">
          <cell r="H1363" t="str">
            <v/>
          </cell>
        </row>
        <row r="1364">
          <cell r="H1364" t="str">
            <v/>
          </cell>
        </row>
        <row r="1365">
          <cell r="H1365" t="str">
            <v/>
          </cell>
        </row>
        <row r="1366">
          <cell r="H1366" t="str">
            <v/>
          </cell>
        </row>
        <row r="1367">
          <cell r="H1367" t="str">
            <v/>
          </cell>
        </row>
        <row r="1368">
          <cell r="H1368" t="str">
            <v/>
          </cell>
        </row>
        <row r="1369">
          <cell r="H1369" t="str">
            <v/>
          </cell>
        </row>
        <row r="1370">
          <cell r="H1370" t="str">
            <v/>
          </cell>
        </row>
        <row r="1371">
          <cell r="H1371" t="str">
            <v/>
          </cell>
        </row>
        <row r="1372">
          <cell r="H1372" t="str">
            <v/>
          </cell>
        </row>
        <row r="1373">
          <cell r="H1373" t="str">
            <v/>
          </cell>
        </row>
        <row r="1374">
          <cell r="H1374" t="str">
            <v/>
          </cell>
        </row>
        <row r="1375">
          <cell r="H1375" t="str">
            <v/>
          </cell>
        </row>
        <row r="1376">
          <cell r="H1376" t="str">
            <v/>
          </cell>
        </row>
        <row r="1377">
          <cell r="H1377" t="str">
            <v/>
          </cell>
        </row>
        <row r="1378">
          <cell r="H1378" t="str">
            <v/>
          </cell>
        </row>
        <row r="1379">
          <cell r="H1379" t="str">
            <v/>
          </cell>
        </row>
        <row r="1380">
          <cell r="H1380" t="str">
            <v/>
          </cell>
        </row>
        <row r="1381">
          <cell r="H1381" t="str">
            <v/>
          </cell>
        </row>
        <row r="1382">
          <cell r="H1382" t="str">
            <v/>
          </cell>
        </row>
        <row r="1383">
          <cell r="H1383" t="str">
            <v/>
          </cell>
        </row>
        <row r="1384">
          <cell r="H1384" t="str">
            <v/>
          </cell>
        </row>
        <row r="1385">
          <cell r="H1385" t="str">
            <v/>
          </cell>
        </row>
        <row r="1386">
          <cell r="H1386" t="str">
            <v/>
          </cell>
        </row>
        <row r="1387">
          <cell r="H1387" t="str">
            <v/>
          </cell>
        </row>
        <row r="1388">
          <cell r="H1388" t="str">
            <v/>
          </cell>
        </row>
        <row r="1389">
          <cell r="H1389" t="str">
            <v/>
          </cell>
        </row>
        <row r="1390">
          <cell r="H1390" t="str">
            <v/>
          </cell>
        </row>
        <row r="1391">
          <cell r="H1391" t="str">
            <v/>
          </cell>
        </row>
        <row r="1392">
          <cell r="H1392" t="str">
            <v/>
          </cell>
        </row>
        <row r="1393">
          <cell r="H1393" t="str">
            <v/>
          </cell>
        </row>
        <row r="1394">
          <cell r="H1394" t="str">
            <v/>
          </cell>
        </row>
        <row r="1395">
          <cell r="H1395" t="str">
            <v/>
          </cell>
        </row>
        <row r="1396">
          <cell r="H1396" t="str">
            <v/>
          </cell>
        </row>
        <row r="1397">
          <cell r="H1397" t="str">
            <v/>
          </cell>
        </row>
        <row r="1398">
          <cell r="H1398" t="str">
            <v/>
          </cell>
        </row>
        <row r="1399">
          <cell r="H1399" t="str">
            <v/>
          </cell>
        </row>
        <row r="1400">
          <cell r="H1400" t="str">
            <v/>
          </cell>
        </row>
        <row r="1401">
          <cell r="H1401" t="str">
            <v/>
          </cell>
        </row>
        <row r="1402">
          <cell r="H1402" t="str">
            <v/>
          </cell>
        </row>
        <row r="1403">
          <cell r="H1403" t="str">
            <v/>
          </cell>
        </row>
        <row r="1404">
          <cell r="H1404" t="str">
            <v/>
          </cell>
        </row>
        <row r="1405">
          <cell r="H1405" t="str">
            <v/>
          </cell>
        </row>
        <row r="1406">
          <cell r="H1406" t="str">
            <v/>
          </cell>
        </row>
        <row r="1407">
          <cell r="H1407" t="str">
            <v/>
          </cell>
        </row>
        <row r="1408">
          <cell r="H1408" t="str">
            <v/>
          </cell>
        </row>
        <row r="1409">
          <cell r="H1409" t="str">
            <v/>
          </cell>
        </row>
        <row r="1410">
          <cell r="H1410" t="str">
            <v/>
          </cell>
        </row>
        <row r="1411">
          <cell r="H1411" t="str">
            <v/>
          </cell>
        </row>
        <row r="1412">
          <cell r="H1412" t="str">
            <v/>
          </cell>
        </row>
        <row r="1413">
          <cell r="H1413" t="str">
            <v/>
          </cell>
        </row>
        <row r="1414">
          <cell r="H1414" t="str">
            <v/>
          </cell>
        </row>
        <row r="1415">
          <cell r="H1415" t="str">
            <v/>
          </cell>
        </row>
        <row r="1416">
          <cell r="H1416" t="str">
            <v/>
          </cell>
        </row>
        <row r="1417">
          <cell r="H1417" t="str">
            <v/>
          </cell>
        </row>
        <row r="1418">
          <cell r="H1418" t="str">
            <v/>
          </cell>
        </row>
        <row r="1419">
          <cell r="H1419" t="str">
            <v/>
          </cell>
        </row>
        <row r="1420">
          <cell r="H1420" t="str">
            <v/>
          </cell>
        </row>
        <row r="1421">
          <cell r="H1421" t="str">
            <v/>
          </cell>
        </row>
        <row r="1422">
          <cell r="H1422" t="str">
            <v/>
          </cell>
        </row>
        <row r="1423">
          <cell r="H1423" t="str">
            <v/>
          </cell>
        </row>
        <row r="1424">
          <cell r="H1424" t="str">
            <v/>
          </cell>
        </row>
        <row r="1425">
          <cell r="H1425" t="str">
            <v/>
          </cell>
        </row>
        <row r="1426">
          <cell r="H1426" t="str">
            <v/>
          </cell>
        </row>
        <row r="1427">
          <cell r="H1427" t="str">
            <v/>
          </cell>
        </row>
        <row r="1428">
          <cell r="H1428" t="str">
            <v/>
          </cell>
        </row>
        <row r="1429">
          <cell r="H1429" t="str">
            <v/>
          </cell>
        </row>
        <row r="1430">
          <cell r="H1430" t="str">
            <v/>
          </cell>
        </row>
        <row r="1431">
          <cell r="H1431" t="str">
            <v/>
          </cell>
        </row>
        <row r="1432">
          <cell r="H1432" t="str">
            <v/>
          </cell>
        </row>
        <row r="1433">
          <cell r="H1433" t="str">
            <v/>
          </cell>
        </row>
        <row r="1434">
          <cell r="H1434" t="str">
            <v/>
          </cell>
        </row>
        <row r="1435">
          <cell r="H1435" t="str">
            <v/>
          </cell>
        </row>
        <row r="1436">
          <cell r="H1436" t="str">
            <v/>
          </cell>
        </row>
        <row r="1437">
          <cell r="H1437" t="str">
            <v/>
          </cell>
        </row>
        <row r="1438">
          <cell r="H1438" t="str">
            <v/>
          </cell>
        </row>
        <row r="1439">
          <cell r="H1439" t="str">
            <v/>
          </cell>
        </row>
        <row r="1440">
          <cell r="H1440" t="str">
            <v/>
          </cell>
        </row>
        <row r="1441">
          <cell r="H1441" t="str">
            <v/>
          </cell>
        </row>
        <row r="1442">
          <cell r="H1442" t="str">
            <v/>
          </cell>
        </row>
        <row r="1443">
          <cell r="H1443" t="str">
            <v/>
          </cell>
        </row>
        <row r="1444">
          <cell r="H1444" t="str">
            <v/>
          </cell>
        </row>
        <row r="1445">
          <cell r="H1445" t="str">
            <v/>
          </cell>
        </row>
        <row r="1446">
          <cell r="H1446" t="str">
            <v/>
          </cell>
        </row>
        <row r="1447">
          <cell r="H1447" t="str">
            <v/>
          </cell>
        </row>
        <row r="1448">
          <cell r="H1448" t="str">
            <v/>
          </cell>
        </row>
        <row r="1449">
          <cell r="H1449" t="str">
            <v/>
          </cell>
        </row>
        <row r="1450">
          <cell r="H1450" t="str">
            <v/>
          </cell>
        </row>
        <row r="1451">
          <cell r="H1451" t="str">
            <v/>
          </cell>
        </row>
        <row r="1452">
          <cell r="H1452" t="str">
            <v/>
          </cell>
        </row>
        <row r="1453">
          <cell r="H1453" t="str">
            <v/>
          </cell>
        </row>
        <row r="1454">
          <cell r="H1454" t="str">
            <v/>
          </cell>
        </row>
        <row r="1455">
          <cell r="H1455" t="str">
            <v/>
          </cell>
        </row>
        <row r="1456">
          <cell r="H1456" t="str">
            <v/>
          </cell>
        </row>
        <row r="1457">
          <cell r="H1457" t="str">
            <v/>
          </cell>
        </row>
        <row r="1458">
          <cell r="H1458" t="str">
            <v/>
          </cell>
        </row>
        <row r="1459">
          <cell r="H1459" t="str">
            <v/>
          </cell>
        </row>
        <row r="1460">
          <cell r="H1460" t="str">
            <v/>
          </cell>
        </row>
        <row r="1461">
          <cell r="H1461" t="str">
            <v/>
          </cell>
        </row>
        <row r="1462">
          <cell r="H1462" t="str">
            <v/>
          </cell>
        </row>
        <row r="1463">
          <cell r="H1463" t="str">
            <v/>
          </cell>
        </row>
        <row r="1464">
          <cell r="H1464" t="str">
            <v/>
          </cell>
        </row>
        <row r="1465">
          <cell r="H1465" t="str">
            <v/>
          </cell>
        </row>
        <row r="1466">
          <cell r="H1466" t="str">
            <v/>
          </cell>
        </row>
        <row r="1467">
          <cell r="H1467" t="str">
            <v/>
          </cell>
        </row>
        <row r="1468">
          <cell r="H1468" t="str">
            <v/>
          </cell>
        </row>
        <row r="1469">
          <cell r="H1469" t="str">
            <v/>
          </cell>
        </row>
        <row r="1470">
          <cell r="H1470" t="str">
            <v/>
          </cell>
        </row>
        <row r="1471">
          <cell r="H1471" t="str">
            <v/>
          </cell>
        </row>
        <row r="1472">
          <cell r="H1472" t="str">
            <v/>
          </cell>
        </row>
        <row r="1473">
          <cell r="H1473" t="str">
            <v/>
          </cell>
        </row>
        <row r="1474">
          <cell r="H1474" t="str">
            <v/>
          </cell>
        </row>
        <row r="1475">
          <cell r="H1475" t="str">
            <v/>
          </cell>
        </row>
        <row r="1476">
          <cell r="H1476" t="str">
            <v/>
          </cell>
        </row>
        <row r="1477">
          <cell r="H1477" t="str">
            <v/>
          </cell>
        </row>
        <row r="1478">
          <cell r="H1478" t="str">
            <v/>
          </cell>
        </row>
        <row r="1479">
          <cell r="H1479" t="str">
            <v/>
          </cell>
        </row>
        <row r="1480">
          <cell r="H1480" t="str">
            <v/>
          </cell>
        </row>
        <row r="1481">
          <cell r="H1481" t="str">
            <v/>
          </cell>
        </row>
        <row r="1482">
          <cell r="H1482" t="str">
            <v/>
          </cell>
        </row>
        <row r="1483">
          <cell r="H1483" t="str">
            <v/>
          </cell>
        </row>
        <row r="1484">
          <cell r="H1484" t="str">
            <v/>
          </cell>
        </row>
        <row r="1485">
          <cell r="H1485" t="str">
            <v/>
          </cell>
        </row>
        <row r="1486">
          <cell r="H1486" t="str">
            <v/>
          </cell>
        </row>
        <row r="1487">
          <cell r="H1487" t="str">
            <v/>
          </cell>
        </row>
        <row r="1488">
          <cell r="H1488" t="str">
            <v/>
          </cell>
        </row>
        <row r="1489">
          <cell r="H1489" t="str">
            <v/>
          </cell>
        </row>
        <row r="1490">
          <cell r="H1490" t="str">
            <v/>
          </cell>
        </row>
        <row r="1491">
          <cell r="H1491" t="str">
            <v/>
          </cell>
        </row>
        <row r="1492">
          <cell r="H1492" t="str">
            <v/>
          </cell>
        </row>
        <row r="1493">
          <cell r="H1493" t="str">
            <v/>
          </cell>
        </row>
        <row r="1494">
          <cell r="H1494" t="str">
            <v/>
          </cell>
        </row>
        <row r="1495">
          <cell r="H1495" t="str">
            <v/>
          </cell>
        </row>
        <row r="1496">
          <cell r="H1496" t="str">
            <v/>
          </cell>
        </row>
        <row r="1497">
          <cell r="H1497" t="str">
            <v/>
          </cell>
        </row>
        <row r="1498">
          <cell r="H1498" t="str">
            <v/>
          </cell>
        </row>
        <row r="1499">
          <cell r="H1499" t="str">
            <v/>
          </cell>
        </row>
        <row r="1500">
          <cell r="H1500" t="str">
            <v/>
          </cell>
        </row>
        <row r="1501">
          <cell r="H1501" t="str">
            <v/>
          </cell>
        </row>
        <row r="1502">
          <cell r="H1502" t="str">
            <v/>
          </cell>
        </row>
        <row r="1503">
          <cell r="H1503" t="str">
            <v/>
          </cell>
        </row>
        <row r="1504">
          <cell r="H1504" t="str">
            <v/>
          </cell>
        </row>
        <row r="1505">
          <cell r="H1505" t="str">
            <v/>
          </cell>
        </row>
        <row r="1506">
          <cell r="H1506" t="str">
            <v/>
          </cell>
        </row>
        <row r="1507">
          <cell r="H1507" t="str">
            <v/>
          </cell>
        </row>
        <row r="1508">
          <cell r="H1508" t="str">
            <v/>
          </cell>
        </row>
        <row r="1509">
          <cell r="H1509" t="str">
            <v/>
          </cell>
        </row>
        <row r="1510">
          <cell r="H1510" t="str">
            <v/>
          </cell>
        </row>
        <row r="1511">
          <cell r="H1511" t="str">
            <v/>
          </cell>
        </row>
        <row r="1512">
          <cell r="H1512" t="str">
            <v/>
          </cell>
        </row>
        <row r="1513">
          <cell r="H1513" t="str">
            <v/>
          </cell>
        </row>
        <row r="1514">
          <cell r="H1514" t="str">
            <v/>
          </cell>
        </row>
        <row r="1515">
          <cell r="H1515" t="str">
            <v/>
          </cell>
        </row>
        <row r="1516">
          <cell r="H1516" t="str">
            <v/>
          </cell>
        </row>
        <row r="1517">
          <cell r="H1517" t="str">
            <v/>
          </cell>
        </row>
        <row r="1518">
          <cell r="H1518" t="str">
            <v/>
          </cell>
        </row>
        <row r="1519">
          <cell r="H1519" t="str">
            <v/>
          </cell>
        </row>
        <row r="1520">
          <cell r="H1520" t="str">
            <v/>
          </cell>
        </row>
        <row r="1521">
          <cell r="H1521" t="str">
            <v/>
          </cell>
        </row>
        <row r="1522">
          <cell r="H1522" t="str">
            <v/>
          </cell>
        </row>
        <row r="1523">
          <cell r="H1523" t="str">
            <v/>
          </cell>
        </row>
        <row r="1524">
          <cell r="H1524" t="str">
            <v/>
          </cell>
        </row>
        <row r="1525">
          <cell r="H1525" t="str">
            <v/>
          </cell>
        </row>
        <row r="1526">
          <cell r="H1526" t="str">
            <v/>
          </cell>
        </row>
        <row r="1527">
          <cell r="H1527" t="str">
            <v/>
          </cell>
        </row>
        <row r="1528">
          <cell r="H1528" t="str">
            <v/>
          </cell>
        </row>
        <row r="1529">
          <cell r="H1529" t="str">
            <v/>
          </cell>
        </row>
        <row r="1530">
          <cell r="H1530" t="str">
            <v/>
          </cell>
        </row>
        <row r="1531">
          <cell r="H1531" t="str">
            <v/>
          </cell>
        </row>
        <row r="1532">
          <cell r="H1532" t="str">
            <v/>
          </cell>
        </row>
        <row r="1533">
          <cell r="H1533" t="str">
            <v/>
          </cell>
        </row>
        <row r="1534">
          <cell r="H1534" t="str">
            <v/>
          </cell>
        </row>
        <row r="1535">
          <cell r="H1535" t="str">
            <v/>
          </cell>
        </row>
        <row r="1536">
          <cell r="H1536" t="str">
            <v/>
          </cell>
        </row>
        <row r="1537">
          <cell r="H1537" t="str">
            <v/>
          </cell>
        </row>
        <row r="1538">
          <cell r="H1538" t="str">
            <v/>
          </cell>
        </row>
        <row r="1539">
          <cell r="H1539" t="str">
            <v/>
          </cell>
        </row>
        <row r="1540">
          <cell r="H1540" t="str">
            <v/>
          </cell>
        </row>
        <row r="1541">
          <cell r="H1541" t="str">
            <v/>
          </cell>
        </row>
        <row r="1542">
          <cell r="H1542" t="str">
            <v/>
          </cell>
        </row>
        <row r="1543">
          <cell r="H1543" t="str">
            <v/>
          </cell>
        </row>
        <row r="1544">
          <cell r="H1544" t="str">
            <v/>
          </cell>
        </row>
        <row r="1545">
          <cell r="H1545" t="str">
            <v/>
          </cell>
        </row>
        <row r="1546">
          <cell r="H1546" t="str">
            <v/>
          </cell>
        </row>
        <row r="1547">
          <cell r="H1547" t="str">
            <v/>
          </cell>
        </row>
        <row r="1548">
          <cell r="H1548" t="str">
            <v/>
          </cell>
        </row>
        <row r="1549">
          <cell r="H1549" t="str">
            <v/>
          </cell>
        </row>
        <row r="1550">
          <cell r="H1550" t="str">
            <v/>
          </cell>
        </row>
        <row r="1551">
          <cell r="H1551" t="str">
            <v/>
          </cell>
        </row>
        <row r="1552">
          <cell r="H1552" t="str">
            <v/>
          </cell>
        </row>
        <row r="1553">
          <cell r="H1553" t="str">
            <v/>
          </cell>
        </row>
        <row r="1554">
          <cell r="H1554" t="str">
            <v/>
          </cell>
        </row>
        <row r="1555">
          <cell r="H1555" t="str">
            <v/>
          </cell>
        </row>
        <row r="1556">
          <cell r="H1556" t="str">
            <v/>
          </cell>
        </row>
        <row r="1557">
          <cell r="H1557" t="str">
            <v/>
          </cell>
        </row>
        <row r="1558">
          <cell r="H1558" t="str">
            <v/>
          </cell>
        </row>
        <row r="1559">
          <cell r="H1559" t="str">
            <v/>
          </cell>
        </row>
        <row r="1560">
          <cell r="H1560" t="str">
            <v/>
          </cell>
        </row>
        <row r="1561">
          <cell r="H1561" t="str">
            <v/>
          </cell>
        </row>
        <row r="1562">
          <cell r="H1562" t="str">
            <v/>
          </cell>
        </row>
        <row r="1563">
          <cell r="H1563" t="str">
            <v/>
          </cell>
        </row>
        <row r="1564">
          <cell r="H1564" t="str">
            <v/>
          </cell>
        </row>
        <row r="1565">
          <cell r="H1565" t="str">
            <v/>
          </cell>
        </row>
        <row r="1566">
          <cell r="H1566" t="str">
            <v/>
          </cell>
        </row>
        <row r="1567">
          <cell r="H1567" t="str">
            <v/>
          </cell>
        </row>
        <row r="1568">
          <cell r="H1568" t="str">
            <v/>
          </cell>
        </row>
        <row r="1569">
          <cell r="H1569" t="str">
            <v/>
          </cell>
        </row>
        <row r="1570">
          <cell r="H1570" t="str">
            <v/>
          </cell>
        </row>
        <row r="1571">
          <cell r="H1571" t="str">
            <v/>
          </cell>
        </row>
        <row r="1572">
          <cell r="H1572" t="str">
            <v/>
          </cell>
        </row>
        <row r="1573">
          <cell r="H1573" t="str">
            <v/>
          </cell>
        </row>
        <row r="1574">
          <cell r="H1574" t="str">
            <v/>
          </cell>
        </row>
        <row r="1575">
          <cell r="H1575" t="str">
            <v/>
          </cell>
        </row>
        <row r="1576">
          <cell r="H1576" t="str">
            <v/>
          </cell>
        </row>
        <row r="1577">
          <cell r="H1577" t="str">
            <v/>
          </cell>
        </row>
        <row r="1578">
          <cell r="H1578" t="str">
            <v/>
          </cell>
        </row>
        <row r="1579">
          <cell r="H1579" t="str">
            <v/>
          </cell>
        </row>
        <row r="1580">
          <cell r="H1580" t="str">
            <v/>
          </cell>
        </row>
        <row r="1581">
          <cell r="H1581" t="str">
            <v/>
          </cell>
        </row>
        <row r="1582">
          <cell r="H1582" t="str">
            <v/>
          </cell>
        </row>
        <row r="1583">
          <cell r="H1583" t="str">
            <v/>
          </cell>
        </row>
        <row r="1584">
          <cell r="H1584" t="str">
            <v/>
          </cell>
        </row>
        <row r="1585">
          <cell r="H1585" t="str">
            <v/>
          </cell>
        </row>
        <row r="1586">
          <cell r="H1586" t="str">
            <v/>
          </cell>
        </row>
        <row r="1587">
          <cell r="H1587" t="str">
            <v/>
          </cell>
        </row>
        <row r="1588">
          <cell r="H1588" t="str">
            <v/>
          </cell>
        </row>
        <row r="1589">
          <cell r="H1589" t="str">
            <v/>
          </cell>
        </row>
        <row r="1590">
          <cell r="H1590" t="str">
            <v/>
          </cell>
        </row>
        <row r="1591">
          <cell r="H1591" t="str">
            <v/>
          </cell>
        </row>
        <row r="1592">
          <cell r="H1592" t="str">
            <v/>
          </cell>
        </row>
        <row r="1593">
          <cell r="H1593" t="str">
            <v/>
          </cell>
        </row>
        <row r="1594">
          <cell r="H1594" t="str">
            <v/>
          </cell>
        </row>
        <row r="1595">
          <cell r="H1595" t="str">
            <v/>
          </cell>
        </row>
        <row r="1596">
          <cell r="H1596" t="str">
            <v/>
          </cell>
        </row>
        <row r="1597">
          <cell r="H1597" t="str">
            <v/>
          </cell>
        </row>
        <row r="1598">
          <cell r="H1598" t="str">
            <v/>
          </cell>
        </row>
        <row r="1599">
          <cell r="H1599" t="str">
            <v/>
          </cell>
        </row>
        <row r="1600">
          <cell r="H1600" t="str">
            <v/>
          </cell>
        </row>
        <row r="1601">
          <cell r="H1601" t="str">
            <v/>
          </cell>
        </row>
        <row r="1602">
          <cell r="H1602" t="str">
            <v/>
          </cell>
        </row>
        <row r="1603">
          <cell r="H1603" t="str">
            <v/>
          </cell>
        </row>
        <row r="1604">
          <cell r="H1604" t="str">
            <v/>
          </cell>
        </row>
        <row r="1605">
          <cell r="H1605" t="str">
            <v/>
          </cell>
        </row>
        <row r="1606">
          <cell r="H1606" t="str">
            <v/>
          </cell>
        </row>
        <row r="1607">
          <cell r="H1607" t="str">
            <v/>
          </cell>
        </row>
        <row r="1608">
          <cell r="H1608" t="str">
            <v/>
          </cell>
        </row>
        <row r="1609">
          <cell r="H1609" t="str">
            <v/>
          </cell>
        </row>
        <row r="1610">
          <cell r="H1610" t="str">
            <v/>
          </cell>
        </row>
        <row r="1611">
          <cell r="H1611" t="str">
            <v/>
          </cell>
        </row>
        <row r="1612">
          <cell r="H1612" t="str">
            <v/>
          </cell>
        </row>
        <row r="1613">
          <cell r="H1613" t="str">
            <v/>
          </cell>
        </row>
        <row r="1614">
          <cell r="H1614" t="str">
            <v/>
          </cell>
        </row>
        <row r="1615">
          <cell r="H1615" t="str">
            <v/>
          </cell>
        </row>
        <row r="1616">
          <cell r="H1616" t="str">
            <v/>
          </cell>
        </row>
        <row r="1617">
          <cell r="H1617" t="str">
            <v/>
          </cell>
        </row>
        <row r="1618">
          <cell r="H1618" t="str">
            <v/>
          </cell>
        </row>
        <row r="1619">
          <cell r="H1619" t="str">
            <v/>
          </cell>
        </row>
        <row r="1620">
          <cell r="H1620" t="str">
            <v/>
          </cell>
        </row>
        <row r="1621">
          <cell r="H1621" t="str">
            <v/>
          </cell>
        </row>
        <row r="1622">
          <cell r="H1622" t="str">
            <v/>
          </cell>
        </row>
        <row r="1623">
          <cell r="H1623" t="str">
            <v/>
          </cell>
        </row>
        <row r="1624">
          <cell r="H1624" t="str">
            <v/>
          </cell>
        </row>
        <row r="1625">
          <cell r="H1625" t="str">
            <v/>
          </cell>
        </row>
        <row r="1626">
          <cell r="H1626" t="str">
            <v/>
          </cell>
        </row>
        <row r="1627">
          <cell r="H1627" t="str">
            <v/>
          </cell>
        </row>
        <row r="1628">
          <cell r="H1628" t="str">
            <v/>
          </cell>
        </row>
        <row r="1629">
          <cell r="H1629" t="str">
            <v/>
          </cell>
        </row>
        <row r="1630">
          <cell r="H1630" t="str">
            <v/>
          </cell>
        </row>
        <row r="1631">
          <cell r="H1631" t="str">
            <v/>
          </cell>
        </row>
        <row r="1632">
          <cell r="H1632" t="str">
            <v/>
          </cell>
        </row>
        <row r="1633">
          <cell r="H1633" t="str">
            <v/>
          </cell>
        </row>
        <row r="1634">
          <cell r="H1634" t="str">
            <v/>
          </cell>
        </row>
        <row r="1635">
          <cell r="H1635" t="str">
            <v/>
          </cell>
        </row>
        <row r="1636">
          <cell r="H1636" t="str">
            <v/>
          </cell>
        </row>
        <row r="1637">
          <cell r="H1637" t="str">
            <v/>
          </cell>
        </row>
        <row r="1638">
          <cell r="H1638" t="str">
            <v/>
          </cell>
        </row>
        <row r="1639">
          <cell r="H1639" t="str">
            <v/>
          </cell>
        </row>
        <row r="1640">
          <cell r="H1640" t="str">
            <v/>
          </cell>
        </row>
        <row r="1641">
          <cell r="H1641" t="str">
            <v/>
          </cell>
        </row>
        <row r="1642">
          <cell r="H1642" t="str">
            <v/>
          </cell>
        </row>
        <row r="1643">
          <cell r="H1643" t="str">
            <v/>
          </cell>
        </row>
        <row r="1644">
          <cell r="H1644" t="str">
            <v/>
          </cell>
        </row>
        <row r="1645">
          <cell r="H1645" t="str">
            <v/>
          </cell>
        </row>
        <row r="1646">
          <cell r="H1646" t="str">
            <v/>
          </cell>
        </row>
        <row r="1647">
          <cell r="H1647" t="str">
            <v/>
          </cell>
        </row>
        <row r="1648">
          <cell r="H1648" t="str">
            <v/>
          </cell>
        </row>
        <row r="1649">
          <cell r="H1649" t="str">
            <v/>
          </cell>
        </row>
        <row r="1650">
          <cell r="H1650" t="str">
            <v/>
          </cell>
        </row>
        <row r="1651">
          <cell r="H1651" t="str">
            <v/>
          </cell>
        </row>
        <row r="1652">
          <cell r="H1652" t="str">
            <v/>
          </cell>
        </row>
        <row r="1653">
          <cell r="H1653" t="str">
            <v/>
          </cell>
        </row>
        <row r="1654">
          <cell r="H1654" t="str">
            <v/>
          </cell>
        </row>
        <row r="1655">
          <cell r="H1655" t="str">
            <v/>
          </cell>
        </row>
        <row r="1656">
          <cell r="H1656" t="str">
            <v/>
          </cell>
        </row>
        <row r="1657">
          <cell r="H1657" t="str">
            <v/>
          </cell>
        </row>
        <row r="1658">
          <cell r="H1658" t="str">
            <v/>
          </cell>
        </row>
        <row r="1659">
          <cell r="H1659" t="str">
            <v/>
          </cell>
        </row>
        <row r="1660">
          <cell r="H1660" t="str">
            <v/>
          </cell>
        </row>
        <row r="1661">
          <cell r="H1661" t="str">
            <v/>
          </cell>
        </row>
        <row r="1662">
          <cell r="H1662" t="str">
            <v/>
          </cell>
        </row>
        <row r="1663">
          <cell r="H1663" t="str">
            <v/>
          </cell>
        </row>
        <row r="1664">
          <cell r="H1664" t="str">
            <v/>
          </cell>
        </row>
        <row r="1665">
          <cell r="H1665" t="str">
            <v/>
          </cell>
        </row>
        <row r="1666">
          <cell r="H1666" t="str">
            <v/>
          </cell>
        </row>
        <row r="1667">
          <cell r="H1667" t="str">
            <v/>
          </cell>
        </row>
        <row r="1668">
          <cell r="H1668" t="str">
            <v/>
          </cell>
        </row>
        <row r="1669">
          <cell r="H1669" t="str">
            <v/>
          </cell>
        </row>
        <row r="1670">
          <cell r="H1670" t="str">
            <v/>
          </cell>
        </row>
        <row r="1671">
          <cell r="H1671" t="str">
            <v/>
          </cell>
        </row>
        <row r="1672">
          <cell r="H1672" t="str">
            <v/>
          </cell>
        </row>
        <row r="1673">
          <cell r="H1673" t="str">
            <v/>
          </cell>
        </row>
        <row r="1674">
          <cell r="H1674" t="str">
            <v/>
          </cell>
        </row>
        <row r="1675">
          <cell r="H1675" t="str">
            <v/>
          </cell>
        </row>
        <row r="1676">
          <cell r="H1676" t="str">
            <v/>
          </cell>
        </row>
        <row r="1677">
          <cell r="H1677" t="str">
            <v/>
          </cell>
        </row>
        <row r="1678">
          <cell r="H1678" t="str">
            <v/>
          </cell>
        </row>
        <row r="1679">
          <cell r="H1679" t="str">
            <v/>
          </cell>
        </row>
        <row r="1680">
          <cell r="H1680" t="str">
            <v/>
          </cell>
        </row>
        <row r="1681">
          <cell r="H1681" t="str">
            <v/>
          </cell>
        </row>
        <row r="1682">
          <cell r="H1682" t="str">
            <v/>
          </cell>
        </row>
        <row r="1683">
          <cell r="H1683" t="str">
            <v/>
          </cell>
        </row>
        <row r="1684">
          <cell r="H1684" t="str">
            <v/>
          </cell>
        </row>
        <row r="1685">
          <cell r="H1685" t="str">
            <v/>
          </cell>
        </row>
        <row r="1686">
          <cell r="H1686" t="str">
            <v/>
          </cell>
        </row>
        <row r="1687">
          <cell r="H1687" t="str">
            <v/>
          </cell>
        </row>
        <row r="1688">
          <cell r="H1688" t="str">
            <v/>
          </cell>
        </row>
        <row r="1689">
          <cell r="H1689" t="str">
            <v/>
          </cell>
        </row>
        <row r="1690">
          <cell r="H1690" t="str">
            <v/>
          </cell>
        </row>
        <row r="1691">
          <cell r="H1691" t="str">
            <v/>
          </cell>
        </row>
        <row r="1692">
          <cell r="H1692" t="str">
            <v/>
          </cell>
        </row>
        <row r="1693">
          <cell r="H1693" t="str">
            <v/>
          </cell>
        </row>
        <row r="1694">
          <cell r="H1694" t="str">
            <v/>
          </cell>
        </row>
        <row r="1695">
          <cell r="H1695" t="str">
            <v/>
          </cell>
        </row>
        <row r="1696">
          <cell r="H1696" t="str">
            <v/>
          </cell>
        </row>
        <row r="1697">
          <cell r="H1697" t="str">
            <v/>
          </cell>
        </row>
        <row r="1698">
          <cell r="H1698" t="str">
            <v/>
          </cell>
        </row>
        <row r="1699">
          <cell r="H1699" t="str">
            <v/>
          </cell>
        </row>
        <row r="1700">
          <cell r="H1700" t="str">
            <v/>
          </cell>
        </row>
        <row r="1701">
          <cell r="H1701" t="str">
            <v/>
          </cell>
        </row>
        <row r="1702">
          <cell r="H1702" t="str">
            <v/>
          </cell>
        </row>
        <row r="1703">
          <cell r="H1703" t="str">
            <v/>
          </cell>
        </row>
        <row r="1704">
          <cell r="H1704" t="str">
            <v/>
          </cell>
        </row>
        <row r="1705">
          <cell r="H1705" t="str">
            <v/>
          </cell>
        </row>
        <row r="1706">
          <cell r="H1706" t="str">
            <v/>
          </cell>
        </row>
        <row r="1707">
          <cell r="H1707" t="str">
            <v/>
          </cell>
        </row>
        <row r="1708">
          <cell r="H1708" t="str">
            <v/>
          </cell>
        </row>
        <row r="1709">
          <cell r="H1709" t="str">
            <v/>
          </cell>
        </row>
        <row r="1710">
          <cell r="H1710" t="str">
            <v/>
          </cell>
        </row>
        <row r="1711">
          <cell r="H1711" t="str">
            <v/>
          </cell>
        </row>
        <row r="1712">
          <cell r="H1712" t="str">
            <v/>
          </cell>
        </row>
        <row r="1713">
          <cell r="H1713" t="str">
            <v/>
          </cell>
        </row>
        <row r="1714">
          <cell r="H1714" t="str">
            <v/>
          </cell>
        </row>
        <row r="1715">
          <cell r="H1715" t="str">
            <v/>
          </cell>
        </row>
        <row r="1716">
          <cell r="H1716" t="str">
            <v/>
          </cell>
        </row>
        <row r="1717">
          <cell r="H1717" t="str">
            <v/>
          </cell>
        </row>
        <row r="1718">
          <cell r="H1718" t="str">
            <v/>
          </cell>
        </row>
        <row r="1719">
          <cell r="H1719" t="str">
            <v/>
          </cell>
        </row>
        <row r="1720">
          <cell r="H1720" t="str">
            <v/>
          </cell>
        </row>
        <row r="1721">
          <cell r="H1721" t="str">
            <v/>
          </cell>
        </row>
        <row r="1722">
          <cell r="H1722" t="str">
            <v/>
          </cell>
        </row>
        <row r="1723">
          <cell r="H1723" t="str">
            <v/>
          </cell>
        </row>
        <row r="1724">
          <cell r="H1724" t="str">
            <v/>
          </cell>
        </row>
        <row r="1725">
          <cell r="H1725" t="str">
            <v/>
          </cell>
        </row>
        <row r="1726">
          <cell r="H1726" t="str">
            <v/>
          </cell>
        </row>
        <row r="1727">
          <cell r="H1727" t="str">
            <v/>
          </cell>
        </row>
        <row r="1728">
          <cell r="H1728" t="str">
            <v/>
          </cell>
        </row>
        <row r="1729">
          <cell r="H1729" t="str">
            <v/>
          </cell>
        </row>
        <row r="1730">
          <cell r="H1730" t="str">
            <v/>
          </cell>
        </row>
        <row r="1731">
          <cell r="H1731" t="str">
            <v/>
          </cell>
        </row>
        <row r="1732">
          <cell r="H1732" t="str">
            <v/>
          </cell>
        </row>
        <row r="1733">
          <cell r="H1733" t="str">
            <v/>
          </cell>
        </row>
        <row r="1734">
          <cell r="H1734" t="str">
            <v/>
          </cell>
        </row>
        <row r="1735">
          <cell r="H1735" t="str">
            <v/>
          </cell>
        </row>
        <row r="1736">
          <cell r="H1736" t="str">
            <v/>
          </cell>
        </row>
        <row r="1737">
          <cell r="H1737" t="str">
            <v/>
          </cell>
        </row>
        <row r="1738">
          <cell r="H1738" t="str">
            <v/>
          </cell>
        </row>
        <row r="1739">
          <cell r="H1739" t="str">
            <v/>
          </cell>
        </row>
        <row r="1740">
          <cell r="H1740" t="str">
            <v/>
          </cell>
        </row>
        <row r="1741">
          <cell r="H1741" t="str">
            <v/>
          </cell>
        </row>
        <row r="1742">
          <cell r="H1742" t="str">
            <v/>
          </cell>
        </row>
        <row r="1743">
          <cell r="H1743" t="str">
            <v/>
          </cell>
        </row>
        <row r="1744">
          <cell r="H1744" t="str">
            <v/>
          </cell>
        </row>
        <row r="1745">
          <cell r="H1745" t="str">
            <v/>
          </cell>
        </row>
        <row r="1746">
          <cell r="H1746" t="str">
            <v/>
          </cell>
        </row>
        <row r="1747">
          <cell r="H1747" t="str">
            <v/>
          </cell>
        </row>
        <row r="1748">
          <cell r="H1748" t="str">
            <v/>
          </cell>
        </row>
        <row r="1749">
          <cell r="H1749" t="str">
            <v/>
          </cell>
        </row>
        <row r="1750">
          <cell r="H1750" t="str">
            <v/>
          </cell>
        </row>
        <row r="1751">
          <cell r="H1751" t="str">
            <v/>
          </cell>
        </row>
        <row r="1752">
          <cell r="H1752" t="str">
            <v/>
          </cell>
        </row>
        <row r="1753">
          <cell r="H1753" t="str">
            <v/>
          </cell>
        </row>
        <row r="1754">
          <cell r="H1754" t="str">
            <v/>
          </cell>
        </row>
        <row r="1755">
          <cell r="H1755" t="str">
            <v/>
          </cell>
        </row>
        <row r="1756">
          <cell r="H1756" t="str">
            <v/>
          </cell>
        </row>
        <row r="1757">
          <cell r="H1757" t="str">
            <v/>
          </cell>
        </row>
        <row r="1758">
          <cell r="H1758" t="str">
            <v/>
          </cell>
        </row>
        <row r="1759">
          <cell r="H1759" t="str">
            <v/>
          </cell>
        </row>
        <row r="1760">
          <cell r="H1760" t="str">
            <v/>
          </cell>
        </row>
        <row r="1761">
          <cell r="H1761" t="str">
            <v/>
          </cell>
        </row>
        <row r="1762">
          <cell r="H1762" t="str">
            <v/>
          </cell>
        </row>
        <row r="1763">
          <cell r="H1763" t="str">
            <v/>
          </cell>
        </row>
        <row r="1764">
          <cell r="H1764" t="str">
            <v/>
          </cell>
        </row>
        <row r="1765">
          <cell r="H1765" t="str">
            <v/>
          </cell>
        </row>
        <row r="1766">
          <cell r="H1766" t="str">
            <v/>
          </cell>
        </row>
        <row r="1767">
          <cell r="H1767" t="str">
            <v/>
          </cell>
        </row>
        <row r="1768">
          <cell r="H1768" t="str">
            <v/>
          </cell>
        </row>
        <row r="1769">
          <cell r="H1769" t="str">
            <v/>
          </cell>
        </row>
        <row r="1770">
          <cell r="H1770" t="str">
            <v/>
          </cell>
        </row>
        <row r="1771">
          <cell r="H1771" t="str">
            <v/>
          </cell>
        </row>
        <row r="1772">
          <cell r="H1772" t="str">
            <v/>
          </cell>
        </row>
        <row r="1773">
          <cell r="H1773" t="str">
            <v/>
          </cell>
        </row>
        <row r="1774">
          <cell r="H1774" t="str">
            <v/>
          </cell>
        </row>
        <row r="1775">
          <cell r="H1775" t="str">
            <v/>
          </cell>
        </row>
        <row r="1776">
          <cell r="H1776" t="str">
            <v/>
          </cell>
        </row>
        <row r="1777">
          <cell r="H1777" t="str">
            <v/>
          </cell>
        </row>
        <row r="1778">
          <cell r="H1778" t="str">
            <v/>
          </cell>
        </row>
        <row r="1779">
          <cell r="H1779" t="str">
            <v/>
          </cell>
        </row>
        <row r="1780">
          <cell r="H1780" t="str">
            <v/>
          </cell>
        </row>
        <row r="1781">
          <cell r="H1781" t="str">
            <v/>
          </cell>
        </row>
        <row r="1782">
          <cell r="H1782" t="str">
            <v/>
          </cell>
        </row>
        <row r="1783">
          <cell r="H1783" t="str">
            <v/>
          </cell>
        </row>
        <row r="1784">
          <cell r="H1784" t="str">
            <v/>
          </cell>
        </row>
        <row r="1785">
          <cell r="H1785" t="str">
            <v/>
          </cell>
        </row>
        <row r="1786">
          <cell r="H1786" t="str">
            <v/>
          </cell>
        </row>
        <row r="1787">
          <cell r="H1787" t="str">
            <v/>
          </cell>
        </row>
        <row r="1788">
          <cell r="H1788" t="str">
            <v/>
          </cell>
        </row>
        <row r="1789">
          <cell r="H1789" t="str">
            <v/>
          </cell>
        </row>
        <row r="1790">
          <cell r="H1790" t="str">
            <v/>
          </cell>
        </row>
        <row r="1791">
          <cell r="H1791" t="str">
            <v/>
          </cell>
        </row>
        <row r="1792">
          <cell r="H1792" t="str">
            <v/>
          </cell>
        </row>
        <row r="1793">
          <cell r="H1793" t="str">
            <v/>
          </cell>
        </row>
        <row r="1794">
          <cell r="H1794" t="str">
            <v/>
          </cell>
        </row>
        <row r="1795">
          <cell r="H1795" t="str">
            <v/>
          </cell>
        </row>
        <row r="1796">
          <cell r="H1796" t="str">
            <v/>
          </cell>
        </row>
        <row r="1797">
          <cell r="H1797" t="str">
            <v/>
          </cell>
        </row>
        <row r="1798">
          <cell r="H1798" t="str">
            <v/>
          </cell>
        </row>
        <row r="1799">
          <cell r="H1799" t="str">
            <v/>
          </cell>
        </row>
        <row r="1800">
          <cell r="H1800" t="str">
            <v/>
          </cell>
        </row>
        <row r="1801">
          <cell r="H1801" t="str">
            <v/>
          </cell>
        </row>
        <row r="1802">
          <cell r="H1802" t="str">
            <v/>
          </cell>
        </row>
        <row r="1803">
          <cell r="H1803" t="str">
            <v/>
          </cell>
        </row>
        <row r="1804">
          <cell r="H1804" t="str">
            <v/>
          </cell>
        </row>
        <row r="1805">
          <cell r="H1805" t="str">
            <v/>
          </cell>
        </row>
        <row r="1806">
          <cell r="H1806" t="str">
            <v/>
          </cell>
        </row>
        <row r="1807">
          <cell r="H1807" t="str">
            <v/>
          </cell>
        </row>
        <row r="1808">
          <cell r="H1808" t="str">
            <v/>
          </cell>
        </row>
        <row r="1809">
          <cell r="H1809" t="str">
            <v/>
          </cell>
        </row>
        <row r="1810">
          <cell r="H1810" t="str">
            <v/>
          </cell>
        </row>
        <row r="1811">
          <cell r="H1811" t="str">
            <v/>
          </cell>
        </row>
        <row r="1812">
          <cell r="H1812" t="str">
            <v/>
          </cell>
        </row>
        <row r="1813">
          <cell r="H1813" t="str">
            <v/>
          </cell>
        </row>
        <row r="1814">
          <cell r="H1814" t="str">
            <v/>
          </cell>
        </row>
        <row r="1815">
          <cell r="H1815" t="str">
            <v/>
          </cell>
        </row>
        <row r="1816">
          <cell r="H1816" t="str">
            <v/>
          </cell>
        </row>
        <row r="1817">
          <cell r="H1817" t="str">
            <v/>
          </cell>
        </row>
        <row r="1818">
          <cell r="H1818" t="str">
            <v/>
          </cell>
        </row>
        <row r="1819">
          <cell r="H1819" t="str">
            <v/>
          </cell>
        </row>
        <row r="1820">
          <cell r="H1820" t="str">
            <v/>
          </cell>
        </row>
        <row r="1821">
          <cell r="H1821" t="str">
            <v/>
          </cell>
        </row>
        <row r="1822">
          <cell r="H1822" t="str">
            <v/>
          </cell>
        </row>
        <row r="1823">
          <cell r="H1823" t="str">
            <v/>
          </cell>
        </row>
        <row r="1824">
          <cell r="H1824" t="str">
            <v/>
          </cell>
        </row>
        <row r="1825">
          <cell r="H1825" t="str">
            <v/>
          </cell>
        </row>
        <row r="1826">
          <cell r="H1826" t="str">
            <v/>
          </cell>
        </row>
        <row r="1827">
          <cell r="H1827" t="str">
            <v/>
          </cell>
        </row>
        <row r="1828">
          <cell r="H1828" t="str">
            <v/>
          </cell>
        </row>
        <row r="1829">
          <cell r="H1829" t="str">
            <v/>
          </cell>
        </row>
        <row r="1830">
          <cell r="H1830" t="str">
            <v/>
          </cell>
        </row>
        <row r="1831">
          <cell r="H1831" t="str">
            <v/>
          </cell>
        </row>
        <row r="1832">
          <cell r="H1832" t="str">
            <v/>
          </cell>
        </row>
        <row r="1833">
          <cell r="H1833" t="str">
            <v/>
          </cell>
        </row>
        <row r="1834">
          <cell r="H1834" t="str">
            <v/>
          </cell>
        </row>
        <row r="1835">
          <cell r="H1835" t="str">
            <v/>
          </cell>
        </row>
        <row r="1836">
          <cell r="H1836" t="str">
            <v/>
          </cell>
        </row>
        <row r="1837">
          <cell r="H1837" t="str">
            <v/>
          </cell>
        </row>
        <row r="1838">
          <cell r="H1838" t="str">
            <v/>
          </cell>
        </row>
        <row r="1839">
          <cell r="H1839" t="str">
            <v/>
          </cell>
        </row>
        <row r="1840">
          <cell r="H1840" t="str">
            <v/>
          </cell>
        </row>
        <row r="1841">
          <cell r="H1841" t="str">
            <v/>
          </cell>
        </row>
        <row r="1842">
          <cell r="H1842" t="str">
            <v/>
          </cell>
        </row>
        <row r="1843">
          <cell r="H1843" t="str">
            <v/>
          </cell>
        </row>
        <row r="1844">
          <cell r="H1844" t="str">
            <v/>
          </cell>
        </row>
        <row r="1845">
          <cell r="H1845" t="str">
            <v/>
          </cell>
        </row>
        <row r="1846">
          <cell r="H1846" t="str">
            <v/>
          </cell>
        </row>
        <row r="1847">
          <cell r="H1847" t="str">
            <v/>
          </cell>
        </row>
        <row r="1848">
          <cell r="H1848" t="str">
            <v/>
          </cell>
        </row>
        <row r="1849">
          <cell r="H1849" t="str">
            <v/>
          </cell>
        </row>
        <row r="1850">
          <cell r="H1850" t="str">
            <v/>
          </cell>
        </row>
        <row r="1851">
          <cell r="H1851" t="str">
            <v/>
          </cell>
        </row>
        <row r="1852">
          <cell r="H1852" t="str">
            <v/>
          </cell>
        </row>
        <row r="1853">
          <cell r="H1853" t="str">
            <v/>
          </cell>
        </row>
        <row r="1854">
          <cell r="H1854" t="str">
            <v/>
          </cell>
        </row>
        <row r="1855">
          <cell r="H1855" t="str">
            <v/>
          </cell>
        </row>
        <row r="1856">
          <cell r="H1856" t="str">
            <v/>
          </cell>
        </row>
        <row r="1857">
          <cell r="H1857" t="str">
            <v/>
          </cell>
        </row>
        <row r="1858">
          <cell r="H1858" t="str">
            <v/>
          </cell>
        </row>
        <row r="1859">
          <cell r="H1859" t="str">
            <v/>
          </cell>
        </row>
        <row r="1860">
          <cell r="H1860" t="str">
            <v/>
          </cell>
        </row>
        <row r="1861">
          <cell r="H1861" t="str">
            <v/>
          </cell>
        </row>
        <row r="1862">
          <cell r="H1862" t="str">
            <v/>
          </cell>
        </row>
        <row r="1863">
          <cell r="H1863" t="str">
            <v/>
          </cell>
        </row>
        <row r="1864">
          <cell r="H1864" t="str">
            <v/>
          </cell>
        </row>
        <row r="1865">
          <cell r="H1865" t="str">
            <v/>
          </cell>
        </row>
        <row r="1866">
          <cell r="H1866" t="str">
            <v/>
          </cell>
        </row>
        <row r="1867">
          <cell r="H1867" t="str">
            <v/>
          </cell>
        </row>
        <row r="1868">
          <cell r="H1868" t="str">
            <v/>
          </cell>
        </row>
        <row r="1869">
          <cell r="H1869" t="str">
            <v/>
          </cell>
        </row>
        <row r="1870">
          <cell r="H1870" t="str">
            <v/>
          </cell>
        </row>
        <row r="1871">
          <cell r="H1871" t="str">
            <v/>
          </cell>
        </row>
        <row r="1872">
          <cell r="H1872" t="str">
            <v/>
          </cell>
        </row>
        <row r="1873">
          <cell r="H1873" t="str">
            <v/>
          </cell>
        </row>
        <row r="1874">
          <cell r="H1874" t="str">
            <v/>
          </cell>
        </row>
        <row r="1875">
          <cell r="H1875" t="str">
            <v/>
          </cell>
        </row>
        <row r="1876">
          <cell r="H1876" t="str">
            <v/>
          </cell>
        </row>
        <row r="1877">
          <cell r="H1877" t="str">
            <v/>
          </cell>
        </row>
        <row r="1878">
          <cell r="H1878" t="str">
            <v/>
          </cell>
        </row>
        <row r="1879">
          <cell r="H1879" t="str">
            <v/>
          </cell>
        </row>
        <row r="1880">
          <cell r="H1880" t="str">
            <v/>
          </cell>
        </row>
        <row r="1881">
          <cell r="H1881" t="str">
            <v/>
          </cell>
        </row>
        <row r="1882">
          <cell r="H1882" t="str">
            <v/>
          </cell>
        </row>
        <row r="1883">
          <cell r="H1883" t="str">
            <v/>
          </cell>
        </row>
        <row r="1884">
          <cell r="H1884" t="str">
            <v/>
          </cell>
        </row>
        <row r="1885">
          <cell r="H1885" t="str">
            <v/>
          </cell>
        </row>
        <row r="1886">
          <cell r="H1886" t="str">
            <v/>
          </cell>
        </row>
        <row r="1887">
          <cell r="H1887" t="str">
            <v/>
          </cell>
        </row>
        <row r="1888">
          <cell r="H1888" t="str">
            <v/>
          </cell>
        </row>
        <row r="1889">
          <cell r="H1889" t="str">
            <v/>
          </cell>
        </row>
        <row r="1890">
          <cell r="H1890" t="str">
            <v/>
          </cell>
        </row>
        <row r="1891">
          <cell r="H1891" t="str">
            <v/>
          </cell>
        </row>
        <row r="1892">
          <cell r="H1892" t="str">
            <v/>
          </cell>
        </row>
        <row r="1893">
          <cell r="H1893" t="str">
            <v/>
          </cell>
        </row>
        <row r="1894">
          <cell r="H1894" t="str">
            <v/>
          </cell>
        </row>
        <row r="1895">
          <cell r="H1895" t="str">
            <v/>
          </cell>
        </row>
        <row r="1896">
          <cell r="H1896" t="str">
            <v/>
          </cell>
        </row>
        <row r="1897">
          <cell r="H1897" t="str">
            <v/>
          </cell>
        </row>
        <row r="1898">
          <cell r="H1898" t="str">
            <v/>
          </cell>
        </row>
        <row r="1899">
          <cell r="H1899" t="str">
            <v/>
          </cell>
        </row>
        <row r="1900">
          <cell r="H1900" t="str">
            <v/>
          </cell>
        </row>
        <row r="1901">
          <cell r="H1901" t="str">
            <v/>
          </cell>
        </row>
        <row r="1902">
          <cell r="H1902" t="str">
            <v/>
          </cell>
        </row>
        <row r="1903">
          <cell r="H1903" t="str">
            <v/>
          </cell>
        </row>
        <row r="1904">
          <cell r="H1904" t="str">
            <v/>
          </cell>
        </row>
        <row r="1905">
          <cell r="H1905" t="str">
            <v/>
          </cell>
        </row>
        <row r="1906">
          <cell r="H1906" t="str">
            <v/>
          </cell>
        </row>
        <row r="1907">
          <cell r="H1907" t="str">
            <v/>
          </cell>
        </row>
        <row r="1908">
          <cell r="H1908" t="str">
            <v/>
          </cell>
        </row>
        <row r="1909">
          <cell r="H1909" t="str">
            <v/>
          </cell>
        </row>
        <row r="1910">
          <cell r="H1910" t="str">
            <v/>
          </cell>
        </row>
        <row r="1911">
          <cell r="H1911" t="str">
            <v/>
          </cell>
        </row>
        <row r="1912">
          <cell r="H1912" t="str">
            <v/>
          </cell>
        </row>
        <row r="1913">
          <cell r="H1913" t="str">
            <v/>
          </cell>
        </row>
        <row r="1914">
          <cell r="H1914" t="str">
            <v/>
          </cell>
        </row>
        <row r="1915">
          <cell r="H1915" t="str">
            <v/>
          </cell>
        </row>
        <row r="1916">
          <cell r="H1916" t="str">
            <v/>
          </cell>
        </row>
        <row r="1917">
          <cell r="H1917" t="str">
            <v/>
          </cell>
        </row>
        <row r="1918">
          <cell r="H1918" t="str">
            <v/>
          </cell>
        </row>
        <row r="1919">
          <cell r="H1919" t="str">
            <v/>
          </cell>
        </row>
        <row r="1920">
          <cell r="H1920" t="str">
            <v/>
          </cell>
        </row>
        <row r="1921">
          <cell r="H1921" t="str">
            <v/>
          </cell>
        </row>
        <row r="1922">
          <cell r="H1922" t="str">
            <v/>
          </cell>
        </row>
        <row r="1923">
          <cell r="H1923" t="str">
            <v/>
          </cell>
        </row>
        <row r="1924">
          <cell r="H1924" t="str">
            <v/>
          </cell>
        </row>
        <row r="1925">
          <cell r="H1925" t="str">
            <v/>
          </cell>
        </row>
        <row r="1926">
          <cell r="H1926" t="str">
            <v/>
          </cell>
        </row>
        <row r="1927">
          <cell r="H1927" t="str">
            <v/>
          </cell>
        </row>
        <row r="1928">
          <cell r="H1928" t="str">
            <v/>
          </cell>
        </row>
        <row r="1929">
          <cell r="H1929" t="str">
            <v/>
          </cell>
        </row>
        <row r="1930">
          <cell r="H1930" t="str">
            <v/>
          </cell>
        </row>
        <row r="1931">
          <cell r="H1931" t="str">
            <v/>
          </cell>
        </row>
        <row r="1932">
          <cell r="H1932" t="str">
            <v/>
          </cell>
        </row>
        <row r="1933">
          <cell r="H1933" t="str">
            <v/>
          </cell>
        </row>
        <row r="1934">
          <cell r="H1934" t="str">
            <v/>
          </cell>
        </row>
        <row r="1935">
          <cell r="H1935" t="str">
            <v/>
          </cell>
        </row>
        <row r="1936">
          <cell r="H1936" t="str">
            <v/>
          </cell>
        </row>
        <row r="1937">
          <cell r="H1937" t="str">
            <v/>
          </cell>
        </row>
        <row r="1938">
          <cell r="H1938" t="str">
            <v/>
          </cell>
        </row>
        <row r="1939">
          <cell r="H1939" t="str">
            <v/>
          </cell>
        </row>
        <row r="1940">
          <cell r="H1940" t="str">
            <v/>
          </cell>
        </row>
        <row r="1941">
          <cell r="H1941" t="str">
            <v/>
          </cell>
        </row>
        <row r="1942">
          <cell r="H1942" t="str">
            <v/>
          </cell>
        </row>
        <row r="1943">
          <cell r="H1943" t="str">
            <v/>
          </cell>
        </row>
        <row r="1944">
          <cell r="H1944" t="str">
            <v/>
          </cell>
        </row>
        <row r="1945">
          <cell r="H1945" t="str">
            <v/>
          </cell>
        </row>
        <row r="1946">
          <cell r="H1946" t="str">
            <v/>
          </cell>
        </row>
        <row r="1947">
          <cell r="H1947" t="str">
            <v/>
          </cell>
        </row>
        <row r="1948">
          <cell r="H1948" t="str">
            <v/>
          </cell>
        </row>
        <row r="1949">
          <cell r="H1949" t="str">
            <v/>
          </cell>
        </row>
        <row r="1950">
          <cell r="H1950" t="str">
            <v/>
          </cell>
        </row>
        <row r="1951">
          <cell r="H1951" t="str">
            <v/>
          </cell>
        </row>
        <row r="1952">
          <cell r="H1952" t="str">
            <v/>
          </cell>
        </row>
        <row r="1953">
          <cell r="H1953" t="str">
            <v/>
          </cell>
        </row>
        <row r="1954">
          <cell r="H1954" t="str">
            <v/>
          </cell>
        </row>
        <row r="1955">
          <cell r="H1955" t="str">
            <v/>
          </cell>
        </row>
        <row r="1956">
          <cell r="H1956" t="str">
            <v/>
          </cell>
        </row>
        <row r="1957">
          <cell r="H1957" t="str">
            <v/>
          </cell>
        </row>
        <row r="1958">
          <cell r="H1958" t="str">
            <v/>
          </cell>
        </row>
        <row r="1959">
          <cell r="H1959" t="str">
            <v/>
          </cell>
        </row>
        <row r="1960">
          <cell r="H1960" t="str">
            <v/>
          </cell>
        </row>
        <row r="1961">
          <cell r="H1961" t="str">
            <v/>
          </cell>
        </row>
        <row r="1962">
          <cell r="H1962" t="str">
            <v/>
          </cell>
        </row>
        <row r="1963">
          <cell r="H1963" t="str">
            <v/>
          </cell>
        </row>
        <row r="1964">
          <cell r="H1964" t="str">
            <v/>
          </cell>
        </row>
        <row r="1965">
          <cell r="H1965" t="str">
            <v/>
          </cell>
        </row>
        <row r="1966">
          <cell r="H1966" t="str">
            <v/>
          </cell>
        </row>
        <row r="1967">
          <cell r="H1967" t="str">
            <v/>
          </cell>
        </row>
        <row r="1968">
          <cell r="H1968" t="str">
            <v/>
          </cell>
        </row>
        <row r="1969">
          <cell r="H1969" t="str">
            <v/>
          </cell>
        </row>
        <row r="1970">
          <cell r="H1970" t="str">
            <v/>
          </cell>
        </row>
        <row r="1971">
          <cell r="H1971" t="str">
            <v/>
          </cell>
        </row>
        <row r="1972">
          <cell r="H1972" t="str">
            <v/>
          </cell>
        </row>
        <row r="1973">
          <cell r="H1973" t="str">
            <v/>
          </cell>
        </row>
        <row r="1974">
          <cell r="H1974" t="str">
            <v/>
          </cell>
        </row>
        <row r="1975">
          <cell r="H1975" t="str">
            <v/>
          </cell>
        </row>
        <row r="1976">
          <cell r="H1976" t="str">
            <v/>
          </cell>
        </row>
        <row r="1977">
          <cell r="H1977" t="str">
            <v/>
          </cell>
        </row>
        <row r="1978">
          <cell r="H1978" t="str">
            <v/>
          </cell>
        </row>
        <row r="1979">
          <cell r="H1979" t="str">
            <v/>
          </cell>
        </row>
        <row r="1980">
          <cell r="H1980" t="str">
            <v/>
          </cell>
        </row>
        <row r="1981">
          <cell r="H1981" t="str">
            <v/>
          </cell>
        </row>
        <row r="1982">
          <cell r="H1982" t="str">
            <v/>
          </cell>
        </row>
        <row r="1983">
          <cell r="H1983" t="str">
            <v/>
          </cell>
        </row>
        <row r="1984">
          <cell r="H1984" t="str">
            <v/>
          </cell>
        </row>
        <row r="1985">
          <cell r="H1985" t="str">
            <v/>
          </cell>
        </row>
        <row r="1986">
          <cell r="H1986" t="str">
            <v/>
          </cell>
        </row>
        <row r="1987">
          <cell r="H1987" t="str">
            <v/>
          </cell>
        </row>
        <row r="1988">
          <cell r="H1988" t="str">
            <v/>
          </cell>
        </row>
        <row r="1989">
          <cell r="H1989" t="str">
            <v/>
          </cell>
        </row>
        <row r="1990">
          <cell r="H1990" t="str">
            <v/>
          </cell>
        </row>
        <row r="1991">
          <cell r="H1991" t="str">
            <v/>
          </cell>
        </row>
        <row r="1992">
          <cell r="H1992" t="str">
            <v/>
          </cell>
        </row>
        <row r="1993">
          <cell r="H1993" t="str">
            <v/>
          </cell>
        </row>
        <row r="1994">
          <cell r="H1994" t="str">
            <v/>
          </cell>
        </row>
        <row r="1995">
          <cell r="H1995" t="str">
            <v/>
          </cell>
        </row>
        <row r="1996">
          <cell r="H1996" t="str">
            <v/>
          </cell>
        </row>
        <row r="1997">
          <cell r="H1997" t="str">
            <v/>
          </cell>
        </row>
        <row r="1998">
          <cell r="H1998" t="str">
            <v/>
          </cell>
        </row>
        <row r="1999">
          <cell r="H1999" t="str">
            <v/>
          </cell>
        </row>
        <row r="2000">
          <cell r="H2000" t="str">
            <v/>
          </cell>
        </row>
        <row r="2001">
          <cell r="H2001" t="str">
            <v/>
          </cell>
        </row>
        <row r="2002">
          <cell r="H2002" t="str">
            <v/>
          </cell>
        </row>
        <row r="2003">
          <cell r="H2003" t="str">
            <v/>
          </cell>
        </row>
        <row r="2004">
          <cell r="H2004" t="str">
            <v/>
          </cell>
        </row>
        <row r="2005">
          <cell r="H2005" t="str">
            <v/>
          </cell>
        </row>
        <row r="2006">
          <cell r="H2006" t="str">
            <v/>
          </cell>
        </row>
        <row r="2007">
          <cell r="H2007" t="str">
            <v/>
          </cell>
        </row>
        <row r="2008">
          <cell r="H2008" t="str">
            <v/>
          </cell>
        </row>
        <row r="2009">
          <cell r="H2009" t="str">
            <v/>
          </cell>
        </row>
        <row r="2010">
          <cell r="H2010" t="str">
            <v/>
          </cell>
        </row>
        <row r="2011">
          <cell r="H2011" t="str">
            <v/>
          </cell>
        </row>
        <row r="2012">
          <cell r="H2012" t="str">
            <v/>
          </cell>
        </row>
        <row r="2013">
          <cell r="H2013" t="str">
            <v/>
          </cell>
        </row>
        <row r="2014">
          <cell r="H2014" t="str">
            <v/>
          </cell>
        </row>
        <row r="2015">
          <cell r="H2015" t="str">
            <v/>
          </cell>
        </row>
        <row r="2016">
          <cell r="H2016" t="str">
            <v/>
          </cell>
        </row>
        <row r="2017">
          <cell r="H2017" t="str">
            <v/>
          </cell>
        </row>
        <row r="2018">
          <cell r="H2018" t="str">
            <v/>
          </cell>
        </row>
        <row r="2019">
          <cell r="H2019" t="str">
            <v/>
          </cell>
        </row>
        <row r="2020">
          <cell r="H2020" t="str">
            <v/>
          </cell>
        </row>
        <row r="2021">
          <cell r="H2021" t="str">
            <v/>
          </cell>
        </row>
        <row r="2022">
          <cell r="H2022" t="str">
            <v/>
          </cell>
        </row>
        <row r="2023">
          <cell r="H2023" t="str">
            <v/>
          </cell>
        </row>
        <row r="2024">
          <cell r="H2024" t="str">
            <v/>
          </cell>
        </row>
        <row r="2025">
          <cell r="H2025" t="str">
            <v/>
          </cell>
        </row>
        <row r="2026">
          <cell r="H2026" t="str">
            <v/>
          </cell>
        </row>
        <row r="2027">
          <cell r="H2027" t="str">
            <v/>
          </cell>
        </row>
        <row r="2028">
          <cell r="H2028" t="str">
            <v/>
          </cell>
        </row>
        <row r="2029">
          <cell r="H2029" t="str">
            <v/>
          </cell>
        </row>
        <row r="2030">
          <cell r="H2030" t="str">
            <v/>
          </cell>
        </row>
        <row r="2031">
          <cell r="H2031" t="str">
            <v/>
          </cell>
        </row>
        <row r="2032">
          <cell r="H2032" t="str">
            <v/>
          </cell>
        </row>
        <row r="2033">
          <cell r="H2033" t="str">
            <v/>
          </cell>
        </row>
        <row r="2034">
          <cell r="H2034" t="str">
            <v/>
          </cell>
        </row>
        <row r="2035">
          <cell r="H2035" t="str">
            <v/>
          </cell>
        </row>
        <row r="2036">
          <cell r="H2036" t="str">
            <v/>
          </cell>
        </row>
        <row r="2037">
          <cell r="H2037" t="str">
            <v/>
          </cell>
        </row>
        <row r="2038">
          <cell r="H2038" t="str">
            <v/>
          </cell>
        </row>
        <row r="2039">
          <cell r="H2039" t="str">
            <v/>
          </cell>
        </row>
        <row r="2040">
          <cell r="H2040" t="str">
            <v/>
          </cell>
        </row>
        <row r="2041">
          <cell r="H2041" t="str">
            <v/>
          </cell>
        </row>
        <row r="2042">
          <cell r="H2042" t="str">
            <v/>
          </cell>
        </row>
        <row r="2043">
          <cell r="H2043" t="str">
            <v/>
          </cell>
        </row>
        <row r="2044">
          <cell r="H2044" t="str">
            <v/>
          </cell>
        </row>
        <row r="2045">
          <cell r="H2045" t="str">
            <v/>
          </cell>
        </row>
        <row r="2046">
          <cell r="H2046" t="str">
            <v/>
          </cell>
        </row>
        <row r="2047">
          <cell r="H2047" t="str">
            <v/>
          </cell>
        </row>
        <row r="2048">
          <cell r="H2048" t="str">
            <v/>
          </cell>
        </row>
        <row r="2049">
          <cell r="H2049" t="str">
            <v/>
          </cell>
        </row>
        <row r="2050">
          <cell r="H2050" t="str">
            <v/>
          </cell>
        </row>
        <row r="2051">
          <cell r="H2051" t="str">
            <v/>
          </cell>
        </row>
        <row r="2052">
          <cell r="H2052" t="str">
            <v/>
          </cell>
        </row>
        <row r="2053">
          <cell r="H2053" t="str">
            <v/>
          </cell>
        </row>
        <row r="2054">
          <cell r="H2054" t="str">
            <v/>
          </cell>
        </row>
        <row r="2055">
          <cell r="H2055" t="str">
            <v/>
          </cell>
        </row>
        <row r="2056">
          <cell r="H2056" t="str">
            <v/>
          </cell>
        </row>
        <row r="2057">
          <cell r="H2057" t="str">
            <v/>
          </cell>
        </row>
        <row r="2058">
          <cell r="H2058" t="str">
            <v/>
          </cell>
        </row>
        <row r="2059">
          <cell r="H2059" t="str">
            <v/>
          </cell>
        </row>
        <row r="2060">
          <cell r="H2060" t="str">
            <v/>
          </cell>
        </row>
        <row r="2061">
          <cell r="H2061" t="str">
            <v/>
          </cell>
        </row>
        <row r="2062">
          <cell r="H2062" t="str">
            <v/>
          </cell>
        </row>
        <row r="2063">
          <cell r="H2063" t="str">
            <v/>
          </cell>
        </row>
        <row r="2064">
          <cell r="H2064" t="str">
            <v/>
          </cell>
        </row>
        <row r="2065">
          <cell r="H2065" t="str">
            <v/>
          </cell>
        </row>
        <row r="2066">
          <cell r="H2066" t="str">
            <v/>
          </cell>
        </row>
        <row r="2067">
          <cell r="H2067" t="str">
            <v/>
          </cell>
        </row>
        <row r="2068">
          <cell r="H2068" t="str">
            <v/>
          </cell>
        </row>
        <row r="2069">
          <cell r="H2069" t="str">
            <v/>
          </cell>
        </row>
        <row r="2070">
          <cell r="H2070" t="str">
            <v/>
          </cell>
        </row>
        <row r="2071">
          <cell r="H2071" t="str">
            <v/>
          </cell>
        </row>
        <row r="2072">
          <cell r="H2072" t="str">
            <v/>
          </cell>
        </row>
        <row r="2073">
          <cell r="H2073" t="str">
            <v/>
          </cell>
        </row>
        <row r="2074">
          <cell r="H2074" t="str">
            <v/>
          </cell>
        </row>
        <row r="2075">
          <cell r="H2075" t="str">
            <v/>
          </cell>
        </row>
        <row r="2076">
          <cell r="H2076" t="str">
            <v/>
          </cell>
        </row>
        <row r="2077">
          <cell r="H2077" t="str">
            <v/>
          </cell>
        </row>
        <row r="2078">
          <cell r="H2078" t="str">
            <v/>
          </cell>
        </row>
        <row r="2079">
          <cell r="H2079" t="str">
            <v/>
          </cell>
        </row>
        <row r="2080">
          <cell r="H2080" t="str">
            <v/>
          </cell>
        </row>
        <row r="2081">
          <cell r="H2081" t="str">
            <v/>
          </cell>
        </row>
        <row r="2082">
          <cell r="H2082" t="str">
            <v/>
          </cell>
        </row>
        <row r="2083">
          <cell r="H2083" t="str">
            <v/>
          </cell>
        </row>
        <row r="2084">
          <cell r="H2084" t="str">
            <v/>
          </cell>
        </row>
        <row r="2085">
          <cell r="H2085" t="str">
            <v/>
          </cell>
        </row>
        <row r="2086">
          <cell r="H2086" t="str">
            <v/>
          </cell>
        </row>
        <row r="2087">
          <cell r="H2087" t="str">
            <v/>
          </cell>
        </row>
        <row r="2088">
          <cell r="H2088" t="str">
            <v/>
          </cell>
        </row>
        <row r="2089">
          <cell r="H2089" t="str">
            <v/>
          </cell>
        </row>
        <row r="2090">
          <cell r="H2090" t="str">
            <v/>
          </cell>
        </row>
        <row r="2091">
          <cell r="H2091" t="str">
            <v/>
          </cell>
        </row>
        <row r="2092">
          <cell r="H2092" t="str">
            <v/>
          </cell>
        </row>
        <row r="2093">
          <cell r="H2093" t="str">
            <v/>
          </cell>
        </row>
        <row r="2094">
          <cell r="H2094" t="str">
            <v/>
          </cell>
        </row>
        <row r="2095">
          <cell r="H2095" t="str">
            <v/>
          </cell>
        </row>
        <row r="2096">
          <cell r="H2096" t="str">
            <v/>
          </cell>
        </row>
        <row r="2097">
          <cell r="H2097" t="str">
            <v/>
          </cell>
        </row>
        <row r="2098">
          <cell r="H2098" t="str">
            <v/>
          </cell>
        </row>
        <row r="2099">
          <cell r="H2099" t="str">
            <v/>
          </cell>
        </row>
        <row r="2100">
          <cell r="H2100" t="str">
            <v/>
          </cell>
        </row>
        <row r="2101">
          <cell r="H2101" t="str">
            <v/>
          </cell>
        </row>
        <row r="2102">
          <cell r="H2102" t="str">
            <v/>
          </cell>
        </row>
        <row r="2103">
          <cell r="H2103" t="str">
            <v/>
          </cell>
        </row>
        <row r="2104">
          <cell r="H2104" t="str">
            <v/>
          </cell>
        </row>
        <row r="2105">
          <cell r="H2105" t="str">
            <v/>
          </cell>
        </row>
        <row r="2106">
          <cell r="H2106" t="str">
            <v/>
          </cell>
        </row>
        <row r="2107">
          <cell r="H2107" t="str">
            <v/>
          </cell>
        </row>
        <row r="2108">
          <cell r="H2108" t="str">
            <v/>
          </cell>
        </row>
        <row r="2109">
          <cell r="H2109" t="str">
            <v/>
          </cell>
        </row>
        <row r="2110">
          <cell r="H2110" t="str">
            <v/>
          </cell>
        </row>
        <row r="2111">
          <cell r="H2111" t="str">
            <v/>
          </cell>
        </row>
        <row r="2112">
          <cell r="H2112" t="str">
            <v/>
          </cell>
        </row>
        <row r="2113">
          <cell r="H2113" t="str">
            <v/>
          </cell>
        </row>
        <row r="2114">
          <cell r="H2114" t="str">
            <v/>
          </cell>
        </row>
        <row r="2115">
          <cell r="H2115" t="str">
            <v/>
          </cell>
        </row>
        <row r="2116">
          <cell r="H2116" t="str">
            <v/>
          </cell>
        </row>
        <row r="2117">
          <cell r="H2117" t="str">
            <v/>
          </cell>
        </row>
        <row r="2118">
          <cell r="H2118" t="str">
            <v/>
          </cell>
        </row>
        <row r="2119">
          <cell r="H2119" t="str">
            <v/>
          </cell>
        </row>
        <row r="2120">
          <cell r="H2120" t="str">
            <v/>
          </cell>
        </row>
        <row r="2121">
          <cell r="H2121" t="str">
            <v/>
          </cell>
        </row>
        <row r="2122">
          <cell r="H2122" t="str">
            <v/>
          </cell>
        </row>
        <row r="2123">
          <cell r="H2123" t="str">
            <v/>
          </cell>
        </row>
        <row r="2124">
          <cell r="H2124" t="str">
            <v/>
          </cell>
        </row>
        <row r="2125">
          <cell r="H2125" t="str">
            <v/>
          </cell>
        </row>
        <row r="2126">
          <cell r="H2126" t="str">
            <v/>
          </cell>
        </row>
        <row r="2127">
          <cell r="H2127" t="str">
            <v/>
          </cell>
        </row>
        <row r="2128">
          <cell r="H2128" t="str">
            <v/>
          </cell>
        </row>
        <row r="2129">
          <cell r="H2129" t="str">
            <v/>
          </cell>
        </row>
        <row r="2130">
          <cell r="H2130" t="str">
            <v/>
          </cell>
        </row>
        <row r="2131">
          <cell r="H2131" t="str">
            <v/>
          </cell>
        </row>
        <row r="2132">
          <cell r="H2132" t="str">
            <v/>
          </cell>
        </row>
        <row r="2133">
          <cell r="H2133" t="str">
            <v/>
          </cell>
        </row>
        <row r="2134">
          <cell r="H2134" t="str">
            <v/>
          </cell>
        </row>
        <row r="2135">
          <cell r="H2135" t="str">
            <v/>
          </cell>
        </row>
        <row r="2136">
          <cell r="H2136" t="str">
            <v/>
          </cell>
        </row>
        <row r="2137">
          <cell r="H2137" t="str">
            <v/>
          </cell>
        </row>
        <row r="2138">
          <cell r="H2138" t="str">
            <v/>
          </cell>
        </row>
        <row r="2139">
          <cell r="H2139" t="str">
            <v/>
          </cell>
        </row>
        <row r="2140">
          <cell r="H2140" t="str">
            <v/>
          </cell>
        </row>
        <row r="2141">
          <cell r="H2141" t="str">
            <v/>
          </cell>
        </row>
        <row r="2142">
          <cell r="H2142" t="str">
            <v/>
          </cell>
        </row>
        <row r="2143">
          <cell r="H2143" t="str">
            <v/>
          </cell>
        </row>
        <row r="2144">
          <cell r="H2144" t="str">
            <v/>
          </cell>
        </row>
        <row r="2145">
          <cell r="H2145" t="str">
            <v/>
          </cell>
        </row>
        <row r="2146">
          <cell r="H2146" t="str">
            <v/>
          </cell>
        </row>
        <row r="2147">
          <cell r="H2147" t="str">
            <v/>
          </cell>
        </row>
        <row r="2148">
          <cell r="H2148" t="str">
            <v/>
          </cell>
        </row>
        <row r="2149">
          <cell r="H2149" t="str">
            <v/>
          </cell>
        </row>
        <row r="2150">
          <cell r="H2150" t="str">
            <v/>
          </cell>
        </row>
        <row r="2151">
          <cell r="H2151" t="str">
            <v/>
          </cell>
        </row>
        <row r="2152">
          <cell r="H2152" t="str">
            <v/>
          </cell>
        </row>
        <row r="2153">
          <cell r="H2153" t="str">
            <v/>
          </cell>
        </row>
        <row r="2154">
          <cell r="H2154" t="str">
            <v/>
          </cell>
        </row>
        <row r="2155">
          <cell r="H2155" t="str">
            <v/>
          </cell>
        </row>
        <row r="2156">
          <cell r="H2156" t="str">
            <v/>
          </cell>
        </row>
        <row r="2157">
          <cell r="H2157" t="str">
            <v/>
          </cell>
        </row>
        <row r="2158">
          <cell r="H2158" t="str">
            <v/>
          </cell>
        </row>
        <row r="2159">
          <cell r="H2159" t="str">
            <v/>
          </cell>
        </row>
        <row r="2160">
          <cell r="H2160" t="str">
            <v/>
          </cell>
        </row>
        <row r="2161">
          <cell r="H2161" t="str">
            <v/>
          </cell>
        </row>
        <row r="2162">
          <cell r="H2162" t="str">
            <v/>
          </cell>
        </row>
        <row r="2163">
          <cell r="H2163" t="str">
            <v/>
          </cell>
        </row>
        <row r="2164">
          <cell r="H2164" t="str">
            <v/>
          </cell>
        </row>
        <row r="2165">
          <cell r="H2165" t="str">
            <v/>
          </cell>
        </row>
        <row r="2166">
          <cell r="H2166" t="str">
            <v/>
          </cell>
        </row>
        <row r="2167">
          <cell r="H2167" t="str">
            <v/>
          </cell>
        </row>
        <row r="2168">
          <cell r="H2168" t="str">
            <v/>
          </cell>
        </row>
        <row r="2169">
          <cell r="H2169" t="str">
            <v/>
          </cell>
        </row>
        <row r="2170">
          <cell r="H2170" t="str">
            <v/>
          </cell>
        </row>
        <row r="2171">
          <cell r="H2171" t="str">
            <v/>
          </cell>
        </row>
        <row r="2172">
          <cell r="H2172" t="str">
            <v/>
          </cell>
        </row>
        <row r="2173">
          <cell r="H2173" t="str">
            <v/>
          </cell>
        </row>
        <row r="2174">
          <cell r="H2174" t="str">
            <v/>
          </cell>
        </row>
        <row r="2175">
          <cell r="H2175" t="str">
            <v/>
          </cell>
        </row>
        <row r="2176">
          <cell r="H2176" t="str">
            <v/>
          </cell>
        </row>
        <row r="2177">
          <cell r="H2177" t="str">
            <v/>
          </cell>
        </row>
        <row r="2178">
          <cell r="H2178" t="str">
            <v/>
          </cell>
        </row>
        <row r="2179">
          <cell r="H2179" t="str">
            <v/>
          </cell>
        </row>
        <row r="2180">
          <cell r="H2180" t="str">
            <v/>
          </cell>
        </row>
        <row r="2181">
          <cell r="H2181" t="str">
            <v/>
          </cell>
        </row>
        <row r="2182">
          <cell r="H2182" t="str">
            <v/>
          </cell>
        </row>
        <row r="2183">
          <cell r="H2183" t="str">
            <v/>
          </cell>
        </row>
        <row r="2184">
          <cell r="H2184" t="str">
            <v/>
          </cell>
        </row>
        <row r="2185">
          <cell r="H2185" t="str">
            <v/>
          </cell>
        </row>
        <row r="2186">
          <cell r="H2186" t="str">
            <v/>
          </cell>
        </row>
        <row r="2187">
          <cell r="H2187" t="str">
            <v/>
          </cell>
        </row>
        <row r="2188">
          <cell r="H2188" t="str">
            <v/>
          </cell>
        </row>
        <row r="2189">
          <cell r="H2189" t="str">
            <v/>
          </cell>
        </row>
        <row r="2190">
          <cell r="H2190" t="str">
            <v/>
          </cell>
        </row>
        <row r="2191">
          <cell r="H2191" t="str">
            <v/>
          </cell>
        </row>
        <row r="2192">
          <cell r="H2192" t="str">
            <v/>
          </cell>
        </row>
        <row r="2193">
          <cell r="H2193" t="str">
            <v/>
          </cell>
        </row>
        <row r="2194">
          <cell r="H2194" t="str">
            <v/>
          </cell>
        </row>
        <row r="2195">
          <cell r="H2195" t="str">
            <v/>
          </cell>
        </row>
        <row r="2196">
          <cell r="H2196" t="str">
            <v/>
          </cell>
        </row>
        <row r="2197">
          <cell r="H2197" t="str">
            <v/>
          </cell>
        </row>
        <row r="2198">
          <cell r="H2198" t="str">
            <v/>
          </cell>
        </row>
        <row r="2199">
          <cell r="H2199" t="str">
            <v/>
          </cell>
        </row>
        <row r="2200">
          <cell r="H2200" t="str">
            <v/>
          </cell>
        </row>
        <row r="2201">
          <cell r="H2201" t="str">
            <v/>
          </cell>
        </row>
        <row r="2202">
          <cell r="H2202" t="str">
            <v/>
          </cell>
        </row>
        <row r="2203">
          <cell r="H2203" t="str">
            <v/>
          </cell>
        </row>
        <row r="2204">
          <cell r="H2204" t="str">
            <v/>
          </cell>
        </row>
        <row r="2205">
          <cell r="H2205" t="str">
            <v/>
          </cell>
        </row>
        <row r="2206">
          <cell r="H2206" t="str">
            <v/>
          </cell>
        </row>
        <row r="2207">
          <cell r="H2207" t="str">
            <v/>
          </cell>
        </row>
        <row r="2208">
          <cell r="H2208" t="str">
            <v/>
          </cell>
        </row>
        <row r="2209">
          <cell r="H2209" t="str">
            <v/>
          </cell>
        </row>
        <row r="2210">
          <cell r="H2210" t="str">
            <v/>
          </cell>
        </row>
        <row r="2211">
          <cell r="H2211" t="str">
            <v/>
          </cell>
        </row>
        <row r="2212">
          <cell r="H2212" t="str">
            <v/>
          </cell>
        </row>
        <row r="2213">
          <cell r="H2213" t="str">
            <v/>
          </cell>
        </row>
        <row r="2214">
          <cell r="H2214" t="str">
            <v/>
          </cell>
        </row>
        <row r="2215">
          <cell r="H2215" t="str">
            <v/>
          </cell>
        </row>
        <row r="2216">
          <cell r="H2216" t="str">
            <v/>
          </cell>
        </row>
        <row r="2217">
          <cell r="H2217" t="str">
            <v/>
          </cell>
        </row>
        <row r="2218">
          <cell r="H2218" t="str">
            <v/>
          </cell>
        </row>
        <row r="2219">
          <cell r="H2219" t="str">
            <v/>
          </cell>
        </row>
        <row r="2220">
          <cell r="H2220" t="str">
            <v/>
          </cell>
        </row>
        <row r="2221">
          <cell r="H2221" t="str">
            <v/>
          </cell>
        </row>
        <row r="2222">
          <cell r="H2222" t="str">
            <v/>
          </cell>
        </row>
        <row r="2223">
          <cell r="H2223" t="str">
            <v/>
          </cell>
        </row>
        <row r="2224">
          <cell r="H2224" t="str">
            <v/>
          </cell>
        </row>
        <row r="2225">
          <cell r="H2225" t="str">
            <v/>
          </cell>
        </row>
        <row r="2226">
          <cell r="H2226" t="str">
            <v/>
          </cell>
        </row>
        <row r="2227">
          <cell r="H2227" t="str">
            <v/>
          </cell>
        </row>
        <row r="2228">
          <cell r="H2228" t="str">
            <v/>
          </cell>
        </row>
        <row r="2229">
          <cell r="H2229" t="str">
            <v/>
          </cell>
        </row>
        <row r="2230">
          <cell r="H2230" t="str">
            <v/>
          </cell>
        </row>
        <row r="2231">
          <cell r="H2231" t="str">
            <v/>
          </cell>
        </row>
        <row r="2232">
          <cell r="H2232" t="str">
            <v/>
          </cell>
        </row>
        <row r="2233">
          <cell r="H2233" t="str">
            <v/>
          </cell>
        </row>
        <row r="2234">
          <cell r="H2234" t="str">
            <v/>
          </cell>
        </row>
        <row r="2235">
          <cell r="H2235" t="str">
            <v/>
          </cell>
        </row>
        <row r="2236">
          <cell r="H2236" t="str">
            <v/>
          </cell>
        </row>
        <row r="2237">
          <cell r="H2237" t="str">
            <v/>
          </cell>
        </row>
        <row r="2238">
          <cell r="H2238" t="str">
            <v/>
          </cell>
        </row>
        <row r="2239">
          <cell r="H2239" t="str">
            <v/>
          </cell>
        </row>
        <row r="2240">
          <cell r="H2240" t="str">
            <v/>
          </cell>
        </row>
        <row r="2241">
          <cell r="H2241" t="str">
            <v/>
          </cell>
        </row>
        <row r="2242">
          <cell r="H2242" t="str">
            <v/>
          </cell>
        </row>
        <row r="2243">
          <cell r="H2243" t="str">
            <v/>
          </cell>
        </row>
        <row r="2244">
          <cell r="H2244" t="str">
            <v/>
          </cell>
        </row>
        <row r="2245">
          <cell r="H2245" t="str">
            <v/>
          </cell>
        </row>
        <row r="2246">
          <cell r="H2246" t="str">
            <v/>
          </cell>
        </row>
        <row r="2247">
          <cell r="H2247" t="str">
            <v/>
          </cell>
        </row>
        <row r="2248">
          <cell r="H2248" t="str">
            <v/>
          </cell>
        </row>
        <row r="2249">
          <cell r="H2249" t="str">
            <v/>
          </cell>
        </row>
        <row r="2250">
          <cell r="H2250" t="str">
            <v/>
          </cell>
        </row>
        <row r="2251">
          <cell r="H2251" t="str">
            <v/>
          </cell>
        </row>
        <row r="2252">
          <cell r="H2252" t="str">
            <v/>
          </cell>
        </row>
        <row r="2253">
          <cell r="H2253" t="str">
            <v/>
          </cell>
        </row>
        <row r="2254">
          <cell r="H2254" t="str">
            <v/>
          </cell>
        </row>
        <row r="2255">
          <cell r="H2255" t="str">
            <v/>
          </cell>
        </row>
        <row r="2256">
          <cell r="H2256" t="str">
            <v/>
          </cell>
        </row>
        <row r="2257">
          <cell r="H2257" t="str">
            <v/>
          </cell>
        </row>
        <row r="2258">
          <cell r="H2258" t="str">
            <v/>
          </cell>
        </row>
        <row r="2259">
          <cell r="H2259" t="str">
            <v/>
          </cell>
        </row>
        <row r="2260">
          <cell r="H2260" t="str">
            <v/>
          </cell>
        </row>
        <row r="2261">
          <cell r="H2261" t="str">
            <v/>
          </cell>
        </row>
        <row r="2262">
          <cell r="H2262" t="str">
            <v/>
          </cell>
        </row>
        <row r="2263">
          <cell r="H2263" t="str">
            <v/>
          </cell>
        </row>
        <row r="2264">
          <cell r="H2264" t="str">
            <v/>
          </cell>
        </row>
        <row r="2265">
          <cell r="H2265" t="str">
            <v/>
          </cell>
        </row>
        <row r="2266">
          <cell r="H2266" t="str">
            <v/>
          </cell>
        </row>
        <row r="2267">
          <cell r="H2267" t="str">
            <v/>
          </cell>
        </row>
        <row r="2268">
          <cell r="H2268" t="str">
            <v/>
          </cell>
        </row>
        <row r="2269">
          <cell r="H2269" t="str">
            <v/>
          </cell>
        </row>
        <row r="2270">
          <cell r="H2270" t="str">
            <v/>
          </cell>
        </row>
        <row r="2271">
          <cell r="H2271" t="str">
            <v/>
          </cell>
        </row>
        <row r="2272">
          <cell r="H2272" t="str">
            <v/>
          </cell>
        </row>
        <row r="2273">
          <cell r="H2273" t="str">
            <v/>
          </cell>
        </row>
        <row r="2274">
          <cell r="H2274" t="str">
            <v/>
          </cell>
        </row>
        <row r="2275">
          <cell r="H2275" t="str">
            <v/>
          </cell>
        </row>
        <row r="2276">
          <cell r="H2276" t="str">
            <v/>
          </cell>
        </row>
        <row r="2277">
          <cell r="H2277" t="str">
            <v/>
          </cell>
        </row>
        <row r="2278">
          <cell r="H2278" t="str">
            <v/>
          </cell>
        </row>
        <row r="2279">
          <cell r="H2279" t="str">
            <v/>
          </cell>
        </row>
        <row r="2280">
          <cell r="H2280" t="str">
            <v/>
          </cell>
        </row>
        <row r="2281">
          <cell r="H2281" t="str">
            <v/>
          </cell>
        </row>
        <row r="2282">
          <cell r="H2282" t="str">
            <v/>
          </cell>
        </row>
        <row r="2283">
          <cell r="H2283" t="str">
            <v/>
          </cell>
        </row>
        <row r="2284">
          <cell r="H2284" t="str">
            <v/>
          </cell>
        </row>
        <row r="2285">
          <cell r="H2285" t="str">
            <v/>
          </cell>
        </row>
        <row r="2286">
          <cell r="H2286" t="str">
            <v/>
          </cell>
        </row>
        <row r="2287">
          <cell r="H2287" t="str">
            <v/>
          </cell>
        </row>
        <row r="2288">
          <cell r="H2288" t="str">
            <v/>
          </cell>
        </row>
        <row r="2289">
          <cell r="H2289" t="str">
            <v/>
          </cell>
        </row>
        <row r="2290">
          <cell r="H2290" t="str">
            <v/>
          </cell>
        </row>
        <row r="2291">
          <cell r="H2291" t="str">
            <v/>
          </cell>
        </row>
        <row r="2292">
          <cell r="H2292" t="str">
            <v/>
          </cell>
        </row>
        <row r="2293">
          <cell r="H2293" t="str">
            <v/>
          </cell>
        </row>
        <row r="2294">
          <cell r="H2294" t="str">
            <v/>
          </cell>
        </row>
        <row r="2295">
          <cell r="H2295" t="str">
            <v/>
          </cell>
        </row>
        <row r="2296">
          <cell r="H2296" t="str">
            <v/>
          </cell>
        </row>
        <row r="2297">
          <cell r="H2297" t="str">
            <v/>
          </cell>
        </row>
        <row r="2298">
          <cell r="H2298" t="str">
            <v/>
          </cell>
        </row>
        <row r="2299">
          <cell r="H2299" t="str">
            <v/>
          </cell>
        </row>
        <row r="2300">
          <cell r="H2300" t="str">
            <v/>
          </cell>
        </row>
        <row r="2301">
          <cell r="H2301" t="str">
            <v/>
          </cell>
        </row>
        <row r="2302">
          <cell r="H2302" t="str">
            <v/>
          </cell>
        </row>
        <row r="2303">
          <cell r="H2303" t="str">
            <v/>
          </cell>
        </row>
        <row r="2304">
          <cell r="H2304" t="str">
            <v/>
          </cell>
        </row>
        <row r="2305">
          <cell r="H2305" t="str">
            <v/>
          </cell>
        </row>
        <row r="2306">
          <cell r="H2306" t="str">
            <v/>
          </cell>
        </row>
        <row r="2307">
          <cell r="H2307" t="str">
            <v/>
          </cell>
        </row>
        <row r="2308">
          <cell r="H2308" t="str">
            <v/>
          </cell>
        </row>
        <row r="2309">
          <cell r="H2309" t="str">
            <v/>
          </cell>
        </row>
        <row r="2310">
          <cell r="H2310" t="str">
            <v/>
          </cell>
        </row>
        <row r="2311">
          <cell r="H2311" t="str">
            <v/>
          </cell>
        </row>
        <row r="2312">
          <cell r="H2312" t="str">
            <v/>
          </cell>
        </row>
        <row r="2313">
          <cell r="H2313" t="str">
            <v/>
          </cell>
        </row>
        <row r="2314">
          <cell r="H2314" t="str">
            <v/>
          </cell>
        </row>
        <row r="2315">
          <cell r="H2315" t="str">
            <v/>
          </cell>
        </row>
        <row r="2316">
          <cell r="H2316" t="str">
            <v/>
          </cell>
        </row>
        <row r="2317">
          <cell r="H2317" t="str">
            <v/>
          </cell>
        </row>
        <row r="2318">
          <cell r="H2318" t="str">
            <v/>
          </cell>
        </row>
        <row r="2319">
          <cell r="H2319" t="str">
            <v/>
          </cell>
        </row>
        <row r="2320">
          <cell r="H2320" t="str">
            <v/>
          </cell>
        </row>
        <row r="2321">
          <cell r="H2321" t="str">
            <v/>
          </cell>
        </row>
        <row r="2322">
          <cell r="H2322" t="str">
            <v/>
          </cell>
        </row>
        <row r="2323">
          <cell r="H2323" t="str">
            <v/>
          </cell>
        </row>
        <row r="2324">
          <cell r="H2324" t="str">
            <v/>
          </cell>
        </row>
        <row r="2325">
          <cell r="H2325" t="str">
            <v/>
          </cell>
        </row>
        <row r="2326">
          <cell r="H2326" t="str">
            <v/>
          </cell>
        </row>
        <row r="2327">
          <cell r="H2327" t="str">
            <v/>
          </cell>
        </row>
        <row r="2328">
          <cell r="H2328" t="str">
            <v/>
          </cell>
        </row>
        <row r="2329">
          <cell r="H2329" t="str">
            <v/>
          </cell>
        </row>
        <row r="2330">
          <cell r="H2330" t="str">
            <v/>
          </cell>
        </row>
        <row r="2331">
          <cell r="H2331" t="str">
            <v/>
          </cell>
        </row>
        <row r="2332">
          <cell r="H2332" t="str">
            <v/>
          </cell>
        </row>
        <row r="2333">
          <cell r="H2333" t="str">
            <v/>
          </cell>
        </row>
        <row r="2334">
          <cell r="H2334" t="str">
            <v/>
          </cell>
        </row>
        <row r="2335">
          <cell r="H2335" t="str">
            <v/>
          </cell>
        </row>
        <row r="2336">
          <cell r="H2336" t="str">
            <v/>
          </cell>
        </row>
        <row r="2337">
          <cell r="H2337" t="str">
            <v/>
          </cell>
        </row>
        <row r="2338">
          <cell r="H2338" t="str">
            <v/>
          </cell>
        </row>
        <row r="2339">
          <cell r="H2339" t="str">
            <v/>
          </cell>
        </row>
        <row r="2340">
          <cell r="H2340" t="str">
            <v/>
          </cell>
        </row>
        <row r="2341">
          <cell r="H2341" t="str">
            <v/>
          </cell>
        </row>
        <row r="2342">
          <cell r="H2342" t="str">
            <v/>
          </cell>
        </row>
        <row r="2343">
          <cell r="H2343" t="str">
            <v/>
          </cell>
        </row>
        <row r="2344">
          <cell r="H2344" t="str">
            <v/>
          </cell>
        </row>
        <row r="2345">
          <cell r="H2345" t="str">
            <v/>
          </cell>
        </row>
        <row r="2346">
          <cell r="H2346" t="str">
            <v/>
          </cell>
        </row>
        <row r="2347">
          <cell r="H2347" t="str">
            <v/>
          </cell>
        </row>
        <row r="2348">
          <cell r="H2348" t="str">
            <v/>
          </cell>
        </row>
        <row r="2349">
          <cell r="H2349" t="str">
            <v/>
          </cell>
        </row>
        <row r="2350">
          <cell r="H2350" t="str">
            <v/>
          </cell>
        </row>
        <row r="2351">
          <cell r="H2351" t="str">
            <v/>
          </cell>
        </row>
        <row r="2352">
          <cell r="H2352" t="str">
            <v/>
          </cell>
        </row>
        <row r="2353">
          <cell r="H2353" t="str">
            <v/>
          </cell>
        </row>
        <row r="2354">
          <cell r="H2354" t="str">
            <v/>
          </cell>
        </row>
        <row r="2355">
          <cell r="H2355" t="str">
            <v/>
          </cell>
        </row>
        <row r="2356">
          <cell r="H2356" t="str">
            <v/>
          </cell>
        </row>
        <row r="2357">
          <cell r="H2357" t="str">
            <v/>
          </cell>
        </row>
        <row r="2358">
          <cell r="H2358" t="str">
            <v/>
          </cell>
        </row>
        <row r="2359">
          <cell r="H2359" t="str">
            <v/>
          </cell>
        </row>
        <row r="2360">
          <cell r="H2360" t="str">
            <v/>
          </cell>
        </row>
        <row r="2361">
          <cell r="H2361" t="str">
            <v/>
          </cell>
        </row>
        <row r="2362">
          <cell r="H2362" t="str">
            <v/>
          </cell>
        </row>
        <row r="2363">
          <cell r="H2363" t="str">
            <v/>
          </cell>
        </row>
        <row r="2364">
          <cell r="H2364" t="str">
            <v/>
          </cell>
        </row>
        <row r="2365">
          <cell r="H2365" t="str">
            <v/>
          </cell>
        </row>
        <row r="2366">
          <cell r="H2366" t="str">
            <v/>
          </cell>
        </row>
        <row r="2367">
          <cell r="H2367" t="str">
            <v/>
          </cell>
        </row>
        <row r="2368">
          <cell r="H2368" t="str">
            <v/>
          </cell>
        </row>
        <row r="2369">
          <cell r="H2369" t="str">
            <v/>
          </cell>
        </row>
        <row r="2370">
          <cell r="H2370" t="str">
            <v/>
          </cell>
        </row>
        <row r="2371">
          <cell r="H2371" t="str">
            <v/>
          </cell>
        </row>
        <row r="2372">
          <cell r="H2372" t="str">
            <v/>
          </cell>
        </row>
        <row r="2373">
          <cell r="H2373" t="str">
            <v/>
          </cell>
        </row>
        <row r="2374">
          <cell r="H2374" t="str">
            <v/>
          </cell>
        </row>
        <row r="2375">
          <cell r="H2375" t="str">
            <v/>
          </cell>
        </row>
        <row r="2376">
          <cell r="H2376" t="str">
            <v/>
          </cell>
        </row>
        <row r="2377">
          <cell r="H2377" t="str">
            <v/>
          </cell>
        </row>
        <row r="2378">
          <cell r="H2378" t="str">
            <v/>
          </cell>
        </row>
        <row r="2379">
          <cell r="H2379" t="str">
            <v/>
          </cell>
        </row>
        <row r="2380">
          <cell r="H2380" t="str">
            <v/>
          </cell>
        </row>
        <row r="2381">
          <cell r="H2381" t="str">
            <v/>
          </cell>
        </row>
        <row r="2382">
          <cell r="H2382" t="str">
            <v/>
          </cell>
        </row>
        <row r="2383">
          <cell r="H2383" t="str">
            <v/>
          </cell>
        </row>
        <row r="2384">
          <cell r="H2384" t="str">
            <v/>
          </cell>
        </row>
        <row r="2385">
          <cell r="H2385" t="str">
            <v/>
          </cell>
        </row>
        <row r="2386">
          <cell r="H2386" t="str">
            <v/>
          </cell>
        </row>
        <row r="2387">
          <cell r="H2387" t="str">
            <v/>
          </cell>
        </row>
        <row r="2388">
          <cell r="H2388" t="str">
            <v/>
          </cell>
        </row>
        <row r="2389">
          <cell r="H2389" t="str">
            <v/>
          </cell>
        </row>
        <row r="2390">
          <cell r="H2390" t="str">
            <v/>
          </cell>
        </row>
        <row r="2391">
          <cell r="H2391" t="str">
            <v/>
          </cell>
        </row>
        <row r="2392">
          <cell r="H2392" t="str">
            <v/>
          </cell>
        </row>
        <row r="2393">
          <cell r="H2393" t="str">
            <v/>
          </cell>
        </row>
        <row r="2394">
          <cell r="H2394" t="str">
            <v/>
          </cell>
        </row>
        <row r="2395">
          <cell r="H2395" t="str">
            <v/>
          </cell>
        </row>
        <row r="2396">
          <cell r="H2396" t="str">
            <v/>
          </cell>
        </row>
        <row r="2397">
          <cell r="H2397" t="str">
            <v/>
          </cell>
        </row>
        <row r="2398">
          <cell r="H2398" t="str">
            <v/>
          </cell>
        </row>
        <row r="2399">
          <cell r="H2399" t="str">
            <v/>
          </cell>
        </row>
        <row r="2400">
          <cell r="H2400" t="str">
            <v/>
          </cell>
        </row>
        <row r="2401">
          <cell r="H2401" t="str">
            <v/>
          </cell>
        </row>
        <row r="2402">
          <cell r="H2402" t="str">
            <v/>
          </cell>
        </row>
        <row r="2403">
          <cell r="H2403" t="str">
            <v/>
          </cell>
        </row>
        <row r="2404">
          <cell r="H2404" t="str">
            <v/>
          </cell>
        </row>
        <row r="2405">
          <cell r="H2405" t="str">
            <v/>
          </cell>
        </row>
        <row r="2406">
          <cell r="H2406" t="str">
            <v/>
          </cell>
        </row>
        <row r="2407">
          <cell r="H2407" t="str">
            <v/>
          </cell>
        </row>
        <row r="2408">
          <cell r="H2408" t="str">
            <v/>
          </cell>
        </row>
        <row r="2409">
          <cell r="H2409" t="str">
            <v/>
          </cell>
        </row>
        <row r="2410">
          <cell r="H2410" t="str">
            <v/>
          </cell>
        </row>
        <row r="2411">
          <cell r="H2411" t="str">
            <v/>
          </cell>
        </row>
        <row r="2412">
          <cell r="H2412" t="str">
            <v/>
          </cell>
        </row>
        <row r="2413">
          <cell r="H2413" t="str">
            <v/>
          </cell>
        </row>
        <row r="2414">
          <cell r="H2414" t="str">
            <v/>
          </cell>
        </row>
        <row r="2415">
          <cell r="H2415" t="str">
            <v/>
          </cell>
        </row>
        <row r="2416">
          <cell r="H2416" t="str">
            <v/>
          </cell>
        </row>
        <row r="2417">
          <cell r="H2417" t="str">
            <v/>
          </cell>
        </row>
        <row r="2418">
          <cell r="H2418" t="str">
            <v/>
          </cell>
        </row>
        <row r="2419">
          <cell r="H2419" t="str">
            <v/>
          </cell>
        </row>
        <row r="2420">
          <cell r="H2420" t="str">
            <v/>
          </cell>
        </row>
        <row r="2421">
          <cell r="H2421" t="str">
            <v/>
          </cell>
        </row>
        <row r="2422">
          <cell r="H2422" t="str">
            <v/>
          </cell>
        </row>
        <row r="2423">
          <cell r="H2423" t="str">
            <v/>
          </cell>
        </row>
        <row r="2424">
          <cell r="H2424" t="str">
            <v/>
          </cell>
        </row>
        <row r="2425">
          <cell r="H2425" t="str">
            <v/>
          </cell>
        </row>
        <row r="2426">
          <cell r="H2426" t="str">
            <v/>
          </cell>
        </row>
        <row r="2427">
          <cell r="H2427" t="str">
            <v/>
          </cell>
        </row>
        <row r="2428">
          <cell r="H2428" t="str">
            <v/>
          </cell>
        </row>
        <row r="2429">
          <cell r="H2429" t="str">
            <v/>
          </cell>
        </row>
        <row r="2430">
          <cell r="H2430" t="str">
            <v/>
          </cell>
        </row>
        <row r="2431">
          <cell r="H2431" t="str">
            <v/>
          </cell>
        </row>
        <row r="2432">
          <cell r="H2432" t="str">
            <v/>
          </cell>
        </row>
        <row r="2433">
          <cell r="H2433" t="str">
            <v/>
          </cell>
        </row>
        <row r="2434">
          <cell r="H2434" t="str">
            <v/>
          </cell>
        </row>
        <row r="2435">
          <cell r="H2435" t="str">
            <v/>
          </cell>
        </row>
        <row r="2436">
          <cell r="H2436" t="str">
            <v/>
          </cell>
        </row>
        <row r="2437">
          <cell r="H2437" t="str">
            <v/>
          </cell>
        </row>
        <row r="2438">
          <cell r="H2438" t="str">
            <v/>
          </cell>
        </row>
        <row r="2439">
          <cell r="H2439" t="str">
            <v/>
          </cell>
        </row>
        <row r="2440">
          <cell r="H2440" t="str">
            <v/>
          </cell>
        </row>
        <row r="2441">
          <cell r="H2441" t="str">
            <v/>
          </cell>
        </row>
        <row r="2442">
          <cell r="H2442" t="str">
            <v/>
          </cell>
        </row>
        <row r="2443">
          <cell r="H2443" t="str">
            <v/>
          </cell>
        </row>
        <row r="2444">
          <cell r="H2444" t="str">
            <v/>
          </cell>
        </row>
        <row r="2445">
          <cell r="H2445" t="str">
            <v/>
          </cell>
        </row>
        <row r="2446">
          <cell r="H2446" t="str">
            <v/>
          </cell>
        </row>
        <row r="2447">
          <cell r="H2447" t="str">
            <v/>
          </cell>
        </row>
        <row r="2448">
          <cell r="H2448" t="str">
            <v/>
          </cell>
        </row>
        <row r="2449">
          <cell r="H2449" t="str">
            <v/>
          </cell>
        </row>
        <row r="2450">
          <cell r="H2450" t="str">
            <v/>
          </cell>
        </row>
        <row r="2451">
          <cell r="H2451" t="str">
            <v/>
          </cell>
        </row>
        <row r="2452">
          <cell r="H2452" t="str">
            <v/>
          </cell>
        </row>
        <row r="2453">
          <cell r="H2453" t="str">
            <v/>
          </cell>
        </row>
        <row r="2454">
          <cell r="H2454" t="str">
            <v/>
          </cell>
        </row>
        <row r="2455">
          <cell r="H2455" t="str">
            <v/>
          </cell>
        </row>
        <row r="2456">
          <cell r="H2456" t="str">
            <v/>
          </cell>
        </row>
        <row r="2457">
          <cell r="H2457" t="str">
            <v/>
          </cell>
        </row>
        <row r="2458">
          <cell r="H2458" t="str">
            <v/>
          </cell>
        </row>
        <row r="2459">
          <cell r="H2459" t="str">
            <v/>
          </cell>
        </row>
        <row r="2460">
          <cell r="H2460" t="str">
            <v/>
          </cell>
        </row>
        <row r="2461">
          <cell r="H2461" t="str">
            <v/>
          </cell>
        </row>
        <row r="2462">
          <cell r="H2462" t="str">
            <v/>
          </cell>
        </row>
        <row r="2463">
          <cell r="H2463" t="str">
            <v/>
          </cell>
        </row>
        <row r="2464">
          <cell r="H2464" t="str">
            <v/>
          </cell>
        </row>
        <row r="2465">
          <cell r="H2465" t="str">
            <v/>
          </cell>
        </row>
        <row r="2466">
          <cell r="H2466" t="str">
            <v/>
          </cell>
        </row>
        <row r="2467">
          <cell r="H2467" t="str">
            <v/>
          </cell>
        </row>
        <row r="2468">
          <cell r="H2468" t="str">
            <v/>
          </cell>
        </row>
        <row r="2469">
          <cell r="H2469" t="str">
            <v/>
          </cell>
        </row>
        <row r="2470">
          <cell r="H2470" t="str">
            <v/>
          </cell>
        </row>
        <row r="2471">
          <cell r="H2471" t="str">
            <v/>
          </cell>
        </row>
        <row r="2472">
          <cell r="H2472" t="str">
            <v/>
          </cell>
        </row>
        <row r="2473">
          <cell r="H2473" t="str">
            <v/>
          </cell>
        </row>
        <row r="2474">
          <cell r="H2474" t="str">
            <v/>
          </cell>
        </row>
        <row r="2475">
          <cell r="H2475" t="str">
            <v/>
          </cell>
        </row>
        <row r="2476">
          <cell r="H2476" t="str">
            <v/>
          </cell>
        </row>
        <row r="2477">
          <cell r="H2477" t="str">
            <v/>
          </cell>
        </row>
        <row r="2478">
          <cell r="H2478" t="str">
            <v/>
          </cell>
        </row>
        <row r="2479">
          <cell r="H2479" t="str">
            <v/>
          </cell>
        </row>
        <row r="2480">
          <cell r="H2480" t="str">
            <v/>
          </cell>
        </row>
        <row r="2481">
          <cell r="H2481" t="str">
            <v/>
          </cell>
        </row>
        <row r="2482">
          <cell r="H2482" t="str">
            <v/>
          </cell>
        </row>
        <row r="2483">
          <cell r="H2483" t="str">
            <v/>
          </cell>
        </row>
        <row r="2484">
          <cell r="H2484" t="str">
            <v/>
          </cell>
        </row>
        <row r="2485">
          <cell r="H2485" t="str">
            <v/>
          </cell>
        </row>
        <row r="2486">
          <cell r="H2486" t="str">
            <v/>
          </cell>
        </row>
        <row r="2487">
          <cell r="H2487" t="str">
            <v/>
          </cell>
        </row>
        <row r="2488">
          <cell r="H2488" t="str">
            <v/>
          </cell>
        </row>
        <row r="2489">
          <cell r="H2489" t="str">
            <v/>
          </cell>
        </row>
        <row r="2490">
          <cell r="H2490" t="str">
            <v/>
          </cell>
        </row>
        <row r="2491">
          <cell r="H2491" t="str">
            <v/>
          </cell>
        </row>
        <row r="2492">
          <cell r="H2492" t="str">
            <v/>
          </cell>
        </row>
        <row r="2493">
          <cell r="H2493" t="str">
            <v/>
          </cell>
        </row>
        <row r="2494">
          <cell r="H2494" t="str">
            <v/>
          </cell>
        </row>
        <row r="2495">
          <cell r="H2495" t="str">
            <v/>
          </cell>
        </row>
        <row r="2496">
          <cell r="H2496" t="str">
            <v/>
          </cell>
        </row>
        <row r="2497">
          <cell r="H2497" t="str">
            <v/>
          </cell>
        </row>
        <row r="2498">
          <cell r="H2498" t="str">
            <v/>
          </cell>
        </row>
        <row r="2499">
          <cell r="H2499" t="str">
            <v/>
          </cell>
        </row>
        <row r="2500">
          <cell r="H2500" t="str">
            <v/>
          </cell>
        </row>
        <row r="2501">
          <cell r="H2501" t="str">
            <v/>
          </cell>
        </row>
        <row r="2502">
          <cell r="H2502" t="str">
            <v/>
          </cell>
        </row>
        <row r="2503">
          <cell r="H2503" t="str">
            <v/>
          </cell>
        </row>
        <row r="2504">
          <cell r="H2504" t="str">
            <v/>
          </cell>
        </row>
        <row r="2505">
          <cell r="H2505" t="str">
            <v/>
          </cell>
        </row>
        <row r="2506">
          <cell r="H2506" t="str">
            <v/>
          </cell>
        </row>
        <row r="2507">
          <cell r="H2507" t="str">
            <v/>
          </cell>
        </row>
        <row r="2508">
          <cell r="H2508" t="str">
            <v/>
          </cell>
        </row>
        <row r="2509">
          <cell r="H2509" t="str">
            <v/>
          </cell>
        </row>
        <row r="2510">
          <cell r="H2510" t="str">
            <v/>
          </cell>
        </row>
        <row r="2511">
          <cell r="H2511" t="str">
            <v/>
          </cell>
        </row>
        <row r="2512">
          <cell r="H2512" t="str">
            <v/>
          </cell>
        </row>
        <row r="2513">
          <cell r="H2513" t="str">
            <v/>
          </cell>
        </row>
        <row r="2514">
          <cell r="H2514" t="str">
            <v/>
          </cell>
        </row>
        <row r="2515">
          <cell r="H2515" t="str">
            <v/>
          </cell>
        </row>
        <row r="2516">
          <cell r="H2516" t="str">
            <v/>
          </cell>
        </row>
        <row r="2517">
          <cell r="H2517" t="str">
            <v/>
          </cell>
        </row>
        <row r="2518">
          <cell r="H2518" t="str">
            <v/>
          </cell>
        </row>
        <row r="2519">
          <cell r="H2519" t="str">
            <v/>
          </cell>
        </row>
        <row r="2520">
          <cell r="H2520" t="str">
            <v/>
          </cell>
        </row>
        <row r="2521">
          <cell r="H2521" t="str">
            <v/>
          </cell>
        </row>
        <row r="2522">
          <cell r="H2522" t="str">
            <v/>
          </cell>
        </row>
        <row r="2523">
          <cell r="H2523" t="str">
            <v/>
          </cell>
        </row>
        <row r="2524">
          <cell r="H2524" t="str">
            <v/>
          </cell>
        </row>
        <row r="2525">
          <cell r="H2525" t="str">
            <v/>
          </cell>
        </row>
        <row r="2526">
          <cell r="H2526" t="str">
            <v/>
          </cell>
        </row>
        <row r="2527">
          <cell r="H2527" t="str">
            <v/>
          </cell>
        </row>
        <row r="2528">
          <cell r="H2528" t="str">
            <v/>
          </cell>
        </row>
        <row r="2529">
          <cell r="H2529" t="str">
            <v/>
          </cell>
        </row>
        <row r="2530">
          <cell r="H2530" t="str">
            <v/>
          </cell>
        </row>
        <row r="2531">
          <cell r="H2531" t="str">
            <v/>
          </cell>
        </row>
        <row r="2532">
          <cell r="H2532" t="str">
            <v/>
          </cell>
        </row>
        <row r="2533">
          <cell r="H2533" t="str">
            <v/>
          </cell>
        </row>
        <row r="2534">
          <cell r="H2534" t="str">
            <v/>
          </cell>
        </row>
        <row r="2535">
          <cell r="H2535" t="str">
            <v/>
          </cell>
        </row>
        <row r="2536">
          <cell r="H2536" t="str">
            <v/>
          </cell>
        </row>
        <row r="2537">
          <cell r="H2537" t="str">
            <v/>
          </cell>
        </row>
        <row r="2538">
          <cell r="H2538" t="str">
            <v/>
          </cell>
        </row>
        <row r="2539">
          <cell r="H2539" t="str">
            <v/>
          </cell>
        </row>
        <row r="2540">
          <cell r="H2540" t="str">
            <v/>
          </cell>
        </row>
        <row r="2541">
          <cell r="H2541" t="str">
            <v/>
          </cell>
        </row>
        <row r="2542">
          <cell r="H2542" t="str">
            <v/>
          </cell>
        </row>
        <row r="2543">
          <cell r="H2543" t="str">
            <v/>
          </cell>
        </row>
        <row r="2544">
          <cell r="H2544" t="str">
            <v/>
          </cell>
        </row>
        <row r="2545">
          <cell r="H2545" t="str">
            <v/>
          </cell>
        </row>
        <row r="2546">
          <cell r="H2546" t="str">
            <v/>
          </cell>
        </row>
        <row r="2547">
          <cell r="H2547" t="str">
            <v/>
          </cell>
        </row>
        <row r="2548">
          <cell r="H2548" t="str">
            <v/>
          </cell>
        </row>
        <row r="2549">
          <cell r="H2549" t="str">
            <v/>
          </cell>
        </row>
        <row r="2550">
          <cell r="H2550" t="str">
            <v/>
          </cell>
        </row>
        <row r="2551">
          <cell r="H2551" t="str">
            <v/>
          </cell>
        </row>
        <row r="2552">
          <cell r="H2552" t="str">
            <v/>
          </cell>
        </row>
        <row r="2553">
          <cell r="H2553" t="str">
            <v/>
          </cell>
        </row>
        <row r="2554">
          <cell r="H2554" t="str">
            <v/>
          </cell>
        </row>
        <row r="2555">
          <cell r="H2555" t="str">
            <v/>
          </cell>
        </row>
        <row r="2556">
          <cell r="H2556" t="str">
            <v/>
          </cell>
        </row>
        <row r="2557">
          <cell r="H2557" t="str">
            <v/>
          </cell>
        </row>
        <row r="2558">
          <cell r="H2558" t="str">
            <v/>
          </cell>
        </row>
        <row r="2559">
          <cell r="H2559" t="str">
            <v/>
          </cell>
        </row>
        <row r="2560">
          <cell r="H2560" t="str">
            <v/>
          </cell>
        </row>
        <row r="2561">
          <cell r="H2561" t="str">
            <v/>
          </cell>
        </row>
        <row r="2562">
          <cell r="H2562" t="str">
            <v/>
          </cell>
        </row>
        <row r="2563">
          <cell r="H2563" t="str">
            <v/>
          </cell>
        </row>
        <row r="2564">
          <cell r="H2564" t="str">
            <v/>
          </cell>
        </row>
        <row r="2565">
          <cell r="H2565" t="str">
            <v/>
          </cell>
        </row>
        <row r="2566">
          <cell r="H2566" t="str">
            <v/>
          </cell>
        </row>
        <row r="2567">
          <cell r="H2567" t="str">
            <v/>
          </cell>
        </row>
        <row r="2568">
          <cell r="H2568" t="str">
            <v/>
          </cell>
        </row>
        <row r="2569">
          <cell r="H2569" t="str">
            <v/>
          </cell>
        </row>
        <row r="2570">
          <cell r="H2570" t="str">
            <v/>
          </cell>
        </row>
        <row r="2571">
          <cell r="H2571" t="str">
            <v/>
          </cell>
        </row>
        <row r="2572">
          <cell r="H2572" t="str">
            <v/>
          </cell>
        </row>
        <row r="2573">
          <cell r="H2573" t="str">
            <v/>
          </cell>
        </row>
        <row r="2574">
          <cell r="H2574" t="str">
            <v/>
          </cell>
        </row>
        <row r="2575">
          <cell r="H2575" t="str">
            <v/>
          </cell>
        </row>
        <row r="2576">
          <cell r="H2576" t="str">
            <v/>
          </cell>
        </row>
        <row r="2577">
          <cell r="H2577" t="str">
            <v/>
          </cell>
        </row>
        <row r="2578">
          <cell r="H2578" t="str">
            <v/>
          </cell>
        </row>
        <row r="2579">
          <cell r="H2579" t="str">
            <v/>
          </cell>
        </row>
        <row r="2580">
          <cell r="H2580" t="str">
            <v/>
          </cell>
        </row>
        <row r="2581">
          <cell r="H2581" t="str">
            <v/>
          </cell>
        </row>
        <row r="2582">
          <cell r="H2582" t="str">
            <v/>
          </cell>
        </row>
        <row r="2583">
          <cell r="H2583" t="str">
            <v/>
          </cell>
        </row>
        <row r="2584">
          <cell r="H2584" t="str">
            <v/>
          </cell>
        </row>
        <row r="2585">
          <cell r="H2585" t="str">
            <v/>
          </cell>
        </row>
        <row r="2586">
          <cell r="H2586" t="str">
            <v/>
          </cell>
        </row>
        <row r="2587">
          <cell r="H2587" t="str">
            <v/>
          </cell>
        </row>
        <row r="2588">
          <cell r="H2588" t="str">
            <v/>
          </cell>
        </row>
        <row r="2589">
          <cell r="H2589" t="str">
            <v/>
          </cell>
        </row>
        <row r="2590">
          <cell r="H2590" t="str">
            <v/>
          </cell>
        </row>
        <row r="2591">
          <cell r="H2591" t="str">
            <v/>
          </cell>
        </row>
        <row r="2592">
          <cell r="H2592" t="str">
            <v/>
          </cell>
        </row>
        <row r="2593">
          <cell r="H2593" t="str">
            <v/>
          </cell>
        </row>
        <row r="2594">
          <cell r="H2594" t="str">
            <v/>
          </cell>
        </row>
        <row r="2595">
          <cell r="H2595" t="str">
            <v/>
          </cell>
        </row>
        <row r="2596">
          <cell r="H2596" t="str">
            <v/>
          </cell>
        </row>
        <row r="2597">
          <cell r="H2597" t="str">
            <v/>
          </cell>
        </row>
        <row r="2598">
          <cell r="H2598" t="str">
            <v/>
          </cell>
        </row>
        <row r="2599">
          <cell r="H2599" t="str">
            <v/>
          </cell>
        </row>
        <row r="2600">
          <cell r="H2600" t="str">
            <v/>
          </cell>
        </row>
        <row r="2601">
          <cell r="H2601" t="str">
            <v/>
          </cell>
        </row>
        <row r="2602">
          <cell r="H2602" t="str">
            <v/>
          </cell>
        </row>
        <row r="2603">
          <cell r="H2603" t="str">
            <v/>
          </cell>
        </row>
        <row r="2604">
          <cell r="H2604" t="str">
            <v/>
          </cell>
        </row>
        <row r="2605">
          <cell r="H2605" t="str">
            <v/>
          </cell>
        </row>
        <row r="2606">
          <cell r="H2606" t="str">
            <v/>
          </cell>
        </row>
        <row r="2607">
          <cell r="H2607" t="str">
            <v/>
          </cell>
        </row>
        <row r="2608">
          <cell r="H2608" t="str">
            <v/>
          </cell>
        </row>
        <row r="2609">
          <cell r="H2609" t="str">
            <v/>
          </cell>
        </row>
        <row r="2610">
          <cell r="H2610" t="str">
            <v/>
          </cell>
        </row>
        <row r="2611">
          <cell r="H2611" t="str">
            <v/>
          </cell>
        </row>
        <row r="2612">
          <cell r="H2612" t="str">
            <v/>
          </cell>
        </row>
        <row r="2613">
          <cell r="H2613" t="str">
            <v/>
          </cell>
        </row>
        <row r="2614">
          <cell r="H2614" t="str">
            <v/>
          </cell>
        </row>
        <row r="2615">
          <cell r="H2615" t="str">
            <v/>
          </cell>
        </row>
        <row r="2616">
          <cell r="H2616" t="str">
            <v/>
          </cell>
        </row>
        <row r="2617">
          <cell r="H2617" t="str">
            <v/>
          </cell>
        </row>
        <row r="2618">
          <cell r="H2618" t="str">
            <v/>
          </cell>
        </row>
        <row r="2619">
          <cell r="H2619" t="str">
            <v/>
          </cell>
        </row>
        <row r="2620">
          <cell r="H2620" t="str">
            <v/>
          </cell>
        </row>
        <row r="2621">
          <cell r="H2621" t="str">
            <v/>
          </cell>
        </row>
        <row r="2622">
          <cell r="H2622" t="str">
            <v/>
          </cell>
        </row>
        <row r="2623">
          <cell r="H2623" t="str">
            <v/>
          </cell>
        </row>
        <row r="2624">
          <cell r="H2624" t="str">
            <v/>
          </cell>
        </row>
        <row r="2625">
          <cell r="H2625" t="str">
            <v/>
          </cell>
        </row>
        <row r="2626">
          <cell r="H2626" t="str">
            <v/>
          </cell>
        </row>
        <row r="2627">
          <cell r="H2627" t="str">
            <v/>
          </cell>
        </row>
        <row r="2628">
          <cell r="H2628" t="str">
            <v/>
          </cell>
        </row>
        <row r="2629">
          <cell r="H2629" t="str">
            <v/>
          </cell>
        </row>
        <row r="2630">
          <cell r="H2630" t="str">
            <v/>
          </cell>
        </row>
        <row r="2631">
          <cell r="H2631" t="str">
            <v/>
          </cell>
        </row>
        <row r="2632">
          <cell r="H2632" t="str">
            <v/>
          </cell>
        </row>
        <row r="2633">
          <cell r="H2633" t="str">
            <v/>
          </cell>
        </row>
        <row r="2634">
          <cell r="H2634" t="str">
            <v/>
          </cell>
        </row>
        <row r="2635">
          <cell r="H2635" t="str">
            <v/>
          </cell>
        </row>
        <row r="2636">
          <cell r="H2636" t="str">
            <v/>
          </cell>
        </row>
        <row r="2637">
          <cell r="H2637" t="str">
            <v/>
          </cell>
        </row>
        <row r="2638">
          <cell r="H2638" t="str">
            <v/>
          </cell>
        </row>
        <row r="2639">
          <cell r="H2639" t="str">
            <v/>
          </cell>
        </row>
        <row r="2640">
          <cell r="H2640" t="str">
            <v/>
          </cell>
        </row>
        <row r="2641">
          <cell r="H2641" t="str">
            <v/>
          </cell>
        </row>
        <row r="2642">
          <cell r="H2642" t="str">
            <v/>
          </cell>
        </row>
        <row r="2643">
          <cell r="H2643" t="str">
            <v/>
          </cell>
        </row>
        <row r="2644">
          <cell r="H2644" t="str">
            <v/>
          </cell>
        </row>
        <row r="2645">
          <cell r="H2645" t="str">
            <v/>
          </cell>
        </row>
        <row r="2646">
          <cell r="H2646" t="str">
            <v/>
          </cell>
        </row>
        <row r="2647">
          <cell r="H2647" t="str">
            <v/>
          </cell>
        </row>
        <row r="2648">
          <cell r="H2648" t="str">
            <v/>
          </cell>
        </row>
        <row r="2649">
          <cell r="H2649" t="str">
            <v/>
          </cell>
        </row>
        <row r="2650">
          <cell r="H2650" t="str">
            <v/>
          </cell>
        </row>
        <row r="2651">
          <cell r="H2651" t="str">
            <v/>
          </cell>
        </row>
        <row r="2652">
          <cell r="H2652" t="str">
            <v/>
          </cell>
        </row>
        <row r="2653">
          <cell r="H2653" t="str">
            <v/>
          </cell>
        </row>
        <row r="2654">
          <cell r="H2654" t="str">
            <v/>
          </cell>
        </row>
        <row r="2655">
          <cell r="H2655" t="str">
            <v/>
          </cell>
        </row>
        <row r="2656">
          <cell r="H2656" t="str">
            <v/>
          </cell>
        </row>
        <row r="2657">
          <cell r="H2657" t="str">
            <v/>
          </cell>
        </row>
        <row r="2658">
          <cell r="H2658" t="str">
            <v/>
          </cell>
        </row>
        <row r="2659">
          <cell r="H2659" t="str">
            <v/>
          </cell>
        </row>
        <row r="2660">
          <cell r="H2660" t="str">
            <v/>
          </cell>
        </row>
        <row r="2661">
          <cell r="H2661" t="str">
            <v/>
          </cell>
        </row>
        <row r="2662">
          <cell r="H2662" t="str">
            <v/>
          </cell>
        </row>
        <row r="2663">
          <cell r="H2663" t="str">
            <v/>
          </cell>
        </row>
        <row r="2664">
          <cell r="H2664" t="str">
            <v/>
          </cell>
        </row>
        <row r="2665">
          <cell r="H2665" t="str">
            <v/>
          </cell>
        </row>
        <row r="2666">
          <cell r="H2666" t="str">
            <v/>
          </cell>
        </row>
        <row r="2667">
          <cell r="H2667" t="str">
            <v/>
          </cell>
        </row>
        <row r="2668">
          <cell r="H2668" t="str">
            <v/>
          </cell>
        </row>
        <row r="2669">
          <cell r="H2669" t="str">
            <v/>
          </cell>
        </row>
        <row r="2670">
          <cell r="H2670" t="str">
            <v/>
          </cell>
        </row>
        <row r="2671">
          <cell r="H2671" t="str">
            <v/>
          </cell>
        </row>
        <row r="2672">
          <cell r="H2672" t="str">
            <v/>
          </cell>
        </row>
        <row r="2673">
          <cell r="H2673" t="str">
            <v/>
          </cell>
        </row>
        <row r="2674">
          <cell r="H2674" t="str">
            <v/>
          </cell>
        </row>
        <row r="2675">
          <cell r="H2675" t="str">
            <v/>
          </cell>
        </row>
        <row r="2676">
          <cell r="H2676" t="str">
            <v/>
          </cell>
        </row>
        <row r="2677">
          <cell r="H2677" t="str">
            <v/>
          </cell>
        </row>
        <row r="2678">
          <cell r="H2678" t="str">
            <v/>
          </cell>
        </row>
        <row r="2679">
          <cell r="H2679" t="str">
            <v/>
          </cell>
        </row>
        <row r="2680">
          <cell r="H2680" t="str">
            <v/>
          </cell>
        </row>
        <row r="2681">
          <cell r="H2681" t="str">
            <v/>
          </cell>
        </row>
        <row r="2682">
          <cell r="H2682" t="str">
            <v/>
          </cell>
        </row>
        <row r="2683">
          <cell r="H2683" t="str">
            <v/>
          </cell>
        </row>
        <row r="2684">
          <cell r="H2684" t="str">
            <v/>
          </cell>
        </row>
        <row r="2685">
          <cell r="H2685" t="str">
            <v/>
          </cell>
        </row>
        <row r="2686">
          <cell r="H2686" t="str">
            <v/>
          </cell>
        </row>
        <row r="2687">
          <cell r="H2687" t="str">
            <v/>
          </cell>
        </row>
        <row r="2688">
          <cell r="H2688" t="str">
            <v/>
          </cell>
        </row>
        <row r="2689">
          <cell r="H2689" t="str">
            <v/>
          </cell>
        </row>
        <row r="2690">
          <cell r="H2690" t="str">
            <v/>
          </cell>
        </row>
        <row r="2691">
          <cell r="H2691" t="str">
            <v/>
          </cell>
        </row>
        <row r="2692">
          <cell r="H2692" t="str">
            <v/>
          </cell>
        </row>
        <row r="2693">
          <cell r="H2693" t="str">
            <v/>
          </cell>
        </row>
        <row r="2694">
          <cell r="H2694" t="str">
            <v/>
          </cell>
        </row>
        <row r="2695">
          <cell r="H2695" t="str">
            <v/>
          </cell>
        </row>
        <row r="2696">
          <cell r="H2696" t="str">
            <v/>
          </cell>
        </row>
        <row r="2697">
          <cell r="H2697" t="str">
            <v/>
          </cell>
        </row>
        <row r="2698">
          <cell r="H2698" t="str">
            <v/>
          </cell>
        </row>
        <row r="2699">
          <cell r="H2699" t="str">
            <v/>
          </cell>
        </row>
        <row r="2700">
          <cell r="H2700" t="str">
            <v/>
          </cell>
        </row>
        <row r="2701">
          <cell r="H2701" t="str">
            <v/>
          </cell>
        </row>
        <row r="2702">
          <cell r="H2702" t="str">
            <v/>
          </cell>
        </row>
        <row r="2703">
          <cell r="H2703" t="str">
            <v/>
          </cell>
        </row>
        <row r="2704">
          <cell r="H2704" t="str">
            <v/>
          </cell>
        </row>
        <row r="2705">
          <cell r="H2705" t="str">
            <v/>
          </cell>
        </row>
        <row r="2706">
          <cell r="H2706" t="str">
            <v/>
          </cell>
        </row>
        <row r="2707">
          <cell r="H2707" t="str">
            <v/>
          </cell>
        </row>
        <row r="2708">
          <cell r="H2708" t="str">
            <v/>
          </cell>
        </row>
        <row r="2709">
          <cell r="H2709" t="str">
            <v/>
          </cell>
        </row>
        <row r="2710">
          <cell r="H2710" t="str">
            <v/>
          </cell>
        </row>
        <row r="2711">
          <cell r="H2711" t="str">
            <v/>
          </cell>
        </row>
        <row r="2712">
          <cell r="H2712" t="str">
            <v/>
          </cell>
        </row>
        <row r="2713">
          <cell r="H2713" t="str">
            <v/>
          </cell>
        </row>
        <row r="2714">
          <cell r="H2714" t="str">
            <v/>
          </cell>
        </row>
        <row r="2715">
          <cell r="H2715" t="str">
            <v/>
          </cell>
        </row>
        <row r="2716">
          <cell r="H2716" t="str">
            <v/>
          </cell>
        </row>
        <row r="2717">
          <cell r="H2717" t="str">
            <v/>
          </cell>
        </row>
        <row r="2718">
          <cell r="H2718" t="str">
            <v/>
          </cell>
        </row>
        <row r="2719">
          <cell r="H2719" t="str">
            <v/>
          </cell>
        </row>
        <row r="2720">
          <cell r="H2720" t="str">
            <v/>
          </cell>
        </row>
        <row r="2721">
          <cell r="H2721" t="str">
            <v/>
          </cell>
        </row>
        <row r="2722">
          <cell r="H2722" t="str">
            <v/>
          </cell>
        </row>
        <row r="2723">
          <cell r="H2723" t="str">
            <v/>
          </cell>
        </row>
        <row r="2724">
          <cell r="H2724" t="str">
            <v/>
          </cell>
        </row>
        <row r="2725">
          <cell r="H2725" t="str">
            <v/>
          </cell>
        </row>
        <row r="2726">
          <cell r="H2726" t="str">
            <v/>
          </cell>
        </row>
        <row r="2727">
          <cell r="H2727" t="str">
            <v/>
          </cell>
        </row>
        <row r="2728">
          <cell r="H2728" t="str">
            <v/>
          </cell>
        </row>
        <row r="2729">
          <cell r="H2729" t="str">
            <v/>
          </cell>
        </row>
        <row r="2730">
          <cell r="H2730" t="str">
            <v/>
          </cell>
        </row>
        <row r="2731">
          <cell r="H2731" t="str">
            <v/>
          </cell>
        </row>
        <row r="2732">
          <cell r="H2732" t="str">
            <v/>
          </cell>
        </row>
        <row r="2733">
          <cell r="H2733" t="str">
            <v/>
          </cell>
        </row>
        <row r="2734">
          <cell r="H2734" t="str">
            <v/>
          </cell>
        </row>
        <row r="2735">
          <cell r="H2735" t="str">
            <v/>
          </cell>
        </row>
        <row r="2736">
          <cell r="H2736" t="str">
            <v/>
          </cell>
        </row>
        <row r="2737">
          <cell r="H2737" t="str">
            <v/>
          </cell>
        </row>
        <row r="2738">
          <cell r="H2738" t="str">
            <v/>
          </cell>
        </row>
        <row r="2739">
          <cell r="H2739" t="str">
            <v/>
          </cell>
        </row>
        <row r="2740">
          <cell r="H2740" t="str">
            <v/>
          </cell>
        </row>
        <row r="2741">
          <cell r="H2741" t="str">
            <v/>
          </cell>
        </row>
        <row r="2742">
          <cell r="H2742" t="str">
            <v/>
          </cell>
        </row>
        <row r="2743">
          <cell r="H2743" t="str">
            <v/>
          </cell>
        </row>
        <row r="2744">
          <cell r="H2744" t="str">
            <v/>
          </cell>
        </row>
        <row r="2745">
          <cell r="H2745" t="str">
            <v/>
          </cell>
        </row>
        <row r="2746">
          <cell r="H2746" t="str">
            <v/>
          </cell>
        </row>
        <row r="2747">
          <cell r="H2747" t="str">
            <v/>
          </cell>
        </row>
        <row r="2748">
          <cell r="H2748" t="str">
            <v/>
          </cell>
        </row>
        <row r="2749">
          <cell r="H2749" t="str">
            <v/>
          </cell>
        </row>
        <row r="2750">
          <cell r="H2750" t="str">
            <v/>
          </cell>
        </row>
        <row r="2751">
          <cell r="H2751" t="str">
            <v/>
          </cell>
        </row>
        <row r="2752">
          <cell r="H2752" t="str">
            <v/>
          </cell>
        </row>
        <row r="2753">
          <cell r="H2753" t="str">
            <v/>
          </cell>
        </row>
        <row r="2754">
          <cell r="H2754" t="str">
            <v/>
          </cell>
        </row>
        <row r="2755">
          <cell r="H2755" t="str">
            <v/>
          </cell>
        </row>
        <row r="2756">
          <cell r="H2756" t="str">
            <v/>
          </cell>
        </row>
        <row r="2757">
          <cell r="H2757" t="str">
            <v/>
          </cell>
        </row>
        <row r="2758">
          <cell r="H2758" t="str">
            <v/>
          </cell>
        </row>
        <row r="2759">
          <cell r="H2759" t="str">
            <v/>
          </cell>
        </row>
        <row r="2760">
          <cell r="H2760" t="str">
            <v/>
          </cell>
        </row>
        <row r="2761">
          <cell r="H2761" t="str">
            <v/>
          </cell>
        </row>
        <row r="2762">
          <cell r="H2762" t="str">
            <v/>
          </cell>
        </row>
        <row r="2763">
          <cell r="H2763" t="str">
            <v/>
          </cell>
        </row>
        <row r="2764">
          <cell r="H2764" t="str">
            <v/>
          </cell>
        </row>
        <row r="2765">
          <cell r="H2765" t="str">
            <v/>
          </cell>
        </row>
        <row r="2766">
          <cell r="H2766" t="str">
            <v/>
          </cell>
        </row>
        <row r="2767">
          <cell r="H2767" t="str">
            <v/>
          </cell>
        </row>
        <row r="2768">
          <cell r="H2768" t="str">
            <v/>
          </cell>
        </row>
        <row r="2769">
          <cell r="H2769" t="str">
            <v/>
          </cell>
        </row>
        <row r="2770">
          <cell r="H2770" t="str">
            <v/>
          </cell>
        </row>
        <row r="2771">
          <cell r="H2771" t="str">
            <v/>
          </cell>
        </row>
        <row r="2772">
          <cell r="H2772" t="str">
            <v/>
          </cell>
        </row>
        <row r="2773">
          <cell r="H2773" t="str">
            <v/>
          </cell>
        </row>
        <row r="2774">
          <cell r="H2774" t="str">
            <v/>
          </cell>
        </row>
        <row r="2775">
          <cell r="H2775" t="str">
            <v/>
          </cell>
        </row>
        <row r="2776">
          <cell r="H2776" t="str">
            <v/>
          </cell>
        </row>
        <row r="2777">
          <cell r="H2777" t="str">
            <v/>
          </cell>
        </row>
        <row r="2778">
          <cell r="H2778" t="str">
            <v/>
          </cell>
        </row>
        <row r="2779">
          <cell r="H2779" t="str">
            <v/>
          </cell>
        </row>
        <row r="2780">
          <cell r="H2780" t="str">
            <v/>
          </cell>
        </row>
        <row r="2781">
          <cell r="H2781" t="str">
            <v/>
          </cell>
        </row>
        <row r="2782">
          <cell r="H2782" t="str">
            <v/>
          </cell>
        </row>
        <row r="2783">
          <cell r="H2783" t="str">
            <v/>
          </cell>
        </row>
        <row r="2784">
          <cell r="H2784" t="str">
            <v/>
          </cell>
        </row>
        <row r="2785">
          <cell r="H2785" t="str">
            <v/>
          </cell>
        </row>
        <row r="2786">
          <cell r="H2786" t="str">
            <v/>
          </cell>
        </row>
        <row r="2787">
          <cell r="H2787" t="str">
            <v/>
          </cell>
        </row>
        <row r="2788">
          <cell r="H2788" t="str">
            <v/>
          </cell>
        </row>
        <row r="2789">
          <cell r="H2789" t="str">
            <v/>
          </cell>
        </row>
        <row r="2790">
          <cell r="H2790" t="str">
            <v/>
          </cell>
        </row>
        <row r="2791">
          <cell r="H2791" t="str">
            <v/>
          </cell>
        </row>
        <row r="2792">
          <cell r="H2792" t="str">
            <v/>
          </cell>
        </row>
        <row r="2793">
          <cell r="H2793" t="str">
            <v/>
          </cell>
        </row>
        <row r="2794">
          <cell r="H2794" t="str">
            <v/>
          </cell>
        </row>
        <row r="2795">
          <cell r="H2795" t="str">
            <v/>
          </cell>
        </row>
        <row r="2796">
          <cell r="H2796" t="str">
            <v/>
          </cell>
        </row>
        <row r="2797">
          <cell r="H2797" t="str">
            <v/>
          </cell>
        </row>
        <row r="2798">
          <cell r="H2798" t="str">
            <v/>
          </cell>
        </row>
        <row r="2799">
          <cell r="H2799" t="str">
            <v/>
          </cell>
        </row>
        <row r="2800">
          <cell r="H2800" t="str">
            <v/>
          </cell>
        </row>
        <row r="2801">
          <cell r="H2801" t="str">
            <v/>
          </cell>
        </row>
        <row r="2802">
          <cell r="H2802" t="str">
            <v/>
          </cell>
        </row>
        <row r="2803">
          <cell r="H2803" t="str">
            <v/>
          </cell>
        </row>
        <row r="2804">
          <cell r="H2804" t="str">
            <v/>
          </cell>
        </row>
        <row r="2805">
          <cell r="H2805" t="str">
            <v/>
          </cell>
        </row>
        <row r="2806">
          <cell r="H2806" t="str">
            <v/>
          </cell>
        </row>
        <row r="2807">
          <cell r="H2807" t="str">
            <v/>
          </cell>
        </row>
        <row r="2808">
          <cell r="H2808" t="str">
            <v/>
          </cell>
        </row>
        <row r="2809">
          <cell r="H2809" t="str">
            <v/>
          </cell>
        </row>
        <row r="2810">
          <cell r="H2810" t="str">
            <v/>
          </cell>
        </row>
        <row r="2811">
          <cell r="H2811" t="str">
            <v/>
          </cell>
        </row>
        <row r="2812">
          <cell r="H2812" t="str">
            <v/>
          </cell>
        </row>
        <row r="2813">
          <cell r="H2813" t="str">
            <v/>
          </cell>
        </row>
        <row r="2814">
          <cell r="H2814" t="str">
            <v/>
          </cell>
        </row>
        <row r="2815">
          <cell r="H2815" t="str">
            <v/>
          </cell>
        </row>
        <row r="2816">
          <cell r="H2816" t="str">
            <v/>
          </cell>
        </row>
        <row r="2817">
          <cell r="H2817" t="str">
            <v/>
          </cell>
        </row>
        <row r="2818">
          <cell r="H2818" t="str">
            <v/>
          </cell>
        </row>
        <row r="2819">
          <cell r="H2819" t="str">
            <v/>
          </cell>
        </row>
        <row r="2820">
          <cell r="H2820" t="str">
            <v/>
          </cell>
        </row>
        <row r="2821">
          <cell r="H2821" t="str">
            <v/>
          </cell>
        </row>
        <row r="2822">
          <cell r="H2822" t="str">
            <v/>
          </cell>
        </row>
        <row r="2823">
          <cell r="H2823" t="str">
            <v/>
          </cell>
        </row>
        <row r="2824">
          <cell r="H2824" t="str">
            <v/>
          </cell>
        </row>
        <row r="2825">
          <cell r="H2825" t="str">
            <v/>
          </cell>
        </row>
        <row r="2826">
          <cell r="H2826" t="str">
            <v/>
          </cell>
        </row>
        <row r="2827">
          <cell r="H2827" t="str">
            <v/>
          </cell>
        </row>
        <row r="2828">
          <cell r="H2828" t="str">
            <v/>
          </cell>
        </row>
        <row r="2829">
          <cell r="H2829" t="str">
            <v/>
          </cell>
        </row>
        <row r="2830">
          <cell r="H2830" t="str">
            <v/>
          </cell>
        </row>
        <row r="2831">
          <cell r="H2831" t="str">
            <v/>
          </cell>
        </row>
        <row r="2832">
          <cell r="H2832" t="str">
            <v/>
          </cell>
        </row>
        <row r="2833">
          <cell r="H2833" t="str">
            <v/>
          </cell>
        </row>
        <row r="2834">
          <cell r="H2834" t="str">
            <v/>
          </cell>
        </row>
        <row r="2835">
          <cell r="H2835" t="str">
            <v/>
          </cell>
        </row>
        <row r="2836">
          <cell r="H2836" t="str">
            <v/>
          </cell>
        </row>
        <row r="2837">
          <cell r="H2837" t="str">
            <v/>
          </cell>
        </row>
        <row r="2838">
          <cell r="H2838" t="str">
            <v/>
          </cell>
        </row>
        <row r="2839">
          <cell r="H2839" t="str">
            <v/>
          </cell>
        </row>
        <row r="2840">
          <cell r="H2840" t="str">
            <v/>
          </cell>
        </row>
        <row r="2841">
          <cell r="H2841" t="str">
            <v/>
          </cell>
        </row>
        <row r="2842">
          <cell r="H2842" t="str">
            <v/>
          </cell>
        </row>
        <row r="2843">
          <cell r="H2843" t="str">
            <v/>
          </cell>
        </row>
        <row r="2844">
          <cell r="H2844" t="str">
            <v/>
          </cell>
        </row>
        <row r="2845">
          <cell r="H2845" t="str">
            <v/>
          </cell>
        </row>
        <row r="2846">
          <cell r="H2846" t="str">
            <v/>
          </cell>
        </row>
        <row r="2847">
          <cell r="H2847" t="str">
            <v/>
          </cell>
        </row>
        <row r="2848">
          <cell r="H2848" t="str">
            <v/>
          </cell>
        </row>
        <row r="2849">
          <cell r="H2849" t="str">
            <v/>
          </cell>
        </row>
        <row r="2850">
          <cell r="H2850" t="str">
            <v/>
          </cell>
        </row>
        <row r="2851">
          <cell r="H2851" t="str">
            <v/>
          </cell>
        </row>
        <row r="2852">
          <cell r="H2852" t="str">
            <v/>
          </cell>
        </row>
        <row r="2853">
          <cell r="H2853" t="str">
            <v/>
          </cell>
        </row>
        <row r="2854">
          <cell r="H2854" t="str">
            <v/>
          </cell>
        </row>
        <row r="2855">
          <cell r="H2855" t="str">
            <v/>
          </cell>
        </row>
        <row r="2856">
          <cell r="H2856" t="str">
            <v/>
          </cell>
        </row>
        <row r="2857">
          <cell r="H2857" t="str">
            <v/>
          </cell>
        </row>
        <row r="2858">
          <cell r="H2858" t="str">
            <v/>
          </cell>
        </row>
        <row r="2859">
          <cell r="H2859" t="str">
            <v/>
          </cell>
        </row>
        <row r="2860">
          <cell r="H2860" t="str">
            <v/>
          </cell>
        </row>
        <row r="2861">
          <cell r="H2861" t="str">
            <v/>
          </cell>
        </row>
        <row r="2862">
          <cell r="H2862" t="str">
            <v/>
          </cell>
        </row>
        <row r="2863">
          <cell r="H2863" t="str">
            <v/>
          </cell>
        </row>
        <row r="2864">
          <cell r="H2864" t="str">
            <v/>
          </cell>
        </row>
        <row r="2865">
          <cell r="H2865" t="str">
            <v/>
          </cell>
        </row>
        <row r="2866">
          <cell r="H2866" t="str">
            <v/>
          </cell>
        </row>
        <row r="2867">
          <cell r="H2867" t="str">
            <v/>
          </cell>
        </row>
        <row r="2868">
          <cell r="H2868" t="str">
            <v/>
          </cell>
        </row>
        <row r="2869">
          <cell r="H2869" t="str">
            <v/>
          </cell>
        </row>
        <row r="2870">
          <cell r="H2870" t="str">
            <v/>
          </cell>
        </row>
        <row r="2871">
          <cell r="H2871" t="str">
            <v/>
          </cell>
        </row>
        <row r="2872">
          <cell r="H2872" t="str">
            <v/>
          </cell>
        </row>
        <row r="2873">
          <cell r="H2873" t="str">
            <v/>
          </cell>
        </row>
        <row r="2874">
          <cell r="H2874" t="str">
            <v/>
          </cell>
        </row>
        <row r="2875">
          <cell r="H2875" t="str">
            <v/>
          </cell>
        </row>
        <row r="2876">
          <cell r="H2876" t="str">
            <v/>
          </cell>
        </row>
        <row r="2877">
          <cell r="H2877" t="str">
            <v/>
          </cell>
        </row>
        <row r="2878">
          <cell r="H2878" t="str">
            <v/>
          </cell>
        </row>
        <row r="2879">
          <cell r="H2879" t="str">
            <v/>
          </cell>
        </row>
        <row r="2880">
          <cell r="H2880" t="str">
            <v/>
          </cell>
        </row>
        <row r="2881">
          <cell r="H2881" t="str">
            <v/>
          </cell>
        </row>
        <row r="2882">
          <cell r="H2882" t="str">
            <v/>
          </cell>
        </row>
        <row r="2883">
          <cell r="H2883" t="str">
            <v/>
          </cell>
        </row>
        <row r="2884">
          <cell r="H2884" t="str">
            <v/>
          </cell>
        </row>
        <row r="2885">
          <cell r="H2885" t="str">
            <v/>
          </cell>
        </row>
        <row r="2886">
          <cell r="H2886" t="str">
            <v/>
          </cell>
        </row>
        <row r="2887">
          <cell r="H2887" t="str">
            <v/>
          </cell>
        </row>
        <row r="2888">
          <cell r="H2888" t="str">
            <v/>
          </cell>
        </row>
        <row r="2889">
          <cell r="H2889" t="str">
            <v/>
          </cell>
        </row>
        <row r="2890">
          <cell r="H2890" t="str">
            <v/>
          </cell>
        </row>
        <row r="2891">
          <cell r="H2891" t="str">
            <v/>
          </cell>
        </row>
        <row r="2892">
          <cell r="H2892" t="str">
            <v/>
          </cell>
        </row>
        <row r="2893">
          <cell r="H2893" t="str">
            <v/>
          </cell>
        </row>
        <row r="2894">
          <cell r="H2894" t="str">
            <v/>
          </cell>
        </row>
        <row r="2895">
          <cell r="H2895" t="str">
            <v/>
          </cell>
        </row>
        <row r="2896">
          <cell r="H2896" t="str">
            <v/>
          </cell>
        </row>
        <row r="2897">
          <cell r="H2897" t="str">
            <v/>
          </cell>
        </row>
        <row r="2898">
          <cell r="H2898" t="str">
            <v/>
          </cell>
        </row>
        <row r="2899">
          <cell r="H2899" t="str">
            <v/>
          </cell>
        </row>
        <row r="2900">
          <cell r="H2900" t="str">
            <v/>
          </cell>
        </row>
        <row r="2901">
          <cell r="H2901" t="str">
            <v/>
          </cell>
        </row>
        <row r="2902">
          <cell r="H2902" t="str">
            <v/>
          </cell>
        </row>
        <row r="2903">
          <cell r="H2903" t="str">
            <v/>
          </cell>
        </row>
        <row r="2904">
          <cell r="H2904" t="str">
            <v/>
          </cell>
        </row>
        <row r="2905">
          <cell r="H2905" t="str">
            <v/>
          </cell>
        </row>
        <row r="2906">
          <cell r="H2906" t="str">
            <v/>
          </cell>
        </row>
        <row r="2907">
          <cell r="H2907" t="str">
            <v/>
          </cell>
        </row>
        <row r="2908">
          <cell r="H2908" t="str">
            <v/>
          </cell>
        </row>
        <row r="2909">
          <cell r="H2909" t="str">
            <v/>
          </cell>
        </row>
        <row r="2910">
          <cell r="H2910" t="str">
            <v/>
          </cell>
        </row>
        <row r="2911">
          <cell r="H2911" t="str">
            <v/>
          </cell>
        </row>
        <row r="2912">
          <cell r="H2912" t="str">
            <v/>
          </cell>
        </row>
        <row r="2913">
          <cell r="H2913" t="str">
            <v/>
          </cell>
        </row>
        <row r="2914">
          <cell r="H2914" t="str">
            <v/>
          </cell>
        </row>
        <row r="2915">
          <cell r="H2915" t="str">
            <v/>
          </cell>
        </row>
        <row r="2916">
          <cell r="H2916" t="str">
            <v/>
          </cell>
        </row>
        <row r="2917">
          <cell r="H2917" t="str">
            <v/>
          </cell>
        </row>
        <row r="2918">
          <cell r="H2918" t="str">
            <v/>
          </cell>
        </row>
        <row r="2919">
          <cell r="H2919" t="str">
            <v/>
          </cell>
        </row>
        <row r="2920">
          <cell r="H2920" t="str">
            <v/>
          </cell>
        </row>
        <row r="2921">
          <cell r="H2921" t="str">
            <v/>
          </cell>
        </row>
        <row r="2922">
          <cell r="H2922" t="str">
            <v/>
          </cell>
        </row>
        <row r="2923">
          <cell r="H2923" t="str">
            <v/>
          </cell>
        </row>
        <row r="2924">
          <cell r="H2924" t="str">
            <v/>
          </cell>
        </row>
        <row r="2925">
          <cell r="H2925" t="str">
            <v/>
          </cell>
        </row>
        <row r="2926">
          <cell r="H2926" t="str">
            <v/>
          </cell>
        </row>
        <row r="2927">
          <cell r="H2927" t="str">
            <v/>
          </cell>
        </row>
        <row r="2928">
          <cell r="H2928" t="str">
            <v/>
          </cell>
        </row>
        <row r="2929">
          <cell r="H2929" t="str">
            <v/>
          </cell>
        </row>
        <row r="2930">
          <cell r="H2930" t="str">
            <v/>
          </cell>
        </row>
        <row r="2931">
          <cell r="H2931" t="str">
            <v/>
          </cell>
        </row>
        <row r="2932">
          <cell r="H2932" t="str">
            <v/>
          </cell>
        </row>
        <row r="2933">
          <cell r="H2933" t="str">
            <v/>
          </cell>
        </row>
        <row r="2934">
          <cell r="H2934" t="str">
            <v/>
          </cell>
        </row>
        <row r="2935">
          <cell r="H2935" t="str">
            <v/>
          </cell>
        </row>
        <row r="2936">
          <cell r="H2936" t="str">
            <v/>
          </cell>
        </row>
        <row r="2937">
          <cell r="H2937" t="str">
            <v/>
          </cell>
        </row>
        <row r="2938">
          <cell r="H2938" t="str">
            <v/>
          </cell>
        </row>
        <row r="2939">
          <cell r="H2939" t="str">
            <v/>
          </cell>
        </row>
        <row r="2940">
          <cell r="H2940" t="str">
            <v/>
          </cell>
        </row>
        <row r="2941">
          <cell r="H2941" t="str">
            <v/>
          </cell>
        </row>
        <row r="2942">
          <cell r="H2942" t="str">
            <v/>
          </cell>
        </row>
        <row r="2943">
          <cell r="H2943" t="str">
            <v/>
          </cell>
        </row>
        <row r="2944">
          <cell r="H2944" t="str">
            <v/>
          </cell>
        </row>
        <row r="2945">
          <cell r="H2945" t="str">
            <v/>
          </cell>
        </row>
        <row r="2946">
          <cell r="H2946" t="str">
            <v/>
          </cell>
        </row>
        <row r="2947">
          <cell r="H2947" t="str">
            <v/>
          </cell>
        </row>
        <row r="2948">
          <cell r="H2948" t="str">
            <v/>
          </cell>
        </row>
        <row r="2949">
          <cell r="H2949" t="str">
            <v/>
          </cell>
        </row>
        <row r="2950">
          <cell r="H2950" t="str">
            <v/>
          </cell>
        </row>
        <row r="2951">
          <cell r="H2951" t="str">
            <v/>
          </cell>
        </row>
        <row r="2952">
          <cell r="H2952" t="str">
            <v/>
          </cell>
        </row>
        <row r="2953">
          <cell r="H2953" t="str">
            <v/>
          </cell>
        </row>
        <row r="2954">
          <cell r="H2954" t="str">
            <v/>
          </cell>
        </row>
        <row r="2955">
          <cell r="H2955" t="str">
            <v/>
          </cell>
        </row>
        <row r="2956">
          <cell r="H2956" t="str">
            <v/>
          </cell>
        </row>
        <row r="2957">
          <cell r="H2957" t="str">
            <v/>
          </cell>
        </row>
        <row r="2958">
          <cell r="H2958" t="str">
            <v/>
          </cell>
        </row>
        <row r="2959">
          <cell r="H2959" t="str">
            <v/>
          </cell>
        </row>
        <row r="2960">
          <cell r="H2960" t="str">
            <v/>
          </cell>
        </row>
        <row r="2961">
          <cell r="H2961" t="str">
            <v/>
          </cell>
        </row>
        <row r="2962">
          <cell r="H2962" t="str">
            <v/>
          </cell>
        </row>
        <row r="2963">
          <cell r="H2963" t="str">
            <v/>
          </cell>
        </row>
        <row r="2964">
          <cell r="H2964" t="str">
            <v/>
          </cell>
        </row>
        <row r="2965">
          <cell r="H2965" t="str">
            <v/>
          </cell>
        </row>
        <row r="2966">
          <cell r="H2966" t="str">
            <v/>
          </cell>
        </row>
        <row r="2967">
          <cell r="H2967" t="str">
            <v/>
          </cell>
        </row>
        <row r="2968">
          <cell r="H2968" t="str">
            <v/>
          </cell>
        </row>
        <row r="2969">
          <cell r="H2969" t="str">
            <v/>
          </cell>
        </row>
        <row r="2970">
          <cell r="H2970" t="str">
            <v/>
          </cell>
        </row>
        <row r="2971">
          <cell r="H2971" t="str">
            <v/>
          </cell>
        </row>
        <row r="2972">
          <cell r="H2972" t="str">
            <v/>
          </cell>
        </row>
        <row r="2973">
          <cell r="H2973" t="str">
            <v/>
          </cell>
        </row>
        <row r="2974">
          <cell r="H2974" t="str">
            <v/>
          </cell>
        </row>
        <row r="2975">
          <cell r="H2975" t="str">
            <v/>
          </cell>
        </row>
        <row r="2976">
          <cell r="H2976" t="str">
            <v/>
          </cell>
        </row>
        <row r="2977">
          <cell r="H2977" t="str">
            <v/>
          </cell>
        </row>
        <row r="2978">
          <cell r="H2978" t="str">
            <v/>
          </cell>
        </row>
        <row r="2979">
          <cell r="H2979" t="str">
            <v/>
          </cell>
        </row>
        <row r="2980">
          <cell r="H2980" t="str">
            <v/>
          </cell>
        </row>
        <row r="2981">
          <cell r="H2981" t="str">
            <v/>
          </cell>
        </row>
        <row r="2982">
          <cell r="H2982" t="str">
            <v/>
          </cell>
        </row>
        <row r="2983">
          <cell r="H2983" t="str">
            <v/>
          </cell>
        </row>
        <row r="2984">
          <cell r="H2984" t="str">
            <v/>
          </cell>
        </row>
        <row r="2985">
          <cell r="H2985" t="str">
            <v/>
          </cell>
        </row>
        <row r="2986">
          <cell r="H2986" t="str">
            <v/>
          </cell>
        </row>
        <row r="2987">
          <cell r="H2987" t="str">
            <v/>
          </cell>
        </row>
        <row r="2988">
          <cell r="H2988" t="str">
            <v/>
          </cell>
        </row>
        <row r="2989">
          <cell r="H2989" t="str">
            <v/>
          </cell>
        </row>
        <row r="2990">
          <cell r="H2990" t="str">
            <v/>
          </cell>
        </row>
        <row r="2991">
          <cell r="H2991" t="str">
            <v/>
          </cell>
        </row>
        <row r="2992">
          <cell r="H2992" t="str">
            <v/>
          </cell>
        </row>
        <row r="2993">
          <cell r="H2993" t="str">
            <v/>
          </cell>
        </row>
        <row r="2994">
          <cell r="H2994" t="str">
            <v/>
          </cell>
        </row>
        <row r="2995">
          <cell r="H2995" t="str">
            <v/>
          </cell>
        </row>
        <row r="2996">
          <cell r="H2996" t="str">
            <v/>
          </cell>
        </row>
        <row r="2997">
          <cell r="H2997" t="str">
            <v/>
          </cell>
        </row>
        <row r="2998">
          <cell r="H2998" t="str">
            <v/>
          </cell>
        </row>
        <row r="2999">
          <cell r="H2999" t="str">
            <v/>
          </cell>
        </row>
        <row r="3000">
          <cell r="H3000" t="str">
            <v/>
          </cell>
        </row>
        <row r="3001">
          <cell r="H3001" t="str">
            <v/>
          </cell>
        </row>
        <row r="3002">
          <cell r="H3002" t="str">
            <v/>
          </cell>
        </row>
        <row r="3003">
          <cell r="H3003" t="str">
            <v/>
          </cell>
        </row>
        <row r="3004">
          <cell r="H3004" t="str">
            <v/>
          </cell>
        </row>
        <row r="3005">
          <cell r="H3005" t="str">
            <v/>
          </cell>
        </row>
        <row r="3006">
          <cell r="H3006" t="str">
            <v/>
          </cell>
        </row>
        <row r="3007">
          <cell r="H3007" t="str">
            <v/>
          </cell>
        </row>
        <row r="3008">
          <cell r="H3008" t="str">
            <v/>
          </cell>
        </row>
        <row r="3009">
          <cell r="H3009" t="str">
            <v/>
          </cell>
        </row>
        <row r="3010">
          <cell r="H3010" t="str">
            <v/>
          </cell>
        </row>
        <row r="3011">
          <cell r="H3011" t="str">
            <v/>
          </cell>
        </row>
        <row r="3012">
          <cell r="H3012" t="str">
            <v/>
          </cell>
        </row>
        <row r="3013">
          <cell r="H3013" t="str">
            <v/>
          </cell>
        </row>
        <row r="3014">
          <cell r="H3014" t="str">
            <v/>
          </cell>
        </row>
        <row r="3015">
          <cell r="H3015" t="str">
            <v/>
          </cell>
        </row>
        <row r="3016">
          <cell r="H3016" t="str">
            <v/>
          </cell>
        </row>
        <row r="3017">
          <cell r="H3017" t="str">
            <v/>
          </cell>
        </row>
        <row r="3018">
          <cell r="H3018" t="str">
            <v/>
          </cell>
        </row>
        <row r="3019">
          <cell r="H3019" t="str">
            <v/>
          </cell>
        </row>
        <row r="3020">
          <cell r="H3020" t="str">
            <v/>
          </cell>
        </row>
        <row r="3021">
          <cell r="H3021" t="str">
            <v/>
          </cell>
        </row>
        <row r="3022">
          <cell r="H3022" t="str">
            <v/>
          </cell>
        </row>
        <row r="3023">
          <cell r="H3023" t="str">
            <v/>
          </cell>
        </row>
        <row r="3024">
          <cell r="H3024" t="str">
            <v/>
          </cell>
        </row>
        <row r="3025">
          <cell r="H3025" t="str">
            <v/>
          </cell>
        </row>
        <row r="3026">
          <cell r="H3026" t="str">
            <v/>
          </cell>
        </row>
        <row r="3027">
          <cell r="H3027" t="str">
            <v/>
          </cell>
        </row>
        <row r="3028">
          <cell r="H3028" t="str">
            <v/>
          </cell>
        </row>
        <row r="3029">
          <cell r="H3029" t="str">
            <v/>
          </cell>
        </row>
        <row r="3030">
          <cell r="H3030" t="str">
            <v/>
          </cell>
        </row>
        <row r="3031">
          <cell r="H3031" t="str">
            <v/>
          </cell>
        </row>
        <row r="3032">
          <cell r="H3032" t="str">
            <v/>
          </cell>
        </row>
        <row r="3033">
          <cell r="H3033" t="str">
            <v/>
          </cell>
        </row>
        <row r="3034">
          <cell r="H3034" t="str">
            <v/>
          </cell>
        </row>
        <row r="3035">
          <cell r="H3035" t="str">
            <v/>
          </cell>
        </row>
        <row r="3036">
          <cell r="H3036" t="str">
            <v/>
          </cell>
        </row>
        <row r="3037">
          <cell r="H3037" t="str">
            <v/>
          </cell>
        </row>
        <row r="3038">
          <cell r="H3038" t="str">
            <v/>
          </cell>
        </row>
        <row r="3039">
          <cell r="H3039" t="str">
            <v/>
          </cell>
        </row>
        <row r="3040">
          <cell r="H3040" t="str">
            <v/>
          </cell>
        </row>
        <row r="3041">
          <cell r="H3041" t="str">
            <v/>
          </cell>
        </row>
        <row r="3042">
          <cell r="H3042" t="str">
            <v/>
          </cell>
        </row>
        <row r="3043">
          <cell r="H3043" t="str">
            <v/>
          </cell>
        </row>
        <row r="3044">
          <cell r="H3044" t="str">
            <v/>
          </cell>
        </row>
        <row r="3045">
          <cell r="H3045" t="str">
            <v/>
          </cell>
        </row>
        <row r="3046">
          <cell r="H3046" t="str">
            <v/>
          </cell>
        </row>
        <row r="3047">
          <cell r="H3047" t="str">
            <v/>
          </cell>
        </row>
        <row r="3048">
          <cell r="H3048" t="str">
            <v/>
          </cell>
        </row>
        <row r="3049">
          <cell r="H3049" t="str">
            <v/>
          </cell>
        </row>
        <row r="3050">
          <cell r="H3050" t="str">
            <v/>
          </cell>
        </row>
        <row r="3051">
          <cell r="H3051" t="str">
            <v/>
          </cell>
        </row>
        <row r="3052">
          <cell r="H3052" t="str">
            <v/>
          </cell>
        </row>
        <row r="3053">
          <cell r="H3053" t="str">
            <v/>
          </cell>
        </row>
        <row r="3054">
          <cell r="H3054" t="str">
            <v/>
          </cell>
        </row>
        <row r="3055">
          <cell r="H3055" t="str">
            <v/>
          </cell>
        </row>
        <row r="3056">
          <cell r="H3056" t="str">
            <v/>
          </cell>
        </row>
        <row r="3057">
          <cell r="H3057" t="str">
            <v/>
          </cell>
        </row>
        <row r="3058">
          <cell r="H3058" t="str">
            <v/>
          </cell>
        </row>
        <row r="3059">
          <cell r="H3059" t="str">
            <v/>
          </cell>
        </row>
        <row r="3060">
          <cell r="H3060" t="str">
            <v/>
          </cell>
        </row>
        <row r="3061">
          <cell r="H3061" t="str">
            <v/>
          </cell>
        </row>
        <row r="3062">
          <cell r="H3062" t="str">
            <v/>
          </cell>
        </row>
        <row r="3063">
          <cell r="H3063" t="str">
            <v/>
          </cell>
        </row>
        <row r="3064">
          <cell r="H3064" t="str">
            <v/>
          </cell>
        </row>
        <row r="3065">
          <cell r="H3065" t="str">
            <v/>
          </cell>
        </row>
        <row r="3066">
          <cell r="H3066" t="str">
            <v/>
          </cell>
        </row>
        <row r="3067">
          <cell r="H3067" t="str">
            <v/>
          </cell>
        </row>
        <row r="3068">
          <cell r="H3068" t="str">
            <v/>
          </cell>
        </row>
        <row r="3069">
          <cell r="H3069" t="str">
            <v/>
          </cell>
        </row>
        <row r="3070">
          <cell r="H3070" t="str">
            <v/>
          </cell>
        </row>
        <row r="3071">
          <cell r="H3071" t="str">
            <v/>
          </cell>
        </row>
        <row r="3072">
          <cell r="H3072" t="str">
            <v/>
          </cell>
        </row>
        <row r="3073">
          <cell r="H3073" t="str">
            <v/>
          </cell>
        </row>
        <row r="3074">
          <cell r="H3074" t="str">
            <v/>
          </cell>
        </row>
        <row r="3075">
          <cell r="H3075" t="str">
            <v/>
          </cell>
        </row>
        <row r="3076">
          <cell r="H3076" t="str">
            <v/>
          </cell>
        </row>
        <row r="3077">
          <cell r="H3077" t="str">
            <v/>
          </cell>
        </row>
        <row r="3078">
          <cell r="H3078" t="str">
            <v/>
          </cell>
        </row>
        <row r="3079">
          <cell r="H3079" t="str">
            <v/>
          </cell>
        </row>
        <row r="3080">
          <cell r="H3080" t="str">
            <v/>
          </cell>
        </row>
        <row r="3081">
          <cell r="H3081" t="str">
            <v/>
          </cell>
        </row>
        <row r="3082">
          <cell r="H3082" t="str">
            <v/>
          </cell>
        </row>
        <row r="3083">
          <cell r="H3083" t="str">
            <v/>
          </cell>
        </row>
        <row r="3084">
          <cell r="H3084" t="str">
            <v/>
          </cell>
        </row>
        <row r="3085">
          <cell r="H3085" t="str">
            <v/>
          </cell>
        </row>
        <row r="3086">
          <cell r="H3086" t="str">
            <v/>
          </cell>
        </row>
        <row r="3087">
          <cell r="H3087" t="str">
            <v/>
          </cell>
        </row>
        <row r="3088">
          <cell r="H3088" t="str">
            <v/>
          </cell>
        </row>
        <row r="3089">
          <cell r="H3089" t="str">
            <v/>
          </cell>
        </row>
        <row r="3090">
          <cell r="H3090" t="str">
            <v/>
          </cell>
        </row>
        <row r="3091">
          <cell r="H3091" t="str">
            <v/>
          </cell>
        </row>
        <row r="3092">
          <cell r="H3092" t="str">
            <v/>
          </cell>
        </row>
        <row r="3093">
          <cell r="H3093" t="str">
            <v/>
          </cell>
        </row>
        <row r="3094">
          <cell r="H3094" t="str">
            <v/>
          </cell>
        </row>
        <row r="3095">
          <cell r="H3095" t="str">
            <v/>
          </cell>
        </row>
        <row r="3096">
          <cell r="H3096" t="str">
            <v/>
          </cell>
        </row>
        <row r="3097">
          <cell r="H3097" t="str">
            <v/>
          </cell>
        </row>
        <row r="3098">
          <cell r="H3098" t="str">
            <v/>
          </cell>
        </row>
        <row r="3099">
          <cell r="H3099" t="str">
            <v/>
          </cell>
        </row>
        <row r="3100">
          <cell r="H3100" t="str">
            <v/>
          </cell>
        </row>
        <row r="3101">
          <cell r="H3101" t="str">
            <v/>
          </cell>
        </row>
        <row r="3102">
          <cell r="H3102" t="str">
            <v/>
          </cell>
        </row>
        <row r="3103">
          <cell r="H3103" t="str">
            <v/>
          </cell>
        </row>
        <row r="3104">
          <cell r="H3104" t="str">
            <v/>
          </cell>
        </row>
        <row r="3105">
          <cell r="H3105" t="str">
            <v/>
          </cell>
        </row>
        <row r="3106">
          <cell r="H3106" t="str">
            <v/>
          </cell>
        </row>
        <row r="3107">
          <cell r="H3107" t="str">
            <v/>
          </cell>
        </row>
        <row r="3108">
          <cell r="H3108" t="str">
            <v/>
          </cell>
        </row>
        <row r="3109">
          <cell r="H3109" t="str">
            <v/>
          </cell>
        </row>
        <row r="3110">
          <cell r="H3110" t="str">
            <v/>
          </cell>
        </row>
        <row r="3111">
          <cell r="H3111" t="str">
            <v/>
          </cell>
        </row>
        <row r="3112">
          <cell r="H3112" t="str">
            <v/>
          </cell>
        </row>
        <row r="3113">
          <cell r="H3113" t="str">
            <v/>
          </cell>
        </row>
        <row r="3114">
          <cell r="H3114" t="str">
            <v/>
          </cell>
        </row>
        <row r="3115">
          <cell r="H3115" t="str">
            <v/>
          </cell>
        </row>
        <row r="3116">
          <cell r="H3116" t="str">
            <v/>
          </cell>
        </row>
        <row r="3117">
          <cell r="H3117" t="str">
            <v/>
          </cell>
        </row>
        <row r="3118">
          <cell r="H3118" t="str">
            <v/>
          </cell>
        </row>
        <row r="3119">
          <cell r="H3119" t="str">
            <v/>
          </cell>
        </row>
        <row r="3120">
          <cell r="H3120" t="str">
            <v/>
          </cell>
        </row>
        <row r="3121">
          <cell r="H3121" t="str">
            <v/>
          </cell>
        </row>
        <row r="3122">
          <cell r="H3122" t="str">
            <v/>
          </cell>
        </row>
        <row r="3123">
          <cell r="H3123" t="str">
            <v/>
          </cell>
        </row>
        <row r="3124">
          <cell r="H3124" t="str">
            <v/>
          </cell>
        </row>
        <row r="3125">
          <cell r="H3125" t="str">
            <v/>
          </cell>
        </row>
        <row r="3126">
          <cell r="H3126" t="str">
            <v/>
          </cell>
        </row>
        <row r="3127">
          <cell r="H3127" t="str">
            <v/>
          </cell>
        </row>
        <row r="3128">
          <cell r="H3128" t="str">
            <v/>
          </cell>
        </row>
        <row r="3129">
          <cell r="H3129" t="str">
            <v/>
          </cell>
        </row>
        <row r="3130">
          <cell r="H3130" t="str">
            <v/>
          </cell>
        </row>
        <row r="3131">
          <cell r="H3131" t="str">
            <v/>
          </cell>
        </row>
        <row r="3132">
          <cell r="H3132" t="str">
            <v/>
          </cell>
        </row>
        <row r="3133">
          <cell r="H3133" t="str">
            <v/>
          </cell>
        </row>
        <row r="3134">
          <cell r="H3134" t="str">
            <v/>
          </cell>
        </row>
        <row r="3135">
          <cell r="H3135" t="str">
            <v/>
          </cell>
        </row>
        <row r="3136">
          <cell r="H3136" t="str">
            <v/>
          </cell>
        </row>
        <row r="3137">
          <cell r="H3137" t="str">
            <v/>
          </cell>
        </row>
        <row r="3138">
          <cell r="H3138" t="str">
            <v/>
          </cell>
        </row>
        <row r="3139">
          <cell r="H3139" t="str">
            <v/>
          </cell>
        </row>
        <row r="3140">
          <cell r="H3140" t="str">
            <v/>
          </cell>
        </row>
        <row r="3141">
          <cell r="H3141" t="str">
            <v/>
          </cell>
        </row>
        <row r="3142">
          <cell r="H3142" t="str">
            <v/>
          </cell>
        </row>
        <row r="3143">
          <cell r="H3143" t="str">
            <v/>
          </cell>
        </row>
        <row r="3144">
          <cell r="H3144" t="str">
            <v/>
          </cell>
        </row>
        <row r="3145">
          <cell r="H3145" t="str">
            <v/>
          </cell>
        </row>
        <row r="3146">
          <cell r="H3146" t="str">
            <v/>
          </cell>
        </row>
        <row r="3147">
          <cell r="H3147" t="str">
            <v/>
          </cell>
        </row>
        <row r="3148">
          <cell r="H3148" t="str">
            <v/>
          </cell>
        </row>
        <row r="3149">
          <cell r="H3149" t="str">
            <v/>
          </cell>
        </row>
        <row r="3150">
          <cell r="H3150" t="str">
            <v/>
          </cell>
        </row>
        <row r="3151">
          <cell r="H3151" t="str">
            <v/>
          </cell>
        </row>
        <row r="3152">
          <cell r="H3152" t="str">
            <v/>
          </cell>
        </row>
        <row r="3153">
          <cell r="H3153" t="str">
            <v/>
          </cell>
        </row>
        <row r="3154">
          <cell r="H3154" t="str">
            <v/>
          </cell>
        </row>
        <row r="3155">
          <cell r="H3155" t="str">
            <v/>
          </cell>
        </row>
        <row r="3156">
          <cell r="H3156" t="str">
            <v/>
          </cell>
        </row>
        <row r="3157">
          <cell r="H3157" t="str">
            <v/>
          </cell>
        </row>
        <row r="3158">
          <cell r="H3158" t="str">
            <v/>
          </cell>
        </row>
        <row r="3159">
          <cell r="H3159" t="str">
            <v/>
          </cell>
        </row>
        <row r="3160">
          <cell r="H3160" t="str">
            <v/>
          </cell>
        </row>
        <row r="3161">
          <cell r="H3161" t="str">
            <v/>
          </cell>
        </row>
        <row r="3162">
          <cell r="H3162" t="str">
            <v/>
          </cell>
        </row>
        <row r="3163">
          <cell r="H3163" t="str">
            <v/>
          </cell>
        </row>
        <row r="3164">
          <cell r="H3164" t="str">
            <v/>
          </cell>
        </row>
        <row r="3165">
          <cell r="H3165" t="str">
            <v/>
          </cell>
        </row>
        <row r="3166">
          <cell r="H3166" t="str">
            <v/>
          </cell>
        </row>
        <row r="3167">
          <cell r="H3167" t="str">
            <v/>
          </cell>
        </row>
        <row r="3168">
          <cell r="H3168" t="str">
            <v/>
          </cell>
        </row>
        <row r="3169">
          <cell r="H3169" t="str">
            <v/>
          </cell>
        </row>
        <row r="3170">
          <cell r="H3170" t="str">
            <v/>
          </cell>
        </row>
        <row r="3171">
          <cell r="H3171" t="str">
            <v/>
          </cell>
        </row>
        <row r="3172">
          <cell r="H3172" t="str">
            <v/>
          </cell>
        </row>
        <row r="3173">
          <cell r="H3173" t="str">
            <v/>
          </cell>
        </row>
        <row r="3174">
          <cell r="H3174" t="str">
            <v/>
          </cell>
        </row>
        <row r="3175">
          <cell r="H3175" t="str">
            <v/>
          </cell>
        </row>
        <row r="3176">
          <cell r="H3176" t="str">
            <v/>
          </cell>
        </row>
        <row r="3177">
          <cell r="H3177" t="str">
            <v/>
          </cell>
        </row>
        <row r="3178">
          <cell r="H3178" t="str">
            <v/>
          </cell>
        </row>
        <row r="3179">
          <cell r="H3179" t="str">
            <v/>
          </cell>
        </row>
        <row r="3180">
          <cell r="H3180" t="str">
            <v/>
          </cell>
        </row>
        <row r="3181">
          <cell r="H3181" t="str">
            <v/>
          </cell>
        </row>
        <row r="3182">
          <cell r="H3182" t="str">
            <v/>
          </cell>
        </row>
        <row r="3183">
          <cell r="H3183" t="str">
            <v/>
          </cell>
        </row>
        <row r="3184">
          <cell r="H3184" t="str">
            <v/>
          </cell>
        </row>
        <row r="3185">
          <cell r="H3185" t="str">
            <v/>
          </cell>
        </row>
        <row r="3186">
          <cell r="H3186" t="str">
            <v/>
          </cell>
        </row>
        <row r="3187">
          <cell r="H3187" t="str">
            <v/>
          </cell>
        </row>
        <row r="3188">
          <cell r="H3188" t="str">
            <v/>
          </cell>
        </row>
        <row r="3189">
          <cell r="H3189" t="str">
            <v/>
          </cell>
        </row>
        <row r="3190">
          <cell r="H3190" t="str">
            <v/>
          </cell>
        </row>
        <row r="3191">
          <cell r="H3191" t="str">
            <v/>
          </cell>
        </row>
        <row r="3192">
          <cell r="H3192" t="str">
            <v/>
          </cell>
        </row>
        <row r="3193">
          <cell r="H3193" t="str">
            <v/>
          </cell>
        </row>
        <row r="3194">
          <cell r="H3194" t="str">
            <v/>
          </cell>
        </row>
        <row r="3195">
          <cell r="H3195" t="str">
            <v/>
          </cell>
        </row>
        <row r="3196">
          <cell r="H3196" t="str">
            <v/>
          </cell>
        </row>
        <row r="3197">
          <cell r="H3197" t="str">
            <v/>
          </cell>
        </row>
        <row r="3198">
          <cell r="H3198" t="str">
            <v/>
          </cell>
        </row>
        <row r="3199">
          <cell r="H3199" t="str">
            <v/>
          </cell>
        </row>
        <row r="3200">
          <cell r="H3200" t="str">
            <v/>
          </cell>
        </row>
        <row r="3201">
          <cell r="H3201" t="str">
            <v/>
          </cell>
        </row>
        <row r="3202">
          <cell r="H3202" t="str">
            <v/>
          </cell>
        </row>
        <row r="3203">
          <cell r="H3203" t="str">
            <v/>
          </cell>
        </row>
        <row r="3204">
          <cell r="H3204" t="str">
            <v/>
          </cell>
        </row>
        <row r="3205">
          <cell r="H3205" t="str">
            <v/>
          </cell>
        </row>
        <row r="3206">
          <cell r="H3206" t="str">
            <v/>
          </cell>
        </row>
        <row r="3207">
          <cell r="H3207" t="str">
            <v/>
          </cell>
        </row>
        <row r="3208">
          <cell r="H3208" t="str">
            <v/>
          </cell>
        </row>
        <row r="3209">
          <cell r="H3209" t="str">
            <v/>
          </cell>
        </row>
        <row r="3210">
          <cell r="H3210" t="str">
            <v/>
          </cell>
        </row>
        <row r="3211">
          <cell r="H3211" t="str">
            <v/>
          </cell>
        </row>
        <row r="3212">
          <cell r="H3212" t="str">
            <v/>
          </cell>
        </row>
        <row r="3213">
          <cell r="H3213" t="str">
            <v/>
          </cell>
        </row>
        <row r="3214">
          <cell r="H3214" t="str">
            <v/>
          </cell>
        </row>
        <row r="3215">
          <cell r="H3215" t="str">
            <v/>
          </cell>
        </row>
        <row r="3216">
          <cell r="H3216" t="str">
            <v/>
          </cell>
        </row>
        <row r="3217">
          <cell r="H3217" t="str">
            <v/>
          </cell>
        </row>
        <row r="3218">
          <cell r="H3218" t="str">
            <v/>
          </cell>
        </row>
        <row r="3219">
          <cell r="H3219" t="str">
            <v/>
          </cell>
        </row>
        <row r="3220">
          <cell r="H3220" t="str">
            <v/>
          </cell>
        </row>
        <row r="3221">
          <cell r="H3221" t="str">
            <v/>
          </cell>
        </row>
        <row r="3222">
          <cell r="H3222" t="str">
            <v/>
          </cell>
        </row>
        <row r="3223">
          <cell r="H3223" t="str">
            <v/>
          </cell>
        </row>
        <row r="3224">
          <cell r="H3224" t="str">
            <v/>
          </cell>
        </row>
        <row r="3225">
          <cell r="H3225" t="str">
            <v/>
          </cell>
        </row>
        <row r="3226">
          <cell r="H3226" t="str">
            <v/>
          </cell>
        </row>
        <row r="3227">
          <cell r="H3227" t="str">
            <v/>
          </cell>
        </row>
        <row r="3228">
          <cell r="H3228" t="str">
            <v/>
          </cell>
        </row>
        <row r="3229">
          <cell r="H3229" t="str">
            <v/>
          </cell>
        </row>
        <row r="3230">
          <cell r="H3230" t="str">
            <v/>
          </cell>
        </row>
        <row r="3231">
          <cell r="H3231" t="str">
            <v/>
          </cell>
        </row>
        <row r="3232">
          <cell r="H3232" t="str">
            <v/>
          </cell>
        </row>
        <row r="3233">
          <cell r="H3233" t="str">
            <v/>
          </cell>
        </row>
        <row r="3234">
          <cell r="H3234" t="str">
            <v/>
          </cell>
        </row>
        <row r="3235">
          <cell r="H3235" t="str">
            <v/>
          </cell>
        </row>
        <row r="3236">
          <cell r="H3236" t="str">
            <v/>
          </cell>
        </row>
        <row r="3237">
          <cell r="H3237" t="str">
            <v/>
          </cell>
        </row>
        <row r="3238">
          <cell r="H3238" t="str">
            <v/>
          </cell>
        </row>
        <row r="3239">
          <cell r="H3239" t="str">
            <v/>
          </cell>
        </row>
        <row r="3240">
          <cell r="H3240" t="str">
            <v/>
          </cell>
        </row>
        <row r="3241">
          <cell r="H3241" t="str">
            <v/>
          </cell>
        </row>
        <row r="3242">
          <cell r="H3242" t="str">
            <v/>
          </cell>
        </row>
        <row r="3243">
          <cell r="H3243" t="str">
            <v/>
          </cell>
        </row>
        <row r="3244">
          <cell r="H3244" t="str">
            <v/>
          </cell>
        </row>
        <row r="3245">
          <cell r="H3245" t="str">
            <v/>
          </cell>
        </row>
        <row r="3246">
          <cell r="H3246" t="str">
            <v/>
          </cell>
        </row>
        <row r="3247">
          <cell r="H3247" t="str">
            <v/>
          </cell>
        </row>
        <row r="3248">
          <cell r="H3248" t="str">
            <v/>
          </cell>
        </row>
        <row r="3249">
          <cell r="H3249" t="str">
            <v/>
          </cell>
        </row>
        <row r="3250">
          <cell r="H3250" t="str">
            <v/>
          </cell>
        </row>
        <row r="3251">
          <cell r="H3251" t="str">
            <v/>
          </cell>
        </row>
        <row r="3252">
          <cell r="H3252" t="str">
            <v/>
          </cell>
        </row>
        <row r="3253">
          <cell r="H3253" t="str">
            <v/>
          </cell>
        </row>
        <row r="3254">
          <cell r="H3254" t="str">
            <v/>
          </cell>
        </row>
        <row r="3255">
          <cell r="H3255" t="str">
            <v/>
          </cell>
        </row>
        <row r="3256">
          <cell r="H3256" t="str">
            <v/>
          </cell>
        </row>
        <row r="3257">
          <cell r="H3257" t="str">
            <v/>
          </cell>
        </row>
        <row r="3258">
          <cell r="H3258" t="str">
            <v/>
          </cell>
        </row>
        <row r="3259">
          <cell r="H3259" t="str">
            <v/>
          </cell>
        </row>
        <row r="3260">
          <cell r="H3260" t="str">
            <v/>
          </cell>
        </row>
        <row r="3261">
          <cell r="H3261" t="str">
            <v/>
          </cell>
        </row>
        <row r="3262">
          <cell r="H3262" t="str">
            <v/>
          </cell>
        </row>
        <row r="3263">
          <cell r="H3263" t="str">
            <v/>
          </cell>
        </row>
        <row r="3264">
          <cell r="H3264" t="str">
            <v/>
          </cell>
        </row>
        <row r="3265">
          <cell r="H3265" t="str">
            <v/>
          </cell>
        </row>
        <row r="3266">
          <cell r="H3266" t="str">
            <v/>
          </cell>
        </row>
        <row r="3267">
          <cell r="H3267" t="str">
            <v/>
          </cell>
        </row>
        <row r="3268">
          <cell r="H3268" t="str">
            <v/>
          </cell>
        </row>
        <row r="3269">
          <cell r="H3269" t="str">
            <v/>
          </cell>
        </row>
        <row r="3270">
          <cell r="H3270" t="str">
            <v/>
          </cell>
        </row>
        <row r="3271">
          <cell r="H3271" t="str">
            <v/>
          </cell>
        </row>
        <row r="3272">
          <cell r="H3272" t="str">
            <v/>
          </cell>
        </row>
        <row r="3273">
          <cell r="H3273" t="str">
            <v/>
          </cell>
        </row>
        <row r="3274">
          <cell r="H3274" t="str">
            <v/>
          </cell>
        </row>
        <row r="3275">
          <cell r="H3275" t="str">
            <v/>
          </cell>
        </row>
        <row r="3276">
          <cell r="H3276" t="str">
            <v/>
          </cell>
        </row>
        <row r="3277">
          <cell r="H3277" t="str">
            <v/>
          </cell>
        </row>
        <row r="3278">
          <cell r="H3278" t="str">
            <v/>
          </cell>
        </row>
        <row r="3279">
          <cell r="H3279" t="str">
            <v/>
          </cell>
        </row>
        <row r="3280">
          <cell r="H3280" t="str">
            <v/>
          </cell>
        </row>
        <row r="3281">
          <cell r="H3281" t="str">
            <v/>
          </cell>
        </row>
        <row r="3282">
          <cell r="H3282" t="str">
            <v/>
          </cell>
        </row>
        <row r="3283">
          <cell r="H3283" t="str">
            <v/>
          </cell>
        </row>
        <row r="3284">
          <cell r="H3284" t="str">
            <v/>
          </cell>
        </row>
        <row r="3285">
          <cell r="H3285" t="str">
            <v/>
          </cell>
        </row>
        <row r="3286">
          <cell r="H3286" t="str">
            <v/>
          </cell>
        </row>
        <row r="3287">
          <cell r="H3287" t="str">
            <v/>
          </cell>
        </row>
        <row r="3288">
          <cell r="H3288" t="str">
            <v/>
          </cell>
        </row>
        <row r="3289">
          <cell r="H3289" t="str">
            <v/>
          </cell>
        </row>
        <row r="3290">
          <cell r="H3290" t="str">
            <v/>
          </cell>
        </row>
        <row r="3291">
          <cell r="H3291" t="str">
            <v/>
          </cell>
        </row>
        <row r="3292">
          <cell r="H3292" t="str">
            <v/>
          </cell>
        </row>
        <row r="3293">
          <cell r="H3293" t="str">
            <v/>
          </cell>
        </row>
        <row r="3294">
          <cell r="H3294" t="str">
            <v/>
          </cell>
        </row>
        <row r="3295">
          <cell r="H3295" t="str">
            <v/>
          </cell>
        </row>
        <row r="3296">
          <cell r="H3296" t="str">
            <v/>
          </cell>
        </row>
        <row r="3297">
          <cell r="H3297" t="str">
            <v/>
          </cell>
        </row>
        <row r="3298">
          <cell r="H3298" t="str">
            <v/>
          </cell>
        </row>
        <row r="3299">
          <cell r="H3299" t="str">
            <v/>
          </cell>
        </row>
        <row r="3300">
          <cell r="H3300" t="str">
            <v/>
          </cell>
        </row>
        <row r="3301">
          <cell r="H3301" t="str">
            <v/>
          </cell>
        </row>
        <row r="3302">
          <cell r="H3302" t="str">
            <v/>
          </cell>
        </row>
        <row r="3303">
          <cell r="H3303" t="str">
            <v/>
          </cell>
        </row>
        <row r="3304">
          <cell r="H3304" t="str">
            <v/>
          </cell>
        </row>
        <row r="3305">
          <cell r="H3305" t="str">
            <v/>
          </cell>
        </row>
        <row r="3306">
          <cell r="H3306" t="str">
            <v/>
          </cell>
        </row>
        <row r="3307">
          <cell r="H3307" t="str">
            <v/>
          </cell>
        </row>
        <row r="3308">
          <cell r="H3308" t="str">
            <v/>
          </cell>
        </row>
        <row r="3309">
          <cell r="H3309" t="str">
            <v/>
          </cell>
        </row>
        <row r="3310">
          <cell r="H3310" t="str">
            <v/>
          </cell>
        </row>
        <row r="3311">
          <cell r="H3311" t="str">
            <v/>
          </cell>
        </row>
        <row r="3312">
          <cell r="H3312" t="str">
            <v/>
          </cell>
        </row>
        <row r="3313">
          <cell r="H3313" t="str">
            <v/>
          </cell>
        </row>
        <row r="3314">
          <cell r="H3314" t="str">
            <v/>
          </cell>
        </row>
        <row r="3315">
          <cell r="H3315" t="str">
            <v/>
          </cell>
        </row>
        <row r="3316">
          <cell r="H3316" t="str">
            <v/>
          </cell>
        </row>
        <row r="3317">
          <cell r="H3317" t="str">
            <v/>
          </cell>
        </row>
        <row r="3318">
          <cell r="H3318" t="str">
            <v/>
          </cell>
        </row>
        <row r="3319">
          <cell r="H3319" t="str">
            <v/>
          </cell>
        </row>
        <row r="3320">
          <cell r="H3320" t="str">
            <v/>
          </cell>
        </row>
        <row r="3321">
          <cell r="H3321" t="str">
            <v/>
          </cell>
        </row>
        <row r="3322">
          <cell r="H3322" t="str">
            <v/>
          </cell>
        </row>
        <row r="3323">
          <cell r="H3323" t="str">
            <v/>
          </cell>
        </row>
        <row r="3324">
          <cell r="H3324" t="str">
            <v/>
          </cell>
        </row>
        <row r="3325">
          <cell r="H3325" t="str">
            <v/>
          </cell>
        </row>
        <row r="3326">
          <cell r="H3326" t="str">
            <v/>
          </cell>
        </row>
        <row r="3327">
          <cell r="H3327" t="str">
            <v/>
          </cell>
        </row>
        <row r="3328">
          <cell r="H3328" t="str">
            <v/>
          </cell>
        </row>
        <row r="3329">
          <cell r="H3329" t="str">
            <v/>
          </cell>
        </row>
        <row r="3330">
          <cell r="H3330" t="str">
            <v/>
          </cell>
        </row>
        <row r="3331">
          <cell r="H3331" t="str">
            <v/>
          </cell>
        </row>
        <row r="3332">
          <cell r="H3332" t="str">
            <v/>
          </cell>
        </row>
        <row r="3333">
          <cell r="H3333" t="str">
            <v/>
          </cell>
        </row>
        <row r="3334">
          <cell r="H3334" t="str">
            <v/>
          </cell>
        </row>
        <row r="3335">
          <cell r="H3335" t="str">
            <v/>
          </cell>
        </row>
        <row r="3336">
          <cell r="H3336" t="str">
            <v/>
          </cell>
        </row>
        <row r="3337">
          <cell r="H3337" t="str">
            <v/>
          </cell>
        </row>
        <row r="3338">
          <cell r="H3338" t="str">
            <v/>
          </cell>
        </row>
        <row r="3339">
          <cell r="H3339" t="str">
            <v/>
          </cell>
        </row>
        <row r="3340">
          <cell r="H3340" t="str">
            <v/>
          </cell>
        </row>
        <row r="3341">
          <cell r="H3341" t="str">
            <v/>
          </cell>
        </row>
        <row r="3342">
          <cell r="H3342" t="str">
            <v/>
          </cell>
        </row>
        <row r="3343">
          <cell r="H3343" t="str">
            <v/>
          </cell>
        </row>
        <row r="3344">
          <cell r="H3344" t="str">
            <v/>
          </cell>
        </row>
        <row r="3345">
          <cell r="H3345" t="str">
            <v/>
          </cell>
        </row>
        <row r="3346">
          <cell r="H3346" t="str">
            <v/>
          </cell>
        </row>
        <row r="3347">
          <cell r="H3347" t="str">
            <v/>
          </cell>
        </row>
        <row r="3348">
          <cell r="H3348" t="str">
            <v/>
          </cell>
        </row>
        <row r="3349">
          <cell r="H3349" t="str">
            <v/>
          </cell>
        </row>
        <row r="3350">
          <cell r="H3350" t="str">
            <v/>
          </cell>
        </row>
        <row r="3351">
          <cell r="H3351" t="str">
            <v/>
          </cell>
        </row>
        <row r="3352">
          <cell r="H3352" t="str">
            <v/>
          </cell>
        </row>
        <row r="3353">
          <cell r="H3353" t="str">
            <v/>
          </cell>
        </row>
        <row r="3354">
          <cell r="H3354" t="str">
            <v/>
          </cell>
        </row>
        <row r="3355">
          <cell r="H3355" t="str">
            <v/>
          </cell>
        </row>
        <row r="3356">
          <cell r="H3356" t="str">
            <v/>
          </cell>
        </row>
        <row r="3357">
          <cell r="H3357" t="str">
            <v/>
          </cell>
        </row>
        <row r="3358">
          <cell r="H3358" t="str">
            <v/>
          </cell>
        </row>
        <row r="3359">
          <cell r="H3359" t="str">
            <v/>
          </cell>
        </row>
        <row r="3360">
          <cell r="H3360" t="str">
            <v/>
          </cell>
        </row>
        <row r="3361">
          <cell r="H3361" t="str">
            <v/>
          </cell>
        </row>
        <row r="3362">
          <cell r="H3362" t="str">
            <v/>
          </cell>
        </row>
        <row r="3363">
          <cell r="H3363" t="str">
            <v/>
          </cell>
        </row>
        <row r="3364">
          <cell r="H3364" t="str">
            <v/>
          </cell>
        </row>
        <row r="3365">
          <cell r="H3365" t="str">
            <v/>
          </cell>
        </row>
        <row r="3366">
          <cell r="H3366" t="str">
            <v/>
          </cell>
        </row>
        <row r="3367">
          <cell r="H3367" t="str">
            <v/>
          </cell>
        </row>
        <row r="3368">
          <cell r="H3368" t="str">
            <v/>
          </cell>
        </row>
        <row r="3369">
          <cell r="H3369" t="str">
            <v/>
          </cell>
        </row>
        <row r="3370">
          <cell r="H3370" t="str">
            <v/>
          </cell>
        </row>
        <row r="3371">
          <cell r="H3371" t="str">
            <v/>
          </cell>
        </row>
        <row r="3372">
          <cell r="H3372" t="str">
            <v/>
          </cell>
        </row>
        <row r="3373">
          <cell r="H3373" t="str">
            <v/>
          </cell>
        </row>
        <row r="3374">
          <cell r="H3374" t="str">
            <v/>
          </cell>
        </row>
        <row r="3375">
          <cell r="H3375" t="str">
            <v/>
          </cell>
        </row>
        <row r="3376">
          <cell r="H3376" t="str">
            <v/>
          </cell>
        </row>
        <row r="3377">
          <cell r="H3377" t="str">
            <v/>
          </cell>
        </row>
        <row r="3378">
          <cell r="H3378" t="str">
            <v/>
          </cell>
        </row>
        <row r="3379">
          <cell r="H3379" t="str">
            <v/>
          </cell>
        </row>
        <row r="3380">
          <cell r="H3380" t="str">
            <v/>
          </cell>
        </row>
        <row r="3381">
          <cell r="H3381" t="str">
            <v/>
          </cell>
        </row>
        <row r="3382">
          <cell r="H3382" t="str">
            <v/>
          </cell>
        </row>
        <row r="3383">
          <cell r="H3383" t="str">
            <v/>
          </cell>
        </row>
        <row r="3384">
          <cell r="H3384" t="str">
            <v/>
          </cell>
        </row>
        <row r="3385">
          <cell r="H3385" t="str">
            <v/>
          </cell>
        </row>
        <row r="3386">
          <cell r="H3386" t="str">
            <v/>
          </cell>
        </row>
        <row r="3387">
          <cell r="H3387" t="str">
            <v/>
          </cell>
        </row>
        <row r="3388">
          <cell r="H3388" t="str">
            <v/>
          </cell>
        </row>
        <row r="3389">
          <cell r="H3389" t="str">
            <v/>
          </cell>
        </row>
        <row r="3390">
          <cell r="H3390" t="str">
            <v/>
          </cell>
        </row>
        <row r="3391">
          <cell r="H3391" t="str">
            <v/>
          </cell>
        </row>
        <row r="3392">
          <cell r="H3392" t="str">
            <v/>
          </cell>
        </row>
        <row r="3393">
          <cell r="H3393" t="str">
            <v/>
          </cell>
        </row>
        <row r="3394">
          <cell r="H3394" t="str">
            <v/>
          </cell>
        </row>
        <row r="3395">
          <cell r="H3395" t="str">
            <v/>
          </cell>
        </row>
        <row r="3396">
          <cell r="H3396" t="str">
            <v/>
          </cell>
        </row>
        <row r="3397">
          <cell r="H3397" t="str">
            <v/>
          </cell>
        </row>
        <row r="3398">
          <cell r="H3398" t="str">
            <v/>
          </cell>
        </row>
        <row r="3399">
          <cell r="H3399" t="str">
            <v/>
          </cell>
        </row>
        <row r="3400">
          <cell r="H3400" t="str">
            <v/>
          </cell>
        </row>
        <row r="3401">
          <cell r="H3401" t="str">
            <v/>
          </cell>
        </row>
        <row r="3402">
          <cell r="H3402" t="str">
            <v/>
          </cell>
        </row>
        <row r="3403">
          <cell r="H3403" t="str">
            <v/>
          </cell>
        </row>
        <row r="3404">
          <cell r="H3404" t="str">
            <v/>
          </cell>
        </row>
        <row r="3405">
          <cell r="H3405" t="str">
            <v/>
          </cell>
        </row>
        <row r="3406">
          <cell r="H3406" t="str">
            <v/>
          </cell>
        </row>
        <row r="3407">
          <cell r="H3407" t="str">
            <v/>
          </cell>
        </row>
        <row r="3408">
          <cell r="H3408" t="str">
            <v/>
          </cell>
        </row>
        <row r="3409">
          <cell r="H3409" t="str">
            <v/>
          </cell>
        </row>
        <row r="3410">
          <cell r="H3410" t="str">
            <v/>
          </cell>
        </row>
        <row r="3411">
          <cell r="H3411" t="str">
            <v/>
          </cell>
        </row>
        <row r="3412">
          <cell r="H3412" t="str">
            <v/>
          </cell>
        </row>
        <row r="3413">
          <cell r="H3413" t="str">
            <v/>
          </cell>
        </row>
        <row r="3414">
          <cell r="H3414" t="str">
            <v/>
          </cell>
        </row>
        <row r="3415">
          <cell r="H3415" t="str">
            <v/>
          </cell>
        </row>
        <row r="3416">
          <cell r="H3416" t="str">
            <v/>
          </cell>
        </row>
        <row r="3417">
          <cell r="H3417" t="str">
            <v/>
          </cell>
        </row>
        <row r="3418">
          <cell r="H3418" t="str">
            <v/>
          </cell>
        </row>
        <row r="3419">
          <cell r="H3419" t="str">
            <v/>
          </cell>
        </row>
        <row r="3420">
          <cell r="H3420" t="str">
            <v/>
          </cell>
        </row>
        <row r="3421">
          <cell r="H3421" t="str">
            <v/>
          </cell>
        </row>
        <row r="3422">
          <cell r="H3422" t="str">
            <v/>
          </cell>
        </row>
        <row r="3423">
          <cell r="H3423" t="str">
            <v/>
          </cell>
        </row>
        <row r="3424">
          <cell r="H3424" t="str">
            <v/>
          </cell>
        </row>
        <row r="3425">
          <cell r="H3425" t="str">
            <v/>
          </cell>
        </row>
        <row r="3426">
          <cell r="H3426" t="str">
            <v/>
          </cell>
        </row>
        <row r="3427">
          <cell r="H3427" t="str">
            <v/>
          </cell>
        </row>
        <row r="3428">
          <cell r="H3428" t="str">
            <v/>
          </cell>
        </row>
        <row r="3429">
          <cell r="H3429" t="str">
            <v/>
          </cell>
        </row>
        <row r="3430">
          <cell r="H3430" t="str">
            <v/>
          </cell>
        </row>
        <row r="3431">
          <cell r="H3431" t="str">
            <v/>
          </cell>
        </row>
        <row r="3432">
          <cell r="H3432" t="str">
            <v/>
          </cell>
        </row>
        <row r="3433">
          <cell r="H3433" t="str">
            <v/>
          </cell>
        </row>
        <row r="3434">
          <cell r="H3434" t="str">
            <v/>
          </cell>
        </row>
        <row r="3435">
          <cell r="H3435" t="str">
            <v/>
          </cell>
        </row>
        <row r="3436">
          <cell r="H3436" t="str">
            <v/>
          </cell>
        </row>
        <row r="3437">
          <cell r="H3437" t="str">
            <v/>
          </cell>
        </row>
        <row r="3438">
          <cell r="H3438" t="str">
            <v/>
          </cell>
        </row>
        <row r="3439">
          <cell r="H3439" t="str">
            <v/>
          </cell>
        </row>
        <row r="3440">
          <cell r="H3440" t="str">
            <v/>
          </cell>
        </row>
        <row r="3441">
          <cell r="H3441" t="str">
            <v/>
          </cell>
        </row>
        <row r="3442">
          <cell r="H3442" t="str">
            <v/>
          </cell>
        </row>
        <row r="3443">
          <cell r="H3443" t="str">
            <v/>
          </cell>
        </row>
        <row r="3444">
          <cell r="H3444" t="str">
            <v/>
          </cell>
        </row>
        <row r="3445">
          <cell r="H3445" t="str">
            <v/>
          </cell>
        </row>
        <row r="3446">
          <cell r="H3446" t="str">
            <v/>
          </cell>
        </row>
        <row r="3447">
          <cell r="H3447" t="str">
            <v/>
          </cell>
        </row>
        <row r="3448">
          <cell r="H3448" t="str">
            <v/>
          </cell>
        </row>
        <row r="3449">
          <cell r="H3449" t="str">
            <v/>
          </cell>
        </row>
        <row r="3450">
          <cell r="H3450" t="str">
            <v/>
          </cell>
        </row>
        <row r="3451">
          <cell r="H3451" t="str">
            <v/>
          </cell>
        </row>
        <row r="3452">
          <cell r="H3452" t="str">
            <v/>
          </cell>
        </row>
        <row r="3453">
          <cell r="H3453" t="str">
            <v/>
          </cell>
        </row>
        <row r="3454">
          <cell r="H3454" t="str">
            <v/>
          </cell>
        </row>
        <row r="3455">
          <cell r="H3455" t="str">
            <v/>
          </cell>
        </row>
        <row r="3456">
          <cell r="H3456" t="str">
            <v/>
          </cell>
        </row>
        <row r="3457">
          <cell r="H3457" t="str">
            <v/>
          </cell>
        </row>
        <row r="3458">
          <cell r="H3458" t="str">
            <v/>
          </cell>
        </row>
        <row r="3459">
          <cell r="H3459" t="str">
            <v/>
          </cell>
        </row>
        <row r="3460">
          <cell r="H3460" t="str">
            <v/>
          </cell>
        </row>
        <row r="3461">
          <cell r="H3461" t="str">
            <v/>
          </cell>
        </row>
        <row r="3462">
          <cell r="H3462" t="str">
            <v/>
          </cell>
        </row>
        <row r="3463">
          <cell r="H3463" t="str">
            <v/>
          </cell>
        </row>
        <row r="3464">
          <cell r="H3464" t="str">
            <v/>
          </cell>
        </row>
        <row r="3465">
          <cell r="H3465" t="str">
            <v/>
          </cell>
        </row>
        <row r="3466">
          <cell r="H3466" t="str">
            <v/>
          </cell>
        </row>
        <row r="3467">
          <cell r="H3467" t="str">
            <v/>
          </cell>
        </row>
        <row r="3468">
          <cell r="H3468" t="str">
            <v/>
          </cell>
        </row>
        <row r="3469">
          <cell r="H3469" t="str">
            <v/>
          </cell>
        </row>
        <row r="3470">
          <cell r="H3470" t="str">
            <v/>
          </cell>
        </row>
        <row r="3471">
          <cell r="H3471" t="str">
            <v/>
          </cell>
        </row>
        <row r="3472">
          <cell r="H3472" t="str">
            <v/>
          </cell>
        </row>
        <row r="3473">
          <cell r="H3473" t="str">
            <v/>
          </cell>
        </row>
        <row r="3474">
          <cell r="H3474" t="str">
            <v/>
          </cell>
        </row>
        <row r="3475">
          <cell r="H3475" t="str">
            <v/>
          </cell>
        </row>
        <row r="3476">
          <cell r="H3476" t="str">
            <v/>
          </cell>
        </row>
        <row r="3477">
          <cell r="H3477" t="str">
            <v/>
          </cell>
        </row>
        <row r="3478">
          <cell r="H3478" t="str">
            <v/>
          </cell>
        </row>
        <row r="3479">
          <cell r="H3479" t="str">
            <v/>
          </cell>
        </row>
        <row r="3480">
          <cell r="H3480" t="str">
            <v/>
          </cell>
        </row>
        <row r="3481">
          <cell r="H3481" t="str">
            <v/>
          </cell>
        </row>
        <row r="3482">
          <cell r="H3482" t="str">
            <v/>
          </cell>
        </row>
        <row r="3483">
          <cell r="H3483" t="str">
            <v/>
          </cell>
        </row>
        <row r="3484">
          <cell r="H3484" t="str">
            <v/>
          </cell>
        </row>
        <row r="3485">
          <cell r="H3485" t="str">
            <v/>
          </cell>
        </row>
        <row r="3486">
          <cell r="H3486" t="str">
            <v/>
          </cell>
        </row>
        <row r="3487">
          <cell r="H3487" t="str">
            <v/>
          </cell>
        </row>
        <row r="3488">
          <cell r="H3488" t="str">
            <v/>
          </cell>
        </row>
        <row r="3489">
          <cell r="H3489" t="str">
            <v/>
          </cell>
        </row>
        <row r="3490">
          <cell r="H3490" t="str">
            <v/>
          </cell>
        </row>
        <row r="3491">
          <cell r="H3491" t="str">
            <v/>
          </cell>
        </row>
        <row r="3492">
          <cell r="H3492" t="str">
            <v/>
          </cell>
        </row>
        <row r="3493">
          <cell r="H3493" t="str">
            <v/>
          </cell>
        </row>
        <row r="3494">
          <cell r="H3494" t="str">
            <v/>
          </cell>
        </row>
        <row r="3495">
          <cell r="H3495" t="str">
            <v/>
          </cell>
        </row>
        <row r="3496">
          <cell r="H3496" t="str">
            <v/>
          </cell>
        </row>
        <row r="3497">
          <cell r="H3497" t="str">
            <v/>
          </cell>
        </row>
        <row r="3498">
          <cell r="H3498" t="str">
            <v/>
          </cell>
        </row>
        <row r="3499">
          <cell r="H3499" t="str">
            <v/>
          </cell>
        </row>
        <row r="3500">
          <cell r="H3500" t="str">
            <v/>
          </cell>
        </row>
        <row r="3501">
          <cell r="H3501" t="str">
            <v/>
          </cell>
        </row>
        <row r="3502">
          <cell r="H3502" t="str">
            <v/>
          </cell>
        </row>
        <row r="3503">
          <cell r="H3503" t="str">
            <v/>
          </cell>
        </row>
        <row r="3504">
          <cell r="H3504" t="str">
            <v/>
          </cell>
        </row>
        <row r="3505">
          <cell r="H3505" t="str">
            <v/>
          </cell>
        </row>
        <row r="3506">
          <cell r="H3506" t="str">
            <v/>
          </cell>
        </row>
        <row r="3507">
          <cell r="H3507" t="str">
            <v/>
          </cell>
        </row>
        <row r="3508">
          <cell r="H3508" t="str">
            <v/>
          </cell>
        </row>
        <row r="3509">
          <cell r="H3509" t="str">
            <v/>
          </cell>
        </row>
        <row r="3510">
          <cell r="H3510" t="str">
            <v/>
          </cell>
        </row>
        <row r="3511">
          <cell r="H3511" t="str">
            <v/>
          </cell>
        </row>
        <row r="3512">
          <cell r="H3512" t="str">
            <v/>
          </cell>
        </row>
        <row r="3513">
          <cell r="H3513" t="str">
            <v/>
          </cell>
        </row>
        <row r="3514">
          <cell r="H3514" t="str">
            <v/>
          </cell>
        </row>
        <row r="3515">
          <cell r="H3515" t="str">
            <v/>
          </cell>
        </row>
        <row r="3516">
          <cell r="H3516" t="str">
            <v/>
          </cell>
        </row>
        <row r="3517">
          <cell r="H3517" t="str">
            <v/>
          </cell>
        </row>
        <row r="3518">
          <cell r="H3518" t="str">
            <v/>
          </cell>
        </row>
        <row r="3519">
          <cell r="H3519" t="str">
            <v/>
          </cell>
        </row>
        <row r="3520">
          <cell r="H3520" t="str">
            <v/>
          </cell>
        </row>
        <row r="3521">
          <cell r="H3521" t="str">
            <v/>
          </cell>
        </row>
        <row r="3522">
          <cell r="H3522" t="str">
            <v/>
          </cell>
        </row>
        <row r="3523">
          <cell r="H3523" t="str">
            <v/>
          </cell>
        </row>
        <row r="3524">
          <cell r="H3524" t="str">
            <v/>
          </cell>
        </row>
        <row r="3525">
          <cell r="H3525" t="str">
            <v/>
          </cell>
        </row>
        <row r="3526">
          <cell r="H3526" t="str">
            <v/>
          </cell>
        </row>
        <row r="3527">
          <cell r="H3527" t="str">
            <v/>
          </cell>
        </row>
        <row r="3528">
          <cell r="H3528" t="str">
            <v/>
          </cell>
        </row>
        <row r="3529">
          <cell r="H3529" t="str">
            <v/>
          </cell>
        </row>
        <row r="3530">
          <cell r="H3530" t="str">
            <v/>
          </cell>
        </row>
        <row r="3531">
          <cell r="H3531" t="str">
            <v/>
          </cell>
        </row>
        <row r="3532">
          <cell r="H3532" t="str">
            <v/>
          </cell>
        </row>
        <row r="3533">
          <cell r="H3533" t="str">
            <v/>
          </cell>
        </row>
        <row r="3534">
          <cell r="H3534" t="str">
            <v/>
          </cell>
        </row>
        <row r="3535">
          <cell r="H3535" t="str">
            <v/>
          </cell>
        </row>
        <row r="3536">
          <cell r="H3536" t="str">
            <v/>
          </cell>
        </row>
        <row r="3537">
          <cell r="H3537" t="str">
            <v/>
          </cell>
        </row>
        <row r="3538">
          <cell r="H3538" t="str">
            <v/>
          </cell>
        </row>
        <row r="3539">
          <cell r="H3539" t="str">
            <v/>
          </cell>
        </row>
        <row r="3540">
          <cell r="H3540" t="str">
            <v/>
          </cell>
        </row>
        <row r="3541">
          <cell r="H3541" t="str">
            <v/>
          </cell>
        </row>
        <row r="3542">
          <cell r="H3542" t="str">
            <v/>
          </cell>
        </row>
        <row r="3543">
          <cell r="H3543" t="str">
            <v/>
          </cell>
        </row>
        <row r="3544">
          <cell r="H3544" t="str">
            <v/>
          </cell>
        </row>
        <row r="3545">
          <cell r="H3545" t="str">
            <v/>
          </cell>
        </row>
        <row r="3546">
          <cell r="H3546" t="str">
            <v/>
          </cell>
        </row>
        <row r="3547">
          <cell r="H3547" t="str">
            <v/>
          </cell>
        </row>
        <row r="3548">
          <cell r="H3548" t="str">
            <v/>
          </cell>
        </row>
        <row r="3549">
          <cell r="H3549" t="str">
            <v/>
          </cell>
        </row>
        <row r="3550">
          <cell r="H3550" t="str">
            <v/>
          </cell>
        </row>
        <row r="3551">
          <cell r="H3551" t="str">
            <v/>
          </cell>
        </row>
        <row r="3552">
          <cell r="H3552" t="str">
            <v/>
          </cell>
        </row>
        <row r="3553">
          <cell r="H3553" t="str">
            <v/>
          </cell>
        </row>
        <row r="3554">
          <cell r="H3554" t="str">
            <v/>
          </cell>
        </row>
        <row r="3555">
          <cell r="H3555" t="str">
            <v/>
          </cell>
        </row>
        <row r="3556">
          <cell r="H3556" t="str">
            <v/>
          </cell>
        </row>
        <row r="3557">
          <cell r="H3557" t="str">
            <v/>
          </cell>
        </row>
        <row r="3558">
          <cell r="H3558" t="str">
            <v/>
          </cell>
        </row>
        <row r="3559">
          <cell r="H3559" t="str">
            <v/>
          </cell>
        </row>
        <row r="3560">
          <cell r="H3560" t="str">
            <v/>
          </cell>
        </row>
        <row r="3561">
          <cell r="H3561" t="str">
            <v/>
          </cell>
        </row>
        <row r="3562">
          <cell r="H3562" t="str">
            <v/>
          </cell>
        </row>
        <row r="3563">
          <cell r="H3563" t="str">
            <v/>
          </cell>
        </row>
        <row r="3564">
          <cell r="H3564" t="str">
            <v/>
          </cell>
        </row>
        <row r="3565">
          <cell r="H3565" t="str">
            <v/>
          </cell>
        </row>
        <row r="3566">
          <cell r="H3566" t="str">
            <v/>
          </cell>
        </row>
        <row r="3567">
          <cell r="H3567" t="str">
            <v/>
          </cell>
        </row>
        <row r="3568">
          <cell r="H3568" t="str">
            <v/>
          </cell>
        </row>
        <row r="3569">
          <cell r="H3569" t="str">
            <v/>
          </cell>
        </row>
        <row r="3570">
          <cell r="H3570" t="str">
            <v/>
          </cell>
        </row>
        <row r="3571">
          <cell r="H3571" t="str">
            <v/>
          </cell>
        </row>
        <row r="3572">
          <cell r="H3572" t="str">
            <v/>
          </cell>
        </row>
        <row r="3573">
          <cell r="H3573" t="str">
            <v/>
          </cell>
        </row>
        <row r="3574">
          <cell r="H3574" t="str">
            <v/>
          </cell>
        </row>
        <row r="3575">
          <cell r="H3575" t="str">
            <v/>
          </cell>
        </row>
        <row r="3576">
          <cell r="H3576" t="str">
            <v/>
          </cell>
        </row>
        <row r="3577">
          <cell r="H3577" t="str">
            <v/>
          </cell>
        </row>
        <row r="3578">
          <cell r="H3578" t="str">
            <v/>
          </cell>
        </row>
        <row r="3579">
          <cell r="H3579" t="str">
            <v/>
          </cell>
        </row>
        <row r="3580">
          <cell r="H3580" t="str">
            <v/>
          </cell>
        </row>
        <row r="3581">
          <cell r="H3581" t="str">
            <v/>
          </cell>
        </row>
        <row r="3582">
          <cell r="H3582" t="str">
            <v/>
          </cell>
        </row>
        <row r="3583">
          <cell r="H3583" t="str">
            <v/>
          </cell>
        </row>
        <row r="3584">
          <cell r="H3584" t="str">
            <v/>
          </cell>
        </row>
        <row r="3585">
          <cell r="H3585" t="str">
            <v/>
          </cell>
        </row>
        <row r="3586">
          <cell r="H3586" t="str">
            <v/>
          </cell>
        </row>
        <row r="3587">
          <cell r="H3587" t="str">
            <v/>
          </cell>
        </row>
        <row r="3588">
          <cell r="H3588" t="str">
            <v/>
          </cell>
        </row>
        <row r="3589">
          <cell r="H3589" t="str">
            <v/>
          </cell>
        </row>
        <row r="3590">
          <cell r="H3590" t="str">
            <v/>
          </cell>
        </row>
        <row r="3591">
          <cell r="H3591" t="str">
            <v/>
          </cell>
        </row>
        <row r="3592">
          <cell r="H3592" t="str">
            <v/>
          </cell>
        </row>
        <row r="3593">
          <cell r="H3593" t="str">
            <v/>
          </cell>
        </row>
        <row r="3594">
          <cell r="H3594" t="str">
            <v/>
          </cell>
        </row>
        <row r="3595">
          <cell r="H3595" t="str">
            <v/>
          </cell>
        </row>
        <row r="3596">
          <cell r="H3596" t="str">
            <v/>
          </cell>
        </row>
        <row r="3597">
          <cell r="H3597" t="str">
            <v/>
          </cell>
        </row>
        <row r="3598">
          <cell r="H3598" t="str">
            <v/>
          </cell>
        </row>
        <row r="3599">
          <cell r="H3599" t="str">
            <v/>
          </cell>
        </row>
        <row r="3600">
          <cell r="H3600" t="str">
            <v/>
          </cell>
        </row>
        <row r="3601">
          <cell r="H3601" t="str">
            <v/>
          </cell>
        </row>
        <row r="3602">
          <cell r="H3602" t="str">
            <v/>
          </cell>
        </row>
        <row r="3603">
          <cell r="H3603" t="str">
            <v/>
          </cell>
        </row>
        <row r="3604">
          <cell r="H3604" t="str">
            <v/>
          </cell>
        </row>
        <row r="3605">
          <cell r="H3605" t="str">
            <v/>
          </cell>
        </row>
        <row r="3606">
          <cell r="H3606" t="str">
            <v/>
          </cell>
        </row>
        <row r="3607">
          <cell r="H3607" t="str">
            <v/>
          </cell>
        </row>
        <row r="3608">
          <cell r="H3608" t="str">
            <v/>
          </cell>
        </row>
        <row r="3609">
          <cell r="H3609" t="str">
            <v/>
          </cell>
        </row>
        <row r="3610">
          <cell r="H3610" t="str">
            <v/>
          </cell>
        </row>
        <row r="3611">
          <cell r="H3611" t="str">
            <v/>
          </cell>
        </row>
        <row r="3612">
          <cell r="H3612" t="str">
            <v/>
          </cell>
        </row>
        <row r="3613">
          <cell r="H3613" t="str">
            <v/>
          </cell>
        </row>
        <row r="3614">
          <cell r="H3614" t="str">
            <v/>
          </cell>
        </row>
        <row r="3615">
          <cell r="H3615" t="str">
            <v/>
          </cell>
        </row>
        <row r="3616">
          <cell r="H3616" t="str">
            <v/>
          </cell>
        </row>
        <row r="3617">
          <cell r="H3617" t="str">
            <v/>
          </cell>
        </row>
        <row r="3618">
          <cell r="H3618" t="str">
            <v/>
          </cell>
        </row>
        <row r="3619">
          <cell r="H3619" t="str">
            <v/>
          </cell>
        </row>
        <row r="3620">
          <cell r="H3620" t="str">
            <v/>
          </cell>
        </row>
        <row r="3621">
          <cell r="H3621" t="str">
            <v/>
          </cell>
        </row>
        <row r="3622">
          <cell r="H3622" t="str">
            <v/>
          </cell>
        </row>
        <row r="3623">
          <cell r="H3623" t="str">
            <v/>
          </cell>
        </row>
        <row r="3624">
          <cell r="H3624" t="str">
            <v/>
          </cell>
        </row>
        <row r="3625">
          <cell r="H3625" t="str">
            <v/>
          </cell>
        </row>
        <row r="3626">
          <cell r="H3626" t="str">
            <v/>
          </cell>
        </row>
        <row r="3627">
          <cell r="H3627" t="str">
            <v/>
          </cell>
        </row>
        <row r="3628">
          <cell r="H3628" t="str">
            <v/>
          </cell>
        </row>
        <row r="3629">
          <cell r="H3629" t="str">
            <v/>
          </cell>
        </row>
        <row r="3630">
          <cell r="H3630" t="str">
            <v/>
          </cell>
        </row>
        <row r="3631">
          <cell r="H3631" t="str">
            <v/>
          </cell>
        </row>
        <row r="3632">
          <cell r="H3632" t="str">
            <v/>
          </cell>
        </row>
        <row r="3633">
          <cell r="H3633" t="str">
            <v/>
          </cell>
        </row>
        <row r="3634">
          <cell r="H3634" t="str">
            <v/>
          </cell>
        </row>
        <row r="3635">
          <cell r="H3635" t="str">
            <v/>
          </cell>
        </row>
        <row r="3636">
          <cell r="H3636" t="str">
            <v/>
          </cell>
        </row>
        <row r="3637">
          <cell r="H3637" t="str">
            <v/>
          </cell>
        </row>
        <row r="3638">
          <cell r="H3638" t="str">
            <v/>
          </cell>
        </row>
        <row r="3639">
          <cell r="H3639" t="str">
            <v/>
          </cell>
        </row>
        <row r="3640">
          <cell r="H3640" t="str">
            <v/>
          </cell>
        </row>
        <row r="3641">
          <cell r="H3641" t="str">
            <v/>
          </cell>
        </row>
        <row r="3642">
          <cell r="H3642" t="str">
            <v/>
          </cell>
        </row>
        <row r="3643">
          <cell r="H3643" t="str">
            <v/>
          </cell>
        </row>
        <row r="3644">
          <cell r="H3644" t="str">
            <v/>
          </cell>
        </row>
        <row r="3645">
          <cell r="H3645" t="str">
            <v/>
          </cell>
        </row>
        <row r="3646">
          <cell r="H3646" t="str">
            <v/>
          </cell>
        </row>
        <row r="3647">
          <cell r="H3647" t="str">
            <v/>
          </cell>
        </row>
        <row r="3648">
          <cell r="H3648" t="str">
            <v/>
          </cell>
        </row>
        <row r="3649">
          <cell r="H3649" t="str">
            <v/>
          </cell>
        </row>
        <row r="3650">
          <cell r="H3650" t="str">
            <v/>
          </cell>
        </row>
        <row r="3651">
          <cell r="H3651" t="str">
            <v/>
          </cell>
        </row>
        <row r="3652">
          <cell r="H3652" t="str">
            <v/>
          </cell>
        </row>
        <row r="3653">
          <cell r="H3653" t="str">
            <v/>
          </cell>
        </row>
        <row r="3654">
          <cell r="H3654" t="str">
            <v/>
          </cell>
        </row>
        <row r="3655">
          <cell r="H3655" t="str">
            <v/>
          </cell>
        </row>
        <row r="3656">
          <cell r="H3656" t="str">
            <v/>
          </cell>
        </row>
        <row r="3657">
          <cell r="H3657" t="str">
            <v/>
          </cell>
        </row>
        <row r="3658">
          <cell r="H3658" t="str">
            <v/>
          </cell>
        </row>
        <row r="3659">
          <cell r="H3659" t="str">
            <v/>
          </cell>
        </row>
        <row r="3660">
          <cell r="H3660" t="str">
            <v/>
          </cell>
        </row>
        <row r="3661">
          <cell r="H3661" t="str">
            <v/>
          </cell>
        </row>
        <row r="3662">
          <cell r="H3662" t="str">
            <v/>
          </cell>
        </row>
        <row r="3663">
          <cell r="H3663" t="str">
            <v/>
          </cell>
        </row>
        <row r="3664">
          <cell r="H3664" t="str">
            <v/>
          </cell>
        </row>
        <row r="3665">
          <cell r="H3665" t="str">
            <v/>
          </cell>
        </row>
        <row r="3666">
          <cell r="H3666" t="str">
            <v/>
          </cell>
        </row>
        <row r="3667">
          <cell r="H3667" t="str">
            <v/>
          </cell>
        </row>
        <row r="3668">
          <cell r="H3668" t="str">
            <v/>
          </cell>
        </row>
        <row r="3669">
          <cell r="H3669" t="str">
            <v/>
          </cell>
        </row>
        <row r="3670">
          <cell r="H3670" t="str">
            <v/>
          </cell>
        </row>
        <row r="3671">
          <cell r="H3671" t="str">
            <v/>
          </cell>
        </row>
        <row r="3672">
          <cell r="H3672" t="str">
            <v/>
          </cell>
        </row>
        <row r="3673">
          <cell r="H3673" t="str">
            <v/>
          </cell>
        </row>
        <row r="3674">
          <cell r="H3674" t="str">
            <v/>
          </cell>
        </row>
        <row r="3675">
          <cell r="H3675" t="str">
            <v/>
          </cell>
        </row>
        <row r="3676">
          <cell r="H3676" t="str">
            <v/>
          </cell>
        </row>
        <row r="3677">
          <cell r="H3677" t="str">
            <v/>
          </cell>
        </row>
        <row r="3678">
          <cell r="H3678" t="str">
            <v/>
          </cell>
        </row>
        <row r="3679">
          <cell r="H3679" t="str">
            <v/>
          </cell>
        </row>
        <row r="3680">
          <cell r="H3680" t="str">
            <v/>
          </cell>
        </row>
        <row r="3681">
          <cell r="H3681" t="str">
            <v/>
          </cell>
        </row>
        <row r="3682">
          <cell r="H3682" t="str">
            <v/>
          </cell>
        </row>
        <row r="3683">
          <cell r="H3683" t="str">
            <v/>
          </cell>
        </row>
        <row r="3684">
          <cell r="H3684" t="str">
            <v/>
          </cell>
        </row>
        <row r="3685">
          <cell r="H3685" t="str">
            <v/>
          </cell>
        </row>
        <row r="3686">
          <cell r="H3686" t="str">
            <v/>
          </cell>
        </row>
        <row r="3687">
          <cell r="H3687" t="str">
            <v/>
          </cell>
        </row>
        <row r="3688">
          <cell r="H3688" t="str">
            <v/>
          </cell>
        </row>
        <row r="3689">
          <cell r="H3689" t="str">
            <v/>
          </cell>
        </row>
        <row r="3690">
          <cell r="H3690" t="str">
            <v/>
          </cell>
        </row>
        <row r="3691">
          <cell r="H3691" t="str">
            <v/>
          </cell>
        </row>
        <row r="3692">
          <cell r="H3692" t="str">
            <v/>
          </cell>
        </row>
        <row r="3693">
          <cell r="H3693" t="str">
            <v/>
          </cell>
        </row>
        <row r="3694">
          <cell r="H3694" t="str">
            <v/>
          </cell>
        </row>
        <row r="3695">
          <cell r="H3695" t="str">
            <v/>
          </cell>
        </row>
        <row r="3696">
          <cell r="H3696" t="str">
            <v/>
          </cell>
        </row>
        <row r="3697">
          <cell r="H3697" t="str">
            <v/>
          </cell>
        </row>
        <row r="3698">
          <cell r="H3698" t="str">
            <v/>
          </cell>
        </row>
        <row r="3699">
          <cell r="H3699" t="str">
            <v/>
          </cell>
        </row>
        <row r="3700">
          <cell r="H3700" t="str">
            <v/>
          </cell>
        </row>
        <row r="3701">
          <cell r="H3701" t="str">
            <v/>
          </cell>
        </row>
        <row r="3702">
          <cell r="H3702" t="str">
            <v/>
          </cell>
        </row>
        <row r="3703">
          <cell r="H3703" t="str">
            <v/>
          </cell>
        </row>
        <row r="3704">
          <cell r="H3704" t="str">
            <v/>
          </cell>
        </row>
        <row r="3705">
          <cell r="H3705" t="str">
            <v/>
          </cell>
        </row>
        <row r="3706">
          <cell r="H3706" t="str">
            <v/>
          </cell>
        </row>
        <row r="3707">
          <cell r="H3707" t="str">
            <v/>
          </cell>
        </row>
        <row r="3708">
          <cell r="H3708" t="str">
            <v/>
          </cell>
        </row>
        <row r="3709">
          <cell r="H3709" t="str">
            <v/>
          </cell>
        </row>
        <row r="3710">
          <cell r="H3710" t="str">
            <v/>
          </cell>
        </row>
        <row r="3711">
          <cell r="H3711" t="str">
            <v/>
          </cell>
        </row>
        <row r="3712">
          <cell r="H3712" t="str">
            <v/>
          </cell>
        </row>
        <row r="3713">
          <cell r="H3713" t="str">
            <v/>
          </cell>
        </row>
        <row r="3714">
          <cell r="H3714" t="str">
            <v/>
          </cell>
        </row>
        <row r="3715">
          <cell r="H3715" t="str">
            <v/>
          </cell>
        </row>
        <row r="3716">
          <cell r="H3716" t="str">
            <v/>
          </cell>
        </row>
        <row r="3717">
          <cell r="H3717" t="str">
            <v/>
          </cell>
        </row>
        <row r="3718">
          <cell r="H3718" t="str">
            <v/>
          </cell>
        </row>
        <row r="3719">
          <cell r="H3719" t="str">
            <v/>
          </cell>
        </row>
        <row r="3720">
          <cell r="H3720" t="str">
            <v/>
          </cell>
        </row>
        <row r="3721">
          <cell r="H3721" t="str">
            <v/>
          </cell>
        </row>
        <row r="3722">
          <cell r="H3722" t="str">
            <v/>
          </cell>
        </row>
        <row r="3723">
          <cell r="H3723" t="str">
            <v/>
          </cell>
        </row>
        <row r="3724">
          <cell r="H3724" t="str">
            <v/>
          </cell>
        </row>
        <row r="3725">
          <cell r="H3725" t="str">
            <v/>
          </cell>
        </row>
        <row r="3726">
          <cell r="H3726" t="str">
            <v/>
          </cell>
        </row>
        <row r="3727">
          <cell r="H3727" t="str">
            <v/>
          </cell>
        </row>
        <row r="3728">
          <cell r="H3728" t="str">
            <v/>
          </cell>
        </row>
        <row r="3729">
          <cell r="H3729" t="str">
            <v/>
          </cell>
        </row>
        <row r="3730">
          <cell r="H3730" t="str">
            <v/>
          </cell>
        </row>
        <row r="3731">
          <cell r="H3731" t="str">
            <v/>
          </cell>
        </row>
        <row r="3732">
          <cell r="H3732" t="str">
            <v/>
          </cell>
        </row>
        <row r="3733">
          <cell r="H3733" t="str">
            <v/>
          </cell>
        </row>
        <row r="3734">
          <cell r="H3734" t="str">
            <v/>
          </cell>
        </row>
        <row r="3735">
          <cell r="H3735" t="str">
            <v/>
          </cell>
        </row>
        <row r="3736">
          <cell r="H3736" t="str">
            <v/>
          </cell>
        </row>
        <row r="3737">
          <cell r="H3737" t="str">
            <v/>
          </cell>
        </row>
        <row r="3738">
          <cell r="H3738" t="str">
            <v/>
          </cell>
        </row>
        <row r="3739">
          <cell r="H3739" t="str">
            <v/>
          </cell>
        </row>
        <row r="3740">
          <cell r="H3740" t="str">
            <v/>
          </cell>
        </row>
        <row r="3741">
          <cell r="H3741" t="str">
            <v/>
          </cell>
        </row>
        <row r="3742">
          <cell r="H3742" t="str">
            <v/>
          </cell>
        </row>
        <row r="3743">
          <cell r="H3743" t="str">
            <v/>
          </cell>
        </row>
        <row r="3744">
          <cell r="H3744" t="str">
            <v/>
          </cell>
        </row>
        <row r="3745">
          <cell r="H3745" t="str">
            <v/>
          </cell>
        </row>
        <row r="3746">
          <cell r="H3746" t="str">
            <v/>
          </cell>
        </row>
        <row r="3747">
          <cell r="H3747" t="str">
            <v/>
          </cell>
        </row>
        <row r="3748">
          <cell r="H3748" t="str">
            <v/>
          </cell>
        </row>
        <row r="3749">
          <cell r="H3749" t="str">
            <v/>
          </cell>
        </row>
        <row r="3750">
          <cell r="H3750" t="str">
            <v/>
          </cell>
        </row>
        <row r="3751">
          <cell r="H3751" t="str">
            <v/>
          </cell>
        </row>
        <row r="3752">
          <cell r="H3752" t="str">
            <v/>
          </cell>
        </row>
        <row r="3753">
          <cell r="H3753" t="str">
            <v/>
          </cell>
        </row>
        <row r="3754">
          <cell r="H3754" t="str">
            <v/>
          </cell>
        </row>
        <row r="3755">
          <cell r="H3755" t="str">
            <v/>
          </cell>
        </row>
        <row r="3756">
          <cell r="H3756" t="str">
            <v/>
          </cell>
        </row>
        <row r="3757">
          <cell r="H3757" t="str">
            <v/>
          </cell>
        </row>
        <row r="3758">
          <cell r="H3758" t="str">
            <v/>
          </cell>
        </row>
        <row r="3759">
          <cell r="H3759" t="str">
            <v/>
          </cell>
        </row>
        <row r="3760">
          <cell r="H3760" t="str">
            <v/>
          </cell>
        </row>
        <row r="3761">
          <cell r="H3761" t="str">
            <v/>
          </cell>
        </row>
        <row r="3762">
          <cell r="H3762" t="str">
            <v/>
          </cell>
        </row>
        <row r="3763">
          <cell r="H3763" t="str">
            <v/>
          </cell>
        </row>
        <row r="3764">
          <cell r="H3764" t="str">
            <v/>
          </cell>
        </row>
        <row r="3765">
          <cell r="H3765" t="str">
            <v/>
          </cell>
        </row>
        <row r="3766">
          <cell r="H3766" t="str">
            <v/>
          </cell>
        </row>
        <row r="3767">
          <cell r="H3767" t="str">
            <v/>
          </cell>
        </row>
        <row r="3768">
          <cell r="H3768" t="str">
            <v/>
          </cell>
        </row>
        <row r="3769">
          <cell r="H3769" t="str">
            <v/>
          </cell>
        </row>
        <row r="3770">
          <cell r="H3770" t="str">
            <v/>
          </cell>
        </row>
        <row r="3771">
          <cell r="H3771" t="str">
            <v/>
          </cell>
        </row>
        <row r="3772">
          <cell r="H3772" t="str">
            <v/>
          </cell>
        </row>
        <row r="3773">
          <cell r="H3773" t="str">
            <v/>
          </cell>
        </row>
        <row r="3774">
          <cell r="H3774" t="str">
            <v/>
          </cell>
        </row>
        <row r="3775">
          <cell r="H3775" t="str">
            <v/>
          </cell>
        </row>
        <row r="3776">
          <cell r="H3776" t="str">
            <v/>
          </cell>
        </row>
        <row r="3777">
          <cell r="H3777" t="str">
            <v/>
          </cell>
        </row>
        <row r="3778">
          <cell r="H3778" t="str">
            <v/>
          </cell>
        </row>
        <row r="3779">
          <cell r="H3779" t="str">
            <v/>
          </cell>
        </row>
        <row r="3780">
          <cell r="H3780" t="str">
            <v/>
          </cell>
        </row>
        <row r="3781">
          <cell r="H3781" t="str">
            <v/>
          </cell>
        </row>
        <row r="3782">
          <cell r="H3782" t="str">
            <v/>
          </cell>
        </row>
        <row r="3783">
          <cell r="H3783" t="str">
            <v/>
          </cell>
        </row>
        <row r="3784">
          <cell r="H3784" t="str">
            <v/>
          </cell>
        </row>
        <row r="3785">
          <cell r="H3785" t="str">
            <v/>
          </cell>
        </row>
        <row r="3786">
          <cell r="H3786" t="str">
            <v/>
          </cell>
        </row>
        <row r="3787">
          <cell r="H3787" t="str">
            <v/>
          </cell>
        </row>
        <row r="3788">
          <cell r="H3788" t="str">
            <v/>
          </cell>
        </row>
        <row r="3789">
          <cell r="H3789" t="str">
            <v/>
          </cell>
        </row>
        <row r="3790">
          <cell r="H3790" t="str">
            <v/>
          </cell>
        </row>
        <row r="3791">
          <cell r="H3791" t="str">
            <v/>
          </cell>
        </row>
        <row r="3792">
          <cell r="H3792" t="str">
            <v/>
          </cell>
        </row>
        <row r="3793">
          <cell r="H3793" t="str">
            <v/>
          </cell>
        </row>
        <row r="3794">
          <cell r="H3794" t="str">
            <v/>
          </cell>
        </row>
        <row r="3795">
          <cell r="H3795" t="str">
            <v/>
          </cell>
        </row>
        <row r="3796">
          <cell r="H3796" t="str">
            <v/>
          </cell>
        </row>
        <row r="3797">
          <cell r="H3797" t="str">
            <v/>
          </cell>
        </row>
        <row r="3798">
          <cell r="H3798" t="str">
            <v/>
          </cell>
        </row>
        <row r="3799">
          <cell r="H3799" t="str">
            <v/>
          </cell>
        </row>
        <row r="3800">
          <cell r="H3800" t="str">
            <v/>
          </cell>
        </row>
        <row r="3801">
          <cell r="H3801" t="str">
            <v/>
          </cell>
        </row>
        <row r="3802">
          <cell r="H3802" t="str">
            <v/>
          </cell>
        </row>
        <row r="3803">
          <cell r="H3803" t="str">
            <v/>
          </cell>
        </row>
        <row r="3804">
          <cell r="H3804" t="str">
            <v/>
          </cell>
        </row>
        <row r="3805">
          <cell r="H3805" t="str">
            <v/>
          </cell>
        </row>
        <row r="3806">
          <cell r="H3806" t="str">
            <v/>
          </cell>
        </row>
        <row r="3807">
          <cell r="H3807" t="str">
            <v/>
          </cell>
        </row>
        <row r="3808">
          <cell r="H3808" t="str">
            <v/>
          </cell>
        </row>
        <row r="3809">
          <cell r="H3809" t="str">
            <v/>
          </cell>
        </row>
        <row r="3810">
          <cell r="H3810" t="str">
            <v/>
          </cell>
        </row>
        <row r="3811">
          <cell r="H3811" t="str">
            <v/>
          </cell>
        </row>
        <row r="3812">
          <cell r="H3812" t="str">
            <v/>
          </cell>
        </row>
        <row r="3813">
          <cell r="H3813" t="str">
            <v/>
          </cell>
        </row>
        <row r="3814">
          <cell r="H3814" t="str">
            <v/>
          </cell>
        </row>
        <row r="3815">
          <cell r="H3815" t="str">
            <v/>
          </cell>
        </row>
        <row r="3816">
          <cell r="H3816" t="str">
            <v/>
          </cell>
        </row>
        <row r="3817">
          <cell r="H3817" t="str">
            <v/>
          </cell>
        </row>
        <row r="3818">
          <cell r="H3818" t="str">
            <v/>
          </cell>
        </row>
        <row r="3819">
          <cell r="H3819" t="str">
            <v/>
          </cell>
        </row>
        <row r="3820">
          <cell r="H3820" t="str">
            <v/>
          </cell>
        </row>
        <row r="3821">
          <cell r="H3821" t="str">
            <v/>
          </cell>
        </row>
        <row r="3822">
          <cell r="H3822" t="str">
            <v/>
          </cell>
        </row>
        <row r="3823">
          <cell r="H3823" t="str">
            <v/>
          </cell>
        </row>
        <row r="3824">
          <cell r="H3824" t="str">
            <v/>
          </cell>
        </row>
        <row r="3825">
          <cell r="H3825" t="str">
            <v/>
          </cell>
        </row>
        <row r="3826">
          <cell r="H3826" t="str">
            <v/>
          </cell>
        </row>
        <row r="3827">
          <cell r="H3827" t="str">
            <v/>
          </cell>
        </row>
        <row r="3828">
          <cell r="H3828" t="str">
            <v/>
          </cell>
        </row>
        <row r="3829">
          <cell r="H3829" t="str">
            <v/>
          </cell>
        </row>
        <row r="3830">
          <cell r="H3830" t="str">
            <v/>
          </cell>
        </row>
        <row r="3831">
          <cell r="H3831" t="str">
            <v/>
          </cell>
        </row>
        <row r="3832">
          <cell r="H3832" t="str">
            <v/>
          </cell>
        </row>
        <row r="3833">
          <cell r="H3833" t="str">
            <v/>
          </cell>
        </row>
        <row r="3834">
          <cell r="H3834" t="str">
            <v/>
          </cell>
        </row>
        <row r="3835">
          <cell r="H3835" t="str">
            <v/>
          </cell>
        </row>
        <row r="3836">
          <cell r="H3836" t="str">
            <v/>
          </cell>
        </row>
        <row r="3837">
          <cell r="H3837" t="str">
            <v/>
          </cell>
        </row>
        <row r="3838">
          <cell r="H3838" t="str">
            <v/>
          </cell>
        </row>
        <row r="3839">
          <cell r="H3839" t="str">
            <v/>
          </cell>
        </row>
        <row r="3840">
          <cell r="H3840" t="str">
            <v/>
          </cell>
        </row>
        <row r="3841">
          <cell r="H3841" t="str">
            <v/>
          </cell>
        </row>
        <row r="3842">
          <cell r="H3842" t="str">
            <v/>
          </cell>
        </row>
        <row r="3843">
          <cell r="H3843" t="str">
            <v/>
          </cell>
        </row>
        <row r="3844">
          <cell r="H3844" t="str">
            <v/>
          </cell>
        </row>
        <row r="3845">
          <cell r="H3845" t="str">
            <v/>
          </cell>
        </row>
        <row r="3846">
          <cell r="H3846" t="str">
            <v/>
          </cell>
        </row>
        <row r="3847">
          <cell r="H3847" t="str">
            <v/>
          </cell>
        </row>
        <row r="3848">
          <cell r="H3848" t="str">
            <v/>
          </cell>
        </row>
        <row r="3849">
          <cell r="H3849" t="str">
            <v/>
          </cell>
        </row>
        <row r="3850">
          <cell r="H3850" t="str">
            <v/>
          </cell>
        </row>
        <row r="3851">
          <cell r="H3851" t="str">
            <v/>
          </cell>
        </row>
        <row r="3852">
          <cell r="H3852" t="str">
            <v/>
          </cell>
        </row>
        <row r="3853">
          <cell r="H3853" t="str">
            <v/>
          </cell>
        </row>
        <row r="3854">
          <cell r="H3854" t="str">
            <v/>
          </cell>
        </row>
        <row r="3855">
          <cell r="H3855" t="str">
            <v/>
          </cell>
        </row>
        <row r="3856">
          <cell r="H3856" t="str">
            <v/>
          </cell>
        </row>
        <row r="3857">
          <cell r="H3857" t="str">
            <v/>
          </cell>
        </row>
        <row r="3858">
          <cell r="H3858" t="str">
            <v/>
          </cell>
        </row>
        <row r="3859">
          <cell r="H3859" t="str">
            <v/>
          </cell>
        </row>
        <row r="3860">
          <cell r="H3860" t="str">
            <v/>
          </cell>
        </row>
        <row r="3861">
          <cell r="H3861" t="str">
            <v/>
          </cell>
        </row>
        <row r="3862">
          <cell r="H3862" t="str">
            <v/>
          </cell>
        </row>
        <row r="3863">
          <cell r="H3863" t="str">
            <v/>
          </cell>
        </row>
        <row r="3864">
          <cell r="H3864" t="str">
            <v/>
          </cell>
        </row>
        <row r="3865">
          <cell r="H3865" t="str">
            <v/>
          </cell>
        </row>
        <row r="3866">
          <cell r="H3866" t="str">
            <v/>
          </cell>
        </row>
        <row r="3867">
          <cell r="H3867" t="str">
            <v/>
          </cell>
        </row>
        <row r="3868">
          <cell r="H3868" t="str">
            <v/>
          </cell>
        </row>
        <row r="3869">
          <cell r="H3869" t="str">
            <v/>
          </cell>
        </row>
        <row r="3870">
          <cell r="H3870" t="str">
            <v/>
          </cell>
        </row>
        <row r="3871">
          <cell r="H3871" t="str">
            <v/>
          </cell>
        </row>
        <row r="3872">
          <cell r="H3872" t="str">
            <v/>
          </cell>
        </row>
        <row r="3873">
          <cell r="H3873" t="str">
            <v/>
          </cell>
        </row>
        <row r="3874">
          <cell r="H3874" t="str">
            <v/>
          </cell>
        </row>
        <row r="3875">
          <cell r="H3875" t="str">
            <v/>
          </cell>
        </row>
        <row r="3876">
          <cell r="H3876" t="str">
            <v/>
          </cell>
        </row>
        <row r="3877">
          <cell r="H3877" t="str">
            <v/>
          </cell>
        </row>
        <row r="3878">
          <cell r="H3878" t="str">
            <v/>
          </cell>
        </row>
        <row r="3879">
          <cell r="H3879" t="str">
            <v/>
          </cell>
        </row>
        <row r="3880">
          <cell r="H3880" t="str">
            <v/>
          </cell>
        </row>
        <row r="3881">
          <cell r="H3881" t="str">
            <v/>
          </cell>
        </row>
        <row r="3882">
          <cell r="H3882" t="str">
            <v/>
          </cell>
        </row>
        <row r="3883">
          <cell r="H3883" t="str">
            <v/>
          </cell>
        </row>
        <row r="3884">
          <cell r="H3884" t="str">
            <v/>
          </cell>
        </row>
        <row r="3885">
          <cell r="H3885" t="str">
            <v/>
          </cell>
        </row>
        <row r="3886">
          <cell r="H3886" t="str">
            <v/>
          </cell>
        </row>
        <row r="3887">
          <cell r="H3887" t="str">
            <v/>
          </cell>
        </row>
        <row r="3888">
          <cell r="H3888" t="str">
            <v/>
          </cell>
        </row>
        <row r="3889">
          <cell r="H3889" t="str">
            <v/>
          </cell>
        </row>
        <row r="3890">
          <cell r="H3890" t="str">
            <v/>
          </cell>
        </row>
        <row r="3891">
          <cell r="H3891" t="str">
            <v/>
          </cell>
        </row>
        <row r="3892">
          <cell r="H3892" t="str">
            <v/>
          </cell>
        </row>
        <row r="3893">
          <cell r="H3893" t="str">
            <v/>
          </cell>
        </row>
        <row r="3894">
          <cell r="H3894" t="str">
            <v/>
          </cell>
        </row>
        <row r="3895">
          <cell r="H3895" t="str">
            <v/>
          </cell>
        </row>
        <row r="3896">
          <cell r="H3896" t="str">
            <v/>
          </cell>
        </row>
        <row r="3897">
          <cell r="H3897" t="str">
            <v/>
          </cell>
        </row>
        <row r="3898">
          <cell r="H3898" t="str">
            <v/>
          </cell>
        </row>
        <row r="3899">
          <cell r="H3899" t="str">
            <v/>
          </cell>
        </row>
        <row r="3900">
          <cell r="H3900" t="str">
            <v/>
          </cell>
        </row>
        <row r="3901">
          <cell r="H3901" t="str">
            <v/>
          </cell>
        </row>
        <row r="3902">
          <cell r="H3902" t="str">
            <v/>
          </cell>
        </row>
        <row r="3903">
          <cell r="H3903" t="str">
            <v/>
          </cell>
        </row>
        <row r="3904">
          <cell r="H3904" t="str">
            <v/>
          </cell>
        </row>
        <row r="3905">
          <cell r="H3905" t="str">
            <v/>
          </cell>
        </row>
        <row r="3906">
          <cell r="H3906" t="str">
            <v/>
          </cell>
        </row>
        <row r="3907">
          <cell r="H3907" t="str">
            <v/>
          </cell>
        </row>
        <row r="3908">
          <cell r="H3908" t="str">
            <v/>
          </cell>
        </row>
        <row r="3909">
          <cell r="H3909" t="str">
            <v/>
          </cell>
        </row>
        <row r="3910">
          <cell r="H3910" t="str">
            <v/>
          </cell>
        </row>
        <row r="3911">
          <cell r="H3911" t="str">
            <v/>
          </cell>
        </row>
        <row r="3912">
          <cell r="H3912" t="str">
            <v/>
          </cell>
        </row>
        <row r="3913">
          <cell r="H3913" t="str">
            <v/>
          </cell>
        </row>
        <row r="3914">
          <cell r="H3914" t="str">
            <v/>
          </cell>
        </row>
        <row r="3915">
          <cell r="H3915" t="str">
            <v/>
          </cell>
        </row>
        <row r="3916">
          <cell r="H3916" t="str">
            <v/>
          </cell>
        </row>
        <row r="3917">
          <cell r="H3917" t="str">
            <v/>
          </cell>
        </row>
        <row r="3918">
          <cell r="H3918" t="str">
            <v/>
          </cell>
        </row>
        <row r="3919">
          <cell r="H3919" t="str">
            <v/>
          </cell>
        </row>
        <row r="3920">
          <cell r="H3920" t="str">
            <v/>
          </cell>
        </row>
        <row r="3921">
          <cell r="H3921" t="str">
            <v/>
          </cell>
        </row>
        <row r="3922">
          <cell r="H3922" t="str">
            <v/>
          </cell>
        </row>
        <row r="3923">
          <cell r="H3923" t="str">
            <v/>
          </cell>
        </row>
        <row r="3924">
          <cell r="H3924" t="str">
            <v/>
          </cell>
        </row>
        <row r="3925">
          <cell r="H3925" t="str">
            <v/>
          </cell>
        </row>
        <row r="3926">
          <cell r="H3926" t="str">
            <v/>
          </cell>
        </row>
        <row r="3927">
          <cell r="H3927" t="str">
            <v/>
          </cell>
        </row>
        <row r="3928">
          <cell r="H3928" t="str">
            <v/>
          </cell>
        </row>
        <row r="3929">
          <cell r="H3929" t="str">
            <v/>
          </cell>
        </row>
        <row r="3930">
          <cell r="H3930" t="str">
            <v/>
          </cell>
        </row>
        <row r="3931">
          <cell r="H3931" t="str">
            <v/>
          </cell>
        </row>
        <row r="3932">
          <cell r="H3932" t="str">
            <v/>
          </cell>
        </row>
        <row r="3933">
          <cell r="H3933" t="str">
            <v/>
          </cell>
        </row>
        <row r="3934">
          <cell r="H3934" t="str">
            <v/>
          </cell>
        </row>
        <row r="3935">
          <cell r="H3935" t="str">
            <v/>
          </cell>
        </row>
        <row r="3936">
          <cell r="H3936" t="str">
            <v/>
          </cell>
        </row>
        <row r="3937">
          <cell r="H3937" t="str">
            <v/>
          </cell>
        </row>
        <row r="3938">
          <cell r="H3938" t="str">
            <v/>
          </cell>
        </row>
        <row r="3939">
          <cell r="H3939" t="str">
            <v/>
          </cell>
        </row>
        <row r="3940">
          <cell r="H3940" t="str">
            <v/>
          </cell>
        </row>
        <row r="3941">
          <cell r="H3941" t="str">
            <v/>
          </cell>
        </row>
        <row r="3942">
          <cell r="H3942" t="str">
            <v/>
          </cell>
        </row>
        <row r="3943">
          <cell r="H3943" t="str">
            <v/>
          </cell>
        </row>
        <row r="3944">
          <cell r="H3944" t="str">
            <v/>
          </cell>
        </row>
        <row r="3945">
          <cell r="H3945" t="str">
            <v/>
          </cell>
        </row>
        <row r="3946">
          <cell r="H3946" t="str">
            <v/>
          </cell>
        </row>
        <row r="3947">
          <cell r="H3947" t="str">
            <v/>
          </cell>
        </row>
        <row r="3948">
          <cell r="H3948" t="str">
            <v/>
          </cell>
        </row>
        <row r="3949">
          <cell r="H3949" t="str">
            <v/>
          </cell>
        </row>
        <row r="3950">
          <cell r="H3950" t="str">
            <v/>
          </cell>
        </row>
        <row r="3951">
          <cell r="H3951" t="str">
            <v/>
          </cell>
        </row>
        <row r="3952">
          <cell r="H3952" t="str">
            <v/>
          </cell>
        </row>
        <row r="3953">
          <cell r="H3953" t="str">
            <v/>
          </cell>
        </row>
        <row r="3954">
          <cell r="H3954" t="str">
            <v/>
          </cell>
        </row>
        <row r="3955">
          <cell r="H3955" t="str">
            <v/>
          </cell>
        </row>
        <row r="3956">
          <cell r="H3956" t="str">
            <v/>
          </cell>
        </row>
        <row r="3957">
          <cell r="H3957" t="str">
            <v/>
          </cell>
        </row>
        <row r="3958">
          <cell r="H3958" t="str">
            <v/>
          </cell>
        </row>
        <row r="3959">
          <cell r="H3959" t="str">
            <v/>
          </cell>
        </row>
        <row r="3960">
          <cell r="H3960" t="str">
            <v/>
          </cell>
        </row>
        <row r="3961">
          <cell r="H3961" t="str">
            <v/>
          </cell>
        </row>
        <row r="3962">
          <cell r="H3962" t="str">
            <v/>
          </cell>
        </row>
        <row r="3963">
          <cell r="H3963" t="str">
            <v/>
          </cell>
        </row>
        <row r="3964">
          <cell r="H3964" t="str">
            <v/>
          </cell>
        </row>
        <row r="3965">
          <cell r="H3965" t="str">
            <v/>
          </cell>
        </row>
        <row r="3966">
          <cell r="H3966" t="str">
            <v/>
          </cell>
        </row>
        <row r="3967">
          <cell r="H3967" t="str">
            <v/>
          </cell>
        </row>
        <row r="3968">
          <cell r="H3968" t="str">
            <v/>
          </cell>
        </row>
        <row r="3969">
          <cell r="H3969" t="str">
            <v/>
          </cell>
        </row>
        <row r="3970">
          <cell r="H3970" t="str">
            <v/>
          </cell>
        </row>
        <row r="3971">
          <cell r="H3971" t="str">
            <v/>
          </cell>
        </row>
        <row r="3972">
          <cell r="H3972" t="str">
            <v/>
          </cell>
        </row>
        <row r="3973">
          <cell r="H3973" t="str">
            <v/>
          </cell>
        </row>
        <row r="3974">
          <cell r="H3974" t="str">
            <v/>
          </cell>
        </row>
        <row r="3975">
          <cell r="H3975" t="str">
            <v/>
          </cell>
        </row>
        <row r="3976">
          <cell r="H3976" t="str">
            <v/>
          </cell>
        </row>
        <row r="3977">
          <cell r="H3977" t="str">
            <v/>
          </cell>
        </row>
        <row r="3978">
          <cell r="H3978" t="str">
            <v/>
          </cell>
        </row>
        <row r="3979">
          <cell r="H3979" t="str">
            <v/>
          </cell>
        </row>
        <row r="3980">
          <cell r="H3980" t="str">
            <v/>
          </cell>
        </row>
        <row r="3981">
          <cell r="H3981" t="str">
            <v/>
          </cell>
        </row>
        <row r="3982">
          <cell r="H3982" t="str">
            <v/>
          </cell>
        </row>
        <row r="3983">
          <cell r="H3983" t="str">
            <v/>
          </cell>
        </row>
        <row r="3984">
          <cell r="H3984" t="str">
            <v/>
          </cell>
        </row>
        <row r="3985">
          <cell r="H3985" t="str">
            <v/>
          </cell>
        </row>
        <row r="3986">
          <cell r="H3986" t="str">
            <v/>
          </cell>
        </row>
        <row r="3987">
          <cell r="H3987" t="str">
            <v/>
          </cell>
        </row>
        <row r="3988">
          <cell r="H3988" t="str">
            <v/>
          </cell>
        </row>
        <row r="3989">
          <cell r="H3989" t="str">
            <v/>
          </cell>
        </row>
        <row r="3990">
          <cell r="H3990" t="str">
            <v/>
          </cell>
        </row>
        <row r="3991">
          <cell r="H3991" t="str">
            <v/>
          </cell>
        </row>
        <row r="3992">
          <cell r="H3992" t="str">
            <v/>
          </cell>
        </row>
        <row r="3993">
          <cell r="H3993" t="str">
            <v/>
          </cell>
        </row>
        <row r="3994">
          <cell r="H3994" t="str">
            <v/>
          </cell>
        </row>
        <row r="3995">
          <cell r="H3995" t="str">
            <v/>
          </cell>
        </row>
        <row r="3996">
          <cell r="H3996" t="str">
            <v/>
          </cell>
        </row>
        <row r="3997">
          <cell r="H3997" t="str">
            <v/>
          </cell>
        </row>
        <row r="3998">
          <cell r="H3998" t="str">
            <v/>
          </cell>
        </row>
        <row r="3999">
          <cell r="H3999" t="str">
            <v/>
          </cell>
        </row>
        <row r="4000">
          <cell r="H4000" t="str">
            <v/>
          </cell>
        </row>
        <row r="4001">
          <cell r="H4001" t="str">
            <v/>
          </cell>
        </row>
        <row r="4002">
          <cell r="H4002" t="str">
            <v/>
          </cell>
        </row>
        <row r="4003">
          <cell r="H4003" t="str">
            <v/>
          </cell>
        </row>
        <row r="4004">
          <cell r="H4004" t="str">
            <v/>
          </cell>
        </row>
        <row r="4005">
          <cell r="H4005" t="str">
            <v/>
          </cell>
        </row>
        <row r="4006">
          <cell r="H4006" t="str">
            <v/>
          </cell>
        </row>
        <row r="4007">
          <cell r="H4007" t="str">
            <v/>
          </cell>
        </row>
        <row r="4008">
          <cell r="H4008" t="str">
            <v/>
          </cell>
        </row>
        <row r="4009">
          <cell r="H4009" t="str">
            <v/>
          </cell>
        </row>
        <row r="4010">
          <cell r="H4010" t="str">
            <v/>
          </cell>
        </row>
        <row r="4011">
          <cell r="H4011" t="str">
            <v/>
          </cell>
        </row>
        <row r="4012">
          <cell r="H4012" t="str">
            <v/>
          </cell>
        </row>
        <row r="4013">
          <cell r="H4013" t="str">
            <v/>
          </cell>
        </row>
        <row r="4014">
          <cell r="H4014" t="str">
            <v/>
          </cell>
        </row>
        <row r="4015">
          <cell r="H4015" t="str">
            <v/>
          </cell>
        </row>
        <row r="4016">
          <cell r="H4016" t="str">
            <v/>
          </cell>
        </row>
        <row r="4017">
          <cell r="H4017" t="str">
            <v/>
          </cell>
        </row>
        <row r="4018">
          <cell r="H4018" t="str">
            <v/>
          </cell>
        </row>
        <row r="4019">
          <cell r="H4019" t="str">
            <v/>
          </cell>
        </row>
        <row r="4020">
          <cell r="H4020" t="str">
            <v/>
          </cell>
        </row>
        <row r="4021">
          <cell r="H4021" t="str">
            <v/>
          </cell>
        </row>
        <row r="4022">
          <cell r="H4022" t="str">
            <v/>
          </cell>
        </row>
        <row r="4023">
          <cell r="H4023" t="str">
            <v/>
          </cell>
        </row>
        <row r="4024">
          <cell r="H4024" t="str">
            <v/>
          </cell>
        </row>
        <row r="4025">
          <cell r="H4025" t="str">
            <v/>
          </cell>
        </row>
        <row r="4026">
          <cell r="H4026" t="str">
            <v/>
          </cell>
        </row>
        <row r="4027">
          <cell r="H4027" t="str">
            <v/>
          </cell>
        </row>
        <row r="4028">
          <cell r="H4028" t="str">
            <v/>
          </cell>
        </row>
        <row r="4029">
          <cell r="H4029" t="str">
            <v/>
          </cell>
        </row>
        <row r="4030">
          <cell r="H4030" t="str">
            <v/>
          </cell>
        </row>
        <row r="4031">
          <cell r="H4031" t="str">
            <v/>
          </cell>
        </row>
        <row r="4032">
          <cell r="H4032" t="str">
            <v/>
          </cell>
        </row>
        <row r="4033">
          <cell r="H4033" t="str">
            <v/>
          </cell>
        </row>
        <row r="4034">
          <cell r="H4034" t="str">
            <v/>
          </cell>
        </row>
        <row r="4035">
          <cell r="H4035" t="str">
            <v/>
          </cell>
        </row>
        <row r="4036">
          <cell r="H4036" t="str">
            <v/>
          </cell>
        </row>
        <row r="4037">
          <cell r="H4037" t="str">
            <v/>
          </cell>
        </row>
        <row r="4038">
          <cell r="H4038" t="str">
            <v/>
          </cell>
        </row>
        <row r="4039">
          <cell r="H4039" t="str">
            <v/>
          </cell>
        </row>
        <row r="4040">
          <cell r="H4040" t="str">
            <v/>
          </cell>
        </row>
        <row r="4041">
          <cell r="H4041" t="str">
            <v/>
          </cell>
        </row>
        <row r="4042">
          <cell r="H4042" t="str">
            <v/>
          </cell>
        </row>
        <row r="4043">
          <cell r="H4043" t="str">
            <v/>
          </cell>
        </row>
        <row r="4044">
          <cell r="H4044" t="str">
            <v/>
          </cell>
        </row>
        <row r="4045">
          <cell r="H4045" t="str">
            <v/>
          </cell>
        </row>
        <row r="4046">
          <cell r="H4046" t="str">
            <v/>
          </cell>
        </row>
        <row r="4047">
          <cell r="H4047" t="str">
            <v/>
          </cell>
        </row>
        <row r="4048">
          <cell r="H4048" t="str">
            <v/>
          </cell>
        </row>
        <row r="4049">
          <cell r="H4049" t="str">
            <v/>
          </cell>
        </row>
        <row r="4050">
          <cell r="H4050" t="str">
            <v/>
          </cell>
        </row>
        <row r="4051">
          <cell r="H4051" t="str">
            <v/>
          </cell>
        </row>
        <row r="4052">
          <cell r="H4052" t="str">
            <v/>
          </cell>
        </row>
        <row r="4053">
          <cell r="H4053" t="str">
            <v/>
          </cell>
        </row>
        <row r="4054">
          <cell r="H4054" t="str">
            <v/>
          </cell>
        </row>
        <row r="4055">
          <cell r="H4055" t="str">
            <v/>
          </cell>
        </row>
        <row r="4056">
          <cell r="H4056" t="str">
            <v/>
          </cell>
        </row>
        <row r="4057">
          <cell r="H4057" t="str">
            <v/>
          </cell>
        </row>
        <row r="4058">
          <cell r="H4058" t="str">
            <v/>
          </cell>
        </row>
        <row r="4059">
          <cell r="H4059" t="str">
            <v/>
          </cell>
        </row>
        <row r="4060">
          <cell r="H4060" t="str">
            <v/>
          </cell>
        </row>
        <row r="4061">
          <cell r="H4061" t="str">
            <v/>
          </cell>
        </row>
        <row r="4062">
          <cell r="H4062" t="str">
            <v/>
          </cell>
        </row>
        <row r="4063">
          <cell r="H4063" t="str">
            <v/>
          </cell>
        </row>
        <row r="4064">
          <cell r="H4064" t="str">
            <v/>
          </cell>
        </row>
        <row r="4065">
          <cell r="H4065" t="str">
            <v/>
          </cell>
        </row>
        <row r="4066">
          <cell r="H4066" t="str">
            <v/>
          </cell>
        </row>
        <row r="4067">
          <cell r="H4067" t="str">
            <v/>
          </cell>
        </row>
        <row r="4068">
          <cell r="H4068" t="str">
            <v/>
          </cell>
        </row>
        <row r="4069">
          <cell r="H4069" t="str">
            <v/>
          </cell>
        </row>
        <row r="4070">
          <cell r="H4070" t="str">
            <v/>
          </cell>
        </row>
        <row r="4071">
          <cell r="H4071" t="str">
            <v/>
          </cell>
        </row>
        <row r="4072">
          <cell r="H4072" t="str">
            <v/>
          </cell>
        </row>
        <row r="4073">
          <cell r="H4073" t="str">
            <v/>
          </cell>
        </row>
        <row r="4074">
          <cell r="H4074" t="str">
            <v/>
          </cell>
        </row>
        <row r="4075">
          <cell r="H4075" t="str">
            <v/>
          </cell>
        </row>
        <row r="4076">
          <cell r="H4076" t="str">
            <v/>
          </cell>
        </row>
        <row r="4077">
          <cell r="H4077" t="str">
            <v/>
          </cell>
        </row>
        <row r="4078">
          <cell r="H4078" t="str">
            <v/>
          </cell>
        </row>
        <row r="4079">
          <cell r="H4079" t="str">
            <v/>
          </cell>
        </row>
        <row r="4080">
          <cell r="H4080" t="str">
            <v/>
          </cell>
        </row>
        <row r="4081">
          <cell r="H4081" t="str">
            <v/>
          </cell>
        </row>
        <row r="4082">
          <cell r="H4082" t="str">
            <v/>
          </cell>
        </row>
        <row r="4083">
          <cell r="H4083" t="str">
            <v/>
          </cell>
        </row>
        <row r="4084">
          <cell r="H4084" t="str">
            <v/>
          </cell>
        </row>
        <row r="4085">
          <cell r="H4085" t="str">
            <v/>
          </cell>
        </row>
        <row r="4086">
          <cell r="H4086" t="str">
            <v/>
          </cell>
        </row>
        <row r="4087">
          <cell r="H4087" t="str">
            <v/>
          </cell>
        </row>
        <row r="4088">
          <cell r="H4088" t="str">
            <v/>
          </cell>
        </row>
        <row r="4089">
          <cell r="H4089" t="str">
            <v/>
          </cell>
        </row>
        <row r="4090">
          <cell r="H4090" t="str">
            <v/>
          </cell>
        </row>
        <row r="4091">
          <cell r="H4091" t="str">
            <v/>
          </cell>
        </row>
        <row r="4092">
          <cell r="H4092" t="str">
            <v/>
          </cell>
        </row>
        <row r="4093">
          <cell r="H4093" t="str">
            <v/>
          </cell>
        </row>
        <row r="4094">
          <cell r="H4094" t="str">
            <v/>
          </cell>
        </row>
        <row r="4095">
          <cell r="H4095" t="str">
            <v/>
          </cell>
        </row>
        <row r="4096">
          <cell r="H4096" t="str">
            <v/>
          </cell>
        </row>
        <row r="4097">
          <cell r="H4097" t="str">
            <v/>
          </cell>
        </row>
        <row r="4098">
          <cell r="H4098" t="str">
            <v/>
          </cell>
        </row>
        <row r="4099">
          <cell r="H4099" t="str">
            <v/>
          </cell>
        </row>
        <row r="4100">
          <cell r="H4100" t="str">
            <v/>
          </cell>
        </row>
        <row r="4101">
          <cell r="H4101" t="str">
            <v/>
          </cell>
        </row>
        <row r="4102">
          <cell r="H4102" t="str">
            <v/>
          </cell>
        </row>
        <row r="4103">
          <cell r="H4103" t="str">
            <v/>
          </cell>
        </row>
        <row r="4104">
          <cell r="H4104" t="str">
            <v/>
          </cell>
        </row>
        <row r="4105">
          <cell r="H4105" t="str">
            <v/>
          </cell>
        </row>
        <row r="4106">
          <cell r="H4106" t="str">
            <v/>
          </cell>
        </row>
        <row r="4107">
          <cell r="H4107" t="str">
            <v/>
          </cell>
        </row>
        <row r="4108">
          <cell r="H4108" t="str">
            <v/>
          </cell>
        </row>
        <row r="4109">
          <cell r="H4109" t="str">
            <v/>
          </cell>
        </row>
        <row r="4110">
          <cell r="H4110" t="str">
            <v/>
          </cell>
        </row>
        <row r="4111">
          <cell r="H4111" t="str">
            <v/>
          </cell>
        </row>
        <row r="4112">
          <cell r="H4112" t="str">
            <v/>
          </cell>
        </row>
        <row r="4113">
          <cell r="H4113" t="str">
            <v/>
          </cell>
        </row>
        <row r="4114">
          <cell r="H4114" t="str">
            <v/>
          </cell>
        </row>
        <row r="4115">
          <cell r="H4115" t="str">
            <v/>
          </cell>
        </row>
        <row r="4116">
          <cell r="H4116" t="str">
            <v/>
          </cell>
        </row>
        <row r="4117">
          <cell r="H4117" t="str">
            <v/>
          </cell>
        </row>
        <row r="4118">
          <cell r="H4118" t="str">
            <v/>
          </cell>
        </row>
        <row r="4119">
          <cell r="H4119" t="str">
            <v/>
          </cell>
        </row>
        <row r="4120">
          <cell r="H4120" t="str">
            <v/>
          </cell>
        </row>
        <row r="4121">
          <cell r="H4121" t="str">
            <v/>
          </cell>
        </row>
        <row r="4122">
          <cell r="H4122" t="str">
            <v/>
          </cell>
        </row>
        <row r="4123">
          <cell r="H4123" t="str">
            <v/>
          </cell>
        </row>
        <row r="4124">
          <cell r="H4124" t="str">
            <v/>
          </cell>
        </row>
        <row r="4125">
          <cell r="H4125" t="str">
            <v/>
          </cell>
        </row>
        <row r="4126">
          <cell r="H4126" t="str">
            <v/>
          </cell>
        </row>
        <row r="4127">
          <cell r="H4127" t="str">
            <v/>
          </cell>
        </row>
        <row r="4128">
          <cell r="H4128" t="str">
            <v/>
          </cell>
        </row>
        <row r="4129">
          <cell r="H4129" t="str">
            <v/>
          </cell>
        </row>
        <row r="4130">
          <cell r="H4130" t="str">
            <v/>
          </cell>
        </row>
        <row r="4131">
          <cell r="H4131" t="str">
            <v/>
          </cell>
        </row>
        <row r="4132">
          <cell r="H4132" t="str">
            <v/>
          </cell>
        </row>
        <row r="4133">
          <cell r="H4133" t="str">
            <v/>
          </cell>
        </row>
        <row r="4134">
          <cell r="H4134" t="str">
            <v/>
          </cell>
        </row>
        <row r="4135">
          <cell r="H4135" t="str">
            <v/>
          </cell>
        </row>
        <row r="4136">
          <cell r="H4136" t="str">
            <v/>
          </cell>
        </row>
        <row r="4137">
          <cell r="H4137" t="str">
            <v/>
          </cell>
        </row>
        <row r="4138">
          <cell r="H4138" t="str">
            <v/>
          </cell>
        </row>
        <row r="4139">
          <cell r="H4139" t="str">
            <v/>
          </cell>
        </row>
        <row r="4140">
          <cell r="H4140" t="str">
            <v/>
          </cell>
        </row>
        <row r="4141">
          <cell r="H4141" t="str">
            <v/>
          </cell>
        </row>
        <row r="4142">
          <cell r="H4142" t="str">
            <v/>
          </cell>
        </row>
        <row r="4143">
          <cell r="H4143" t="str">
            <v/>
          </cell>
        </row>
        <row r="4144">
          <cell r="H4144" t="str">
            <v/>
          </cell>
        </row>
        <row r="4145">
          <cell r="H4145" t="str">
            <v/>
          </cell>
        </row>
        <row r="4146">
          <cell r="H4146" t="str">
            <v/>
          </cell>
        </row>
        <row r="4147">
          <cell r="H4147" t="str">
            <v/>
          </cell>
        </row>
        <row r="4148">
          <cell r="H4148" t="str">
            <v/>
          </cell>
        </row>
        <row r="4149">
          <cell r="H4149" t="str">
            <v/>
          </cell>
        </row>
        <row r="4150">
          <cell r="H4150" t="str">
            <v/>
          </cell>
        </row>
        <row r="4151">
          <cell r="H4151" t="str">
            <v/>
          </cell>
        </row>
        <row r="4152">
          <cell r="H4152" t="str">
            <v/>
          </cell>
        </row>
        <row r="4153">
          <cell r="H4153" t="str">
            <v/>
          </cell>
        </row>
        <row r="4154">
          <cell r="H4154" t="str">
            <v/>
          </cell>
        </row>
        <row r="4155">
          <cell r="H4155" t="str">
            <v/>
          </cell>
        </row>
        <row r="4156">
          <cell r="H4156" t="str">
            <v/>
          </cell>
        </row>
        <row r="4157">
          <cell r="H4157" t="str">
            <v/>
          </cell>
        </row>
        <row r="4158">
          <cell r="H4158" t="str">
            <v/>
          </cell>
        </row>
        <row r="4159">
          <cell r="H4159" t="str">
            <v/>
          </cell>
        </row>
        <row r="4160">
          <cell r="H4160" t="str">
            <v/>
          </cell>
        </row>
        <row r="4161">
          <cell r="H4161" t="str">
            <v/>
          </cell>
        </row>
        <row r="4162">
          <cell r="H4162" t="str">
            <v/>
          </cell>
        </row>
        <row r="4163">
          <cell r="H4163" t="str">
            <v/>
          </cell>
        </row>
        <row r="4164">
          <cell r="H4164" t="str">
            <v/>
          </cell>
        </row>
        <row r="4165">
          <cell r="H4165" t="str">
            <v/>
          </cell>
        </row>
        <row r="4166">
          <cell r="H4166" t="str">
            <v/>
          </cell>
        </row>
        <row r="4167">
          <cell r="H4167" t="str">
            <v/>
          </cell>
        </row>
        <row r="4168">
          <cell r="H4168" t="str">
            <v/>
          </cell>
        </row>
        <row r="4169">
          <cell r="H4169" t="str">
            <v/>
          </cell>
        </row>
        <row r="4170">
          <cell r="H4170" t="str">
            <v/>
          </cell>
        </row>
        <row r="4171">
          <cell r="H4171" t="str">
            <v/>
          </cell>
        </row>
        <row r="4172">
          <cell r="H4172" t="str">
            <v/>
          </cell>
        </row>
        <row r="4173">
          <cell r="H4173" t="str">
            <v/>
          </cell>
        </row>
        <row r="4174">
          <cell r="H4174" t="str">
            <v/>
          </cell>
        </row>
        <row r="4175">
          <cell r="H4175" t="str">
            <v/>
          </cell>
        </row>
        <row r="4176">
          <cell r="H4176" t="str">
            <v/>
          </cell>
        </row>
        <row r="4177">
          <cell r="H4177" t="str">
            <v/>
          </cell>
        </row>
        <row r="4178">
          <cell r="H4178" t="str">
            <v/>
          </cell>
        </row>
        <row r="4179">
          <cell r="H4179" t="str">
            <v/>
          </cell>
        </row>
        <row r="4180">
          <cell r="H4180" t="str">
            <v/>
          </cell>
        </row>
        <row r="4181">
          <cell r="H4181" t="str">
            <v/>
          </cell>
        </row>
        <row r="4182">
          <cell r="H4182" t="str">
            <v/>
          </cell>
        </row>
        <row r="4183">
          <cell r="H4183" t="str">
            <v/>
          </cell>
        </row>
        <row r="4184">
          <cell r="H4184" t="str">
            <v/>
          </cell>
        </row>
        <row r="4185">
          <cell r="H4185" t="str">
            <v/>
          </cell>
        </row>
        <row r="4186">
          <cell r="H4186" t="str">
            <v/>
          </cell>
        </row>
        <row r="4187">
          <cell r="H4187" t="str">
            <v/>
          </cell>
        </row>
        <row r="4188">
          <cell r="H4188" t="str">
            <v/>
          </cell>
        </row>
        <row r="4189">
          <cell r="H4189" t="str">
            <v/>
          </cell>
        </row>
        <row r="4190">
          <cell r="H4190" t="str">
            <v/>
          </cell>
        </row>
        <row r="4191">
          <cell r="H4191" t="str">
            <v/>
          </cell>
        </row>
        <row r="4192">
          <cell r="H4192" t="str">
            <v/>
          </cell>
        </row>
        <row r="4193">
          <cell r="H4193" t="str">
            <v/>
          </cell>
        </row>
        <row r="4194">
          <cell r="H4194" t="str">
            <v/>
          </cell>
        </row>
        <row r="4195">
          <cell r="H4195" t="str">
            <v/>
          </cell>
        </row>
        <row r="4196">
          <cell r="H4196" t="str">
            <v/>
          </cell>
        </row>
        <row r="4197">
          <cell r="H4197" t="str">
            <v/>
          </cell>
        </row>
        <row r="4198">
          <cell r="H4198" t="str">
            <v/>
          </cell>
        </row>
        <row r="4199">
          <cell r="H4199" t="str">
            <v/>
          </cell>
        </row>
        <row r="4200">
          <cell r="H4200" t="str">
            <v/>
          </cell>
        </row>
        <row r="4201">
          <cell r="H4201" t="str">
            <v/>
          </cell>
        </row>
        <row r="4202">
          <cell r="H4202" t="str">
            <v/>
          </cell>
        </row>
        <row r="4203">
          <cell r="H4203" t="str">
            <v/>
          </cell>
        </row>
        <row r="4204">
          <cell r="H4204" t="str">
            <v/>
          </cell>
        </row>
        <row r="4205">
          <cell r="H4205" t="str">
            <v/>
          </cell>
        </row>
        <row r="4206">
          <cell r="H4206" t="str">
            <v/>
          </cell>
        </row>
        <row r="4207">
          <cell r="H4207" t="str">
            <v/>
          </cell>
        </row>
        <row r="4208">
          <cell r="H4208" t="str">
            <v/>
          </cell>
        </row>
        <row r="4209">
          <cell r="H4209" t="str">
            <v/>
          </cell>
        </row>
        <row r="4210">
          <cell r="H4210" t="str">
            <v/>
          </cell>
        </row>
        <row r="4211">
          <cell r="H4211" t="str">
            <v/>
          </cell>
        </row>
        <row r="4212">
          <cell r="H4212" t="str">
            <v/>
          </cell>
        </row>
        <row r="4213">
          <cell r="H4213" t="str">
            <v/>
          </cell>
        </row>
        <row r="4214">
          <cell r="H4214" t="str">
            <v/>
          </cell>
        </row>
        <row r="4215">
          <cell r="H4215" t="str">
            <v/>
          </cell>
        </row>
        <row r="4216">
          <cell r="H4216" t="str">
            <v/>
          </cell>
        </row>
        <row r="4217">
          <cell r="H4217" t="str">
            <v/>
          </cell>
        </row>
        <row r="4218">
          <cell r="H4218" t="str">
            <v/>
          </cell>
        </row>
        <row r="4219">
          <cell r="H4219" t="str">
            <v/>
          </cell>
        </row>
        <row r="4220">
          <cell r="H4220" t="str">
            <v/>
          </cell>
        </row>
        <row r="4221">
          <cell r="H4221" t="str">
            <v/>
          </cell>
        </row>
        <row r="4222">
          <cell r="H4222" t="str">
            <v/>
          </cell>
        </row>
        <row r="4223">
          <cell r="H4223" t="str">
            <v/>
          </cell>
        </row>
        <row r="4224">
          <cell r="H4224" t="str">
            <v/>
          </cell>
        </row>
        <row r="4225">
          <cell r="H4225" t="str">
            <v/>
          </cell>
        </row>
        <row r="4226">
          <cell r="H4226" t="str">
            <v/>
          </cell>
        </row>
        <row r="4227">
          <cell r="H4227" t="str">
            <v/>
          </cell>
        </row>
        <row r="4228">
          <cell r="H4228" t="str">
            <v/>
          </cell>
        </row>
        <row r="4229">
          <cell r="H4229" t="str">
            <v/>
          </cell>
        </row>
        <row r="4230">
          <cell r="H4230" t="str">
            <v/>
          </cell>
        </row>
        <row r="4231">
          <cell r="H4231" t="str">
            <v/>
          </cell>
        </row>
        <row r="4232">
          <cell r="H4232" t="str">
            <v/>
          </cell>
        </row>
        <row r="4233">
          <cell r="H4233" t="str">
            <v/>
          </cell>
        </row>
        <row r="4234">
          <cell r="H4234" t="str">
            <v/>
          </cell>
        </row>
        <row r="4235">
          <cell r="H4235" t="str">
            <v/>
          </cell>
        </row>
        <row r="4236">
          <cell r="H4236" t="str">
            <v/>
          </cell>
        </row>
        <row r="4237">
          <cell r="H4237" t="str">
            <v/>
          </cell>
        </row>
        <row r="4238">
          <cell r="H4238" t="str">
            <v/>
          </cell>
        </row>
        <row r="4239">
          <cell r="H4239" t="str">
            <v/>
          </cell>
        </row>
        <row r="4240">
          <cell r="H4240" t="str">
            <v/>
          </cell>
        </row>
        <row r="4241">
          <cell r="H4241" t="str">
            <v/>
          </cell>
        </row>
        <row r="4242">
          <cell r="H4242" t="str">
            <v/>
          </cell>
        </row>
        <row r="4243">
          <cell r="H4243" t="str">
            <v/>
          </cell>
        </row>
        <row r="4244">
          <cell r="H4244" t="str">
            <v/>
          </cell>
        </row>
        <row r="4245">
          <cell r="H4245" t="str">
            <v/>
          </cell>
        </row>
        <row r="4246">
          <cell r="H4246" t="str">
            <v/>
          </cell>
        </row>
        <row r="4247">
          <cell r="H4247" t="str">
            <v/>
          </cell>
        </row>
        <row r="4248">
          <cell r="H4248" t="str">
            <v/>
          </cell>
        </row>
        <row r="4249">
          <cell r="H4249" t="str">
            <v/>
          </cell>
        </row>
        <row r="4250">
          <cell r="H4250" t="str">
            <v/>
          </cell>
        </row>
        <row r="4251">
          <cell r="H4251" t="str">
            <v/>
          </cell>
        </row>
        <row r="4252">
          <cell r="H4252" t="str">
            <v/>
          </cell>
        </row>
        <row r="4253">
          <cell r="H4253" t="str">
            <v/>
          </cell>
        </row>
        <row r="4254">
          <cell r="H4254" t="str">
            <v/>
          </cell>
        </row>
        <row r="4255">
          <cell r="H4255" t="str">
            <v/>
          </cell>
        </row>
        <row r="4256">
          <cell r="H4256" t="str">
            <v/>
          </cell>
        </row>
        <row r="4257">
          <cell r="H4257" t="str">
            <v/>
          </cell>
        </row>
        <row r="4258">
          <cell r="H4258" t="str">
            <v/>
          </cell>
        </row>
        <row r="4259">
          <cell r="H4259" t="str">
            <v/>
          </cell>
        </row>
        <row r="4260">
          <cell r="H4260" t="str">
            <v/>
          </cell>
        </row>
        <row r="4261">
          <cell r="H4261" t="str">
            <v/>
          </cell>
        </row>
        <row r="4262">
          <cell r="H4262" t="str">
            <v/>
          </cell>
        </row>
        <row r="4263">
          <cell r="H4263" t="str">
            <v/>
          </cell>
        </row>
        <row r="4264">
          <cell r="H4264" t="str">
            <v/>
          </cell>
        </row>
        <row r="4265">
          <cell r="H4265" t="str">
            <v/>
          </cell>
        </row>
        <row r="4266">
          <cell r="H4266" t="str">
            <v/>
          </cell>
        </row>
        <row r="4267">
          <cell r="H4267" t="str">
            <v/>
          </cell>
        </row>
        <row r="4268">
          <cell r="H4268" t="str">
            <v/>
          </cell>
        </row>
        <row r="4269">
          <cell r="H4269" t="str">
            <v/>
          </cell>
        </row>
        <row r="4270">
          <cell r="H4270" t="str">
            <v/>
          </cell>
        </row>
        <row r="4271">
          <cell r="H4271" t="str">
            <v/>
          </cell>
        </row>
        <row r="4272">
          <cell r="H4272" t="str">
            <v/>
          </cell>
        </row>
        <row r="4273">
          <cell r="H4273" t="str">
            <v/>
          </cell>
        </row>
        <row r="4274">
          <cell r="H4274" t="str">
            <v/>
          </cell>
        </row>
        <row r="4275">
          <cell r="H4275" t="str">
            <v/>
          </cell>
        </row>
        <row r="4276">
          <cell r="H4276" t="str">
            <v/>
          </cell>
        </row>
        <row r="4277">
          <cell r="H4277" t="str">
            <v/>
          </cell>
        </row>
        <row r="4278">
          <cell r="H4278" t="str">
            <v/>
          </cell>
        </row>
        <row r="4279">
          <cell r="H4279" t="str">
            <v/>
          </cell>
        </row>
        <row r="4280">
          <cell r="H4280" t="str">
            <v/>
          </cell>
        </row>
        <row r="4281">
          <cell r="H4281" t="str">
            <v/>
          </cell>
        </row>
        <row r="4282">
          <cell r="H4282" t="str">
            <v/>
          </cell>
        </row>
        <row r="4283">
          <cell r="H4283" t="str">
            <v/>
          </cell>
        </row>
        <row r="4284">
          <cell r="H4284" t="str">
            <v/>
          </cell>
        </row>
        <row r="4285">
          <cell r="H4285" t="str">
            <v/>
          </cell>
        </row>
        <row r="4286">
          <cell r="H4286" t="str">
            <v/>
          </cell>
        </row>
        <row r="4287">
          <cell r="H4287" t="str">
            <v/>
          </cell>
        </row>
        <row r="4288">
          <cell r="H4288" t="str">
            <v/>
          </cell>
        </row>
        <row r="4289">
          <cell r="H4289" t="str">
            <v/>
          </cell>
        </row>
        <row r="4290">
          <cell r="H4290" t="str">
            <v/>
          </cell>
        </row>
        <row r="4291">
          <cell r="H4291" t="str">
            <v/>
          </cell>
        </row>
        <row r="4292">
          <cell r="H4292" t="str">
            <v/>
          </cell>
        </row>
        <row r="4293">
          <cell r="H4293" t="str">
            <v/>
          </cell>
        </row>
        <row r="4294">
          <cell r="H4294" t="str">
            <v/>
          </cell>
        </row>
        <row r="4295">
          <cell r="H4295" t="str">
            <v/>
          </cell>
        </row>
        <row r="4296">
          <cell r="H4296" t="str">
            <v/>
          </cell>
        </row>
        <row r="4297">
          <cell r="H4297" t="str">
            <v/>
          </cell>
        </row>
        <row r="4298">
          <cell r="H4298" t="str">
            <v/>
          </cell>
        </row>
        <row r="4299">
          <cell r="H4299" t="str">
            <v/>
          </cell>
        </row>
        <row r="4300">
          <cell r="H4300" t="str">
            <v/>
          </cell>
        </row>
        <row r="4301">
          <cell r="H4301" t="str">
            <v/>
          </cell>
        </row>
        <row r="4302">
          <cell r="H4302" t="str">
            <v/>
          </cell>
        </row>
        <row r="4303">
          <cell r="H4303" t="str">
            <v/>
          </cell>
        </row>
        <row r="4304">
          <cell r="H4304" t="str">
            <v/>
          </cell>
        </row>
        <row r="4305">
          <cell r="H4305" t="str">
            <v/>
          </cell>
        </row>
        <row r="4306">
          <cell r="H4306" t="str">
            <v/>
          </cell>
        </row>
        <row r="4307">
          <cell r="H4307" t="str">
            <v/>
          </cell>
        </row>
        <row r="4308">
          <cell r="H4308" t="str">
            <v/>
          </cell>
        </row>
        <row r="4309">
          <cell r="H4309" t="str">
            <v/>
          </cell>
        </row>
        <row r="4310">
          <cell r="H4310" t="str">
            <v/>
          </cell>
        </row>
        <row r="4311">
          <cell r="H4311" t="str">
            <v/>
          </cell>
        </row>
        <row r="4312">
          <cell r="H4312" t="str">
            <v/>
          </cell>
        </row>
        <row r="4313">
          <cell r="H4313" t="str">
            <v/>
          </cell>
        </row>
        <row r="4314">
          <cell r="H4314" t="str">
            <v/>
          </cell>
        </row>
        <row r="4315">
          <cell r="H4315" t="str">
            <v/>
          </cell>
        </row>
        <row r="4316">
          <cell r="H4316" t="str">
            <v/>
          </cell>
        </row>
        <row r="4317">
          <cell r="H4317" t="str">
            <v/>
          </cell>
        </row>
        <row r="4318">
          <cell r="H4318" t="str">
            <v/>
          </cell>
        </row>
        <row r="4319">
          <cell r="H4319" t="str">
            <v/>
          </cell>
        </row>
        <row r="4320">
          <cell r="H4320" t="str">
            <v/>
          </cell>
        </row>
        <row r="4321">
          <cell r="H4321" t="str">
            <v/>
          </cell>
        </row>
        <row r="4322">
          <cell r="H4322" t="str">
            <v/>
          </cell>
        </row>
        <row r="4323">
          <cell r="H4323" t="str">
            <v/>
          </cell>
        </row>
        <row r="4324">
          <cell r="H4324" t="str">
            <v/>
          </cell>
        </row>
        <row r="4325">
          <cell r="H4325" t="str">
            <v/>
          </cell>
        </row>
        <row r="4326">
          <cell r="H4326" t="str">
            <v/>
          </cell>
        </row>
        <row r="4327">
          <cell r="H4327" t="str">
            <v/>
          </cell>
        </row>
        <row r="4328">
          <cell r="H4328" t="str">
            <v/>
          </cell>
        </row>
        <row r="4329">
          <cell r="H4329" t="str">
            <v/>
          </cell>
        </row>
        <row r="4330">
          <cell r="H4330" t="str">
            <v/>
          </cell>
        </row>
        <row r="4331">
          <cell r="H4331" t="str">
            <v/>
          </cell>
        </row>
        <row r="4332">
          <cell r="H4332" t="str">
            <v/>
          </cell>
        </row>
        <row r="4333">
          <cell r="H4333" t="str">
            <v/>
          </cell>
        </row>
        <row r="4334">
          <cell r="H4334" t="str">
            <v/>
          </cell>
        </row>
        <row r="4335">
          <cell r="H4335" t="str">
            <v/>
          </cell>
        </row>
        <row r="4336">
          <cell r="H4336" t="str">
            <v/>
          </cell>
        </row>
        <row r="4337">
          <cell r="H4337" t="str">
            <v/>
          </cell>
        </row>
        <row r="4338">
          <cell r="H4338" t="str">
            <v/>
          </cell>
        </row>
        <row r="4339">
          <cell r="H4339" t="str">
            <v/>
          </cell>
        </row>
        <row r="4340">
          <cell r="H4340" t="str">
            <v/>
          </cell>
        </row>
        <row r="4341">
          <cell r="H4341" t="str">
            <v/>
          </cell>
        </row>
        <row r="4342">
          <cell r="H4342" t="str">
            <v/>
          </cell>
        </row>
        <row r="4343">
          <cell r="H4343" t="str">
            <v/>
          </cell>
        </row>
        <row r="4344">
          <cell r="H4344" t="str">
            <v/>
          </cell>
        </row>
        <row r="4345">
          <cell r="H4345" t="str">
            <v/>
          </cell>
        </row>
        <row r="4346">
          <cell r="H4346" t="str">
            <v/>
          </cell>
        </row>
        <row r="4347">
          <cell r="H4347" t="str">
            <v/>
          </cell>
        </row>
        <row r="4348">
          <cell r="H4348" t="str">
            <v/>
          </cell>
        </row>
        <row r="4349">
          <cell r="H4349" t="str">
            <v/>
          </cell>
        </row>
        <row r="4350">
          <cell r="H4350" t="str">
            <v/>
          </cell>
        </row>
        <row r="4351">
          <cell r="H4351" t="str">
            <v/>
          </cell>
        </row>
        <row r="4352">
          <cell r="H4352" t="str">
            <v/>
          </cell>
        </row>
        <row r="4353">
          <cell r="H4353" t="str">
            <v/>
          </cell>
        </row>
        <row r="4354">
          <cell r="H4354" t="str">
            <v/>
          </cell>
        </row>
        <row r="4355">
          <cell r="H4355" t="str">
            <v/>
          </cell>
        </row>
        <row r="4356">
          <cell r="H4356" t="str">
            <v/>
          </cell>
        </row>
        <row r="4357">
          <cell r="H4357" t="str">
            <v/>
          </cell>
        </row>
        <row r="4358">
          <cell r="H4358" t="str">
            <v/>
          </cell>
        </row>
        <row r="4359">
          <cell r="H4359" t="str">
            <v/>
          </cell>
        </row>
        <row r="4360">
          <cell r="H4360" t="str">
            <v/>
          </cell>
        </row>
        <row r="4361">
          <cell r="H4361" t="str">
            <v/>
          </cell>
        </row>
        <row r="4362">
          <cell r="H4362" t="str">
            <v/>
          </cell>
        </row>
        <row r="4363">
          <cell r="H4363" t="str">
            <v/>
          </cell>
        </row>
        <row r="4364">
          <cell r="H4364" t="str">
            <v/>
          </cell>
        </row>
        <row r="4365">
          <cell r="H4365" t="str">
            <v/>
          </cell>
        </row>
        <row r="4366">
          <cell r="H4366" t="str">
            <v/>
          </cell>
        </row>
        <row r="4367">
          <cell r="H4367" t="str">
            <v/>
          </cell>
        </row>
        <row r="4368">
          <cell r="H4368" t="str">
            <v/>
          </cell>
        </row>
        <row r="4369">
          <cell r="H4369" t="str">
            <v/>
          </cell>
        </row>
        <row r="4370">
          <cell r="H4370" t="str">
            <v/>
          </cell>
        </row>
        <row r="4371">
          <cell r="H4371" t="str">
            <v/>
          </cell>
        </row>
        <row r="4372">
          <cell r="H4372" t="str">
            <v/>
          </cell>
        </row>
        <row r="4373">
          <cell r="H4373" t="str">
            <v/>
          </cell>
        </row>
        <row r="4374">
          <cell r="H4374" t="str">
            <v/>
          </cell>
        </row>
        <row r="4375">
          <cell r="H4375" t="str">
            <v/>
          </cell>
        </row>
        <row r="4376">
          <cell r="H4376" t="str">
            <v/>
          </cell>
        </row>
        <row r="4377">
          <cell r="H4377" t="str">
            <v/>
          </cell>
        </row>
        <row r="4378">
          <cell r="H4378" t="str">
            <v/>
          </cell>
        </row>
        <row r="4379">
          <cell r="H4379" t="str">
            <v/>
          </cell>
        </row>
        <row r="4380">
          <cell r="H4380" t="str">
            <v/>
          </cell>
        </row>
        <row r="4381">
          <cell r="H4381" t="str">
            <v/>
          </cell>
        </row>
        <row r="4382">
          <cell r="H4382" t="str">
            <v/>
          </cell>
        </row>
        <row r="4383">
          <cell r="H4383" t="str">
            <v/>
          </cell>
        </row>
        <row r="4384">
          <cell r="H4384" t="str">
            <v/>
          </cell>
        </row>
        <row r="4385">
          <cell r="H4385" t="str">
            <v/>
          </cell>
        </row>
        <row r="4386">
          <cell r="H4386" t="str">
            <v/>
          </cell>
        </row>
        <row r="4387">
          <cell r="H4387" t="str">
            <v/>
          </cell>
        </row>
        <row r="4388">
          <cell r="H4388" t="str">
            <v/>
          </cell>
        </row>
        <row r="4389">
          <cell r="H4389" t="str">
            <v/>
          </cell>
        </row>
        <row r="4390">
          <cell r="H4390" t="str">
            <v/>
          </cell>
        </row>
        <row r="4391">
          <cell r="H4391" t="str">
            <v/>
          </cell>
        </row>
        <row r="4392">
          <cell r="H4392" t="str">
            <v/>
          </cell>
        </row>
        <row r="4393">
          <cell r="H4393" t="str">
            <v/>
          </cell>
        </row>
        <row r="4394">
          <cell r="H4394" t="str">
            <v/>
          </cell>
        </row>
        <row r="4395">
          <cell r="H4395" t="str">
            <v/>
          </cell>
        </row>
        <row r="4396">
          <cell r="H4396" t="str">
            <v/>
          </cell>
        </row>
        <row r="4397">
          <cell r="H4397" t="str">
            <v/>
          </cell>
        </row>
        <row r="4398">
          <cell r="H4398" t="str">
            <v/>
          </cell>
        </row>
        <row r="4399">
          <cell r="H4399" t="str">
            <v/>
          </cell>
        </row>
        <row r="4400">
          <cell r="H4400" t="str">
            <v/>
          </cell>
        </row>
        <row r="4401">
          <cell r="H4401" t="str">
            <v/>
          </cell>
        </row>
        <row r="4402">
          <cell r="H4402" t="str">
            <v/>
          </cell>
        </row>
        <row r="4403">
          <cell r="H4403" t="str">
            <v/>
          </cell>
        </row>
        <row r="4404">
          <cell r="H4404" t="str">
            <v/>
          </cell>
        </row>
        <row r="4405">
          <cell r="H4405" t="str">
            <v/>
          </cell>
        </row>
        <row r="4406">
          <cell r="H4406" t="str">
            <v/>
          </cell>
        </row>
        <row r="4407">
          <cell r="H4407" t="str">
            <v/>
          </cell>
        </row>
        <row r="4408">
          <cell r="H4408" t="str">
            <v/>
          </cell>
        </row>
        <row r="4409">
          <cell r="H4409" t="str">
            <v/>
          </cell>
        </row>
        <row r="4410">
          <cell r="H4410" t="str">
            <v/>
          </cell>
        </row>
        <row r="4411">
          <cell r="H4411" t="str">
            <v/>
          </cell>
        </row>
        <row r="4412">
          <cell r="H4412" t="str">
            <v/>
          </cell>
        </row>
        <row r="4413">
          <cell r="H4413" t="str">
            <v/>
          </cell>
        </row>
        <row r="4414">
          <cell r="H4414" t="str">
            <v/>
          </cell>
        </row>
        <row r="4415">
          <cell r="H4415" t="str">
            <v/>
          </cell>
        </row>
        <row r="4416">
          <cell r="H4416" t="str">
            <v/>
          </cell>
        </row>
        <row r="4417">
          <cell r="H4417" t="str">
            <v/>
          </cell>
        </row>
        <row r="4418">
          <cell r="H4418" t="str">
            <v/>
          </cell>
        </row>
        <row r="4419">
          <cell r="H4419" t="str">
            <v/>
          </cell>
        </row>
        <row r="4420">
          <cell r="H4420" t="str">
            <v/>
          </cell>
        </row>
        <row r="4421">
          <cell r="H4421" t="str">
            <v/>
          </cell>
        </row>
        <row r="4422">
          <cell r="H4422" t="str">
            <v/>
          </cell>
        </row>
        <row r="4423">
          <cell r="H4423" t="str">
            <v/>
          </cell>
        </row>
        <row r="4424">
          <cell r="H4424" t="str">
            <v/>
          </cell>
        </row>
        <row r="4425">
          <cell r="H4425" t="str">
            <v/>
          </cell>
        </row>
        <row r="4426">
          <cell r="H4426" t="str">
            <v/>
          </cell>
        </row>
        <row r="4427">
          <cell r="H4427" t="str">
            <v/>
          </cell>
        </row>
        <row r="4428">
          <cell r="H4428" t="str">
            <v/>
          </cell>
        </row>
        <row r="4429">
          <cell r="H4429" t="str">
            <v/>
          </cell>
        </row>
        <row r="4430">
          <cell r="H4430" t="str">
            <v/>
          </cell>
        </row>
        <row r="4431">
          <cell r="H4431" t="str">
            <v/>
          </cell>
        </row>
        <row r="4432">
          <cell r="H4432" t="str">
            <v/>
          </cell>
        </row>
        <row r="4433">
          <cell r="H4433" t="str">
            <v/>
          </cell>
        </row>
        <row r="4434">
          <cell r="H4434" t="str">
            <v/>
          </cell>
        </row>
        <row r="4435">
          <cell r="H4435" t="str">
            <v/>
          </cell>
        </row>
        <row r="4436">
          <cell r="H4436" t="str">
            <v/>
          </cell>
        </row>
        <row r="4437">
          <cell r="H4437" t="str">
            <v/>
          </cell>
        </row>
        <row r="4438">
          <cell r="H4438" t="str">
            <v/>
          </cell>
        </row>
        <row r="4439">
          <cell r="H4439" t="str">
            <v/>
          </cell>
        </row>
        <row r="4440">
          <cell r="H4440" t="str">
            <v/>
          </cell>
        </row>
        <row r="4441">
          <cell r="H4441" t="str">
            <v/>
          </cell>
        </row>
        <row r="4442">
          <cell r="H4442" t="str">
            <v/>
          </cell>
        </row>
        <row r="4443">
          <cell r="H4443" t="str">
            <v/>
          </cell>
        </row>
        <row r="4444">
          <cell r="H4444" t="str">
            <v/>
          </cell>
        </row>
        <row r="4445">
          <cell r="H4445" t="str">
            <v/>
          </cell>
        </row>
        <row r="4446">
          <cell r="H4446" t="str">
            <v/>
          </cell>
        </row>
        <row r="4447">
          <cell r="H4447" t="str">
            <v/>
          </cell>
        </row>
        <row r="4448">
          <cell r="H4448" t="str">
            <v/>
          </cell>
        </row>
        <row r="4449">
          <cell r="H4449" t="str">
            <v/>
          </cell>
        </row>
        <row r="4450">
          <cell r="H4450" t="str">
            <v/>
          </cell>
        </row>
        <row r="4451">
          <cell r="H4451" t="str">
            <v/>
          </cell>
        </row>
        <row r="4452">
          <cell r="H4452" t="str">
            <v/>
          </cell>
        </row>
        <row r="4453">
          <cell r="H4453" t="str">
            <v/>
          </cell>
        </row>
        <row r="4454">
          <cell r="H4454" t="str">
            <v/>
          </cell>
        </row>
        <row r="4455">
          <cell r="H4455" t="str">
            <v/>
          </cell>
        </row>
        <row r="4456">
          <cell r="H4456" t="str">
            <v/>
          </cell>
        </row>
        <row r="4457">
          <cell r="H4457" t="str">
            <v/>
          </cell>
        </row>
        <row r="4458">
          <cell r="H4458" t="str">
            <v/>
          </cell>
        </row>
        <row r="4459">
          <cell r="H4459" t="str">
            <v/>
          </cell>
        </row>
        <row r="4460">
          <cell r="H4460" t="str">
            <v/>
          </cell>
        </row>
        <row r="4461">
          <cell r="H4461" t="str">
            <v/>
          </cell>
        </row>
        <row r="4462">
          <cell r="H4462" t="str">
            <v/>
          </cell>
        </row>
        <row r="4463">
          <cell r="H4463" t="str">
            <v/>
          </cell>
        </row>
        <row r="4464">
          <cell r="H4464" t="str">
            <v/>
          </cell>
        </row>
        <row r="4465">
          <cell r="H4465" t="str">
            <v/>
          </cell>
        </row>
        <row r="4466">
          <cell r="H4466" t="str">
            <v/>
          </cell>
        </row>
        <row r="4467">
          <cell r="H4467" t="str">
            <v/>
          </cell>
        </row>
        <row r="4468">
          <cell r="H4468" t="str">
            <v/>
          </cell>
        </row>
        <row r="4469">
          <cell r="H4469" t="str">
            <v/>
          </cell>
        </row>
        <row r="4470">
          <cell r="H4470" t="str">
            <v/>
          </cell>
        </row>
        <row r="4471">
          <cell r="H4471" t="str">
            <v/>
          </cell>
        </row>
        <row r="4472">
          <cell r="H4472" t="str">
            <v/>
          </cell>
        </row>
        <row r="4473">
          <cell r="H4473" t="str">
            <v/>
          </cell>
        </row>
        <row r="4474">
          <cell r="H4474" t="str">
            <v/>
          </cell>
        </row>
        <row r="4475">
          <cell r="H4475" t="str">
            <v/>
          </cell>
        </row>
        <row r="4476">
          <cell r="H4476" t="str">
            <v/>
          </cell>
        </row>
        <row r="4477">
          <cell r="H4477" t="str">
            <v/>
          </cell>
        </row>
        <row r="4478">
          <cell r="H4478" t="str">
            <v/>
          </cell>
        </row>
        <row r="4479">
          <cell r="H4479" t="str">
            <v/>
          </cell>
        </row>
        <row r="4480">
          <cell r="H4480" t="str">
            <v/>
          </cell>
        </row>
        <row r="4481">
          <cell r="H4481" t="str">
            <v/>
          </cell>
        </row>
        <row r="4482">
          <cell r="H4482" t="str">
            <v/>
          </cell>
        </row>
        <row r="4483">
          <cell r="H4483" t="str">
            <v/>
          </cell>
        </row>
        <row r="4484">
          <cell r="H4484" t="str">
            <v/>
          </cell>
        </row>
        <row r="4485">
          <cell r="H4485" t="str">
            <v/>
          </cell>
        </row>
        <row r="4486">
          <cell r="H4486" t="str">
            <v/>
          </cell>
        </row>
        <row r="4487">
          <cell r="H4487" t="str">
            <v/>
          </cell>
        </row>
        <row r="4488">
          <cell r="H4488" t="str">
            <v/>
          </cell>
        </row>
        <row r="4489">
          <cell r="H4489" t="str">
            <v/>
          </cell>
        </row>
        <row r="4490">
          <cell r="H4490" t="str">
            <v/>
          </cell>
        </row>
        <row r="4491">
          <cell r="H4491" t="str">
            <v/>
          </cell>
        </row>
        <row r="4492">
          <cell r="H4492" t="str">
            <v/>
          </cell>
        </row>
        <row r="4493">
          <cell r="H4493" t="str">
            <v/>
          </cell>
        </row>
        <row r="4494">
          <cell r="H4494" t="str">
            <v/>
          </cell>
        </row>
        <row r="4495">
          <cell r="H4495" t="str">
            <v/>
          </cell>
        </row>
        <row r="4496">
          <cell r="H4496" t="str">
            <v/>
          </cell>
        </row>
        <row r="4497">
          <cell r="H4497" t="str">
            <v/>
          </cell>
        </row>
        <row r="4498">
          <cell r="H4498" t="str">
            <v/>
          </cell>
        </row>
        <row r="4499">
          <cell r="H4499" t="str">
            <v/>
          </cell>
        </row>
        <row r="4500">
          <cell r="H4500" t="str">
            <v/>
          </cell>
        </row>
        <row r="4501">
          <cell r="H4501" t="str">
            <v/>
          </cell>
        </row>
        <row r="4502">
          <cell r="H4502" t="str">
            <v/>
          </cell>
        </row>
        <row r="4503">
          <cell r="H4503" t="str">
            <v/>
          </cell>
        </row>
        <row r="4504">
          <cell r="H4504" t="str">
            <v/>
          </cell>
        </row>
        <row r="4505">
          <cell r="H4505" t="str">
            <v/>
          </cell>
        </row>
        <row r="4506">
          <cell r="H4506" t="str">
            <v/>
          </cell>
        </row>
        <row r="4507">
          <cell r="H4507" t="str">
            <v/>
          </cell>
        </row>
        <row r="4508">
          <cell r="H4508" t="str">
            <v/>
          </cell>
        </row>
        <row r="4509">
          <cell r="H4509" t="str">
            <v/>
          </cell>
        </row>
        <row r="4510">
          <cell r="H4510" t="str">
            <v/>
          </cell>
        </row>
        <row r="4511">
          <cell r="H4511" t="str">
            <v/>
          </cell>
        </row>
        <row r="4512">
          <cell r="H4512" t="str">
            <v/>
          </cell>
        </row>
        <row r="4513">
          <cell r="H4513" t="str">
            <v/>
          </cell>
        </row>
        <row r="4514">
          <cell r="H4514" t="str">
            <v/>
          </cell>
        </row>
        <row r="4515">
          <cell r="H4515" t="str">
            <v/>
          </cell>
        </row>
        <row r="4516">
          <cell r="H4516" t="str">
            <v/>
          </cell>
        </row>
        <row r="4517">
          <cell r="H4517" t="str">
            <v/>
          </cell>
        </row>
        <row r="4518">
          <cell r="H4518" t="str">
            <v/>
          </cell>
        </row>
        <row r="4519">
          <cell r="H4519" t="str">
            <v/>
          </cell>
        </row>
        <row r="4520">
          <cell r="H4520" t="str">
            <v/>
          </cell>
        </row>
        <row r="4521">
          <cell r="H4521" t="str">
            <v/>
          </cell>
        </row>
        <row r="4522">
          <cell r="H4522" t="str">
            <v/>
          </cell>
        </row>
        <row r="4523">
          <cell r="H4523" t="str">
            <v/>
          </cell>
        </row>
        <row r="4524">
          <cell r="H4524" t="str">
            <v/>
          </cell>
        </row>
        <row r="4525">
          <cell r="H4525" t="str">
            <v/>
          </cell>
        </row>
        <row r="4526">
          <cell r="H4526" t="str">
            <v/>
          </cell>
        </row>
        <row r="4527">
          <cell r="H4527" t="str">
            <v/>
          </cell>
        </row>
        <row r="4528">
          <cell r="H4528" t="str">
            <v/>
          </cell>
        </row>
        <row r="4529">
          <cell r="H4529" t="str">
            <v/>
          </cell>
        </row>
        <row r="4530">
          <cell r="H4530" t="str">
            <v/>
          </cell>
        </row>
        <row r="4531">
          <cell r="H4531" t="str">
            <v/>
          </cell>
        </row>
        <row r="4532">
          <cell r="H4532" t="str">
            <v/>
          </cell>
        </row>
        <row r="4533">
          <cell r="H4533" t="str">
            <v/>
          </cell>
        </row>
        <row r="4534">
          <cell r="H4534" t="str">
            <v/>
          </cell>
        </row>
        <row r="4535">
          <cell r="H4535" t="str">
            <v/>
          </cell>
        </row>
        <row r="4536">
          <cell r="H4536" t="str">
            <v/>
          </cell>
        </row>
        <row r="4537">
          <cell r="H4537" t="str">
            <v/>
          </cell>
        </row>
        <row r="4538">
          <cell r="H4538" t="str">
            <v/>
          </cell>
        </row>
        <row r="4539">
          <cell r="H4539" t="str">
            <v/>
          </cell>
        </row>
        <row r="4540">
          <cell r="H4540" t="str">
            <v/>
          </cell>
        </row>
        <row r="4541">
          <cell r="H4541" t="str">
            <v/>
          </cell>
        </row>
        <row r="4542">
          <cell r="H4542" t="str">
            <v/>
          </cell>
        </row>
        <row r="4543">
          <cell r="H4543" t="str">
            <v/>
          </cell>
        </row>
        <row r="4544">
          <cell r="H4544" t="str">
            <v/>
          </cell>
        </row>
        <row r="4545">
          <cell r="H4545" t="str">
            <v/>
          </cell>
        </row>
        <row r="4546">
          <cell r="H4546" t="str">
            <v/>
          </cell>
        </row>
        <row r="4547">
          <cell r="H4547" t="str">
            <v/>
          </cell>
        </row>
        <row r="4548">
          <cell r="H4548" t="str">
            <v/>
          </cell>
        </row>
        <row r="4549">
          <cell r="H4549" t="str">
            <v/>
          </cell>
        </row>
        <row r="4550">
          <cell r="H4550" t="str">
            <v/>
          </cell>
        </row>
        <row r="4551">
          <cell r="H4551" t="str">
            <v/>
          </cell>
        </row>
        <row r="4552">
          <cell r="H4552" t="str">
            <v/>
          </cell>
        </row>
        <row r="4553">
          <cell r="H4553" t="str">
            <v/>
          </cell>
        </row>
        <row r="4554">
          <cell r="H4554" t="str">
            <v/>
          </cell>
        </row>
        <row r="4555">
          <cell r="H4555" t="str">
            <v/>
          </cell>
        </row>
        <row r="4556">
          <cell r="H4556" t="str">
            <v/>
          </cell>
        </row>
        <row r="4557">
          <cell r="H4557" t="str">
            <v/>
          </cell>
        </row>
        <row r="4558">
          <cell r="H4558" t="str">
            <v/>
          </cell>
        </row>
        <row r="4559">
          <cell r="H4559" t="str">
            <v/>
          </cell>
        </row>
        <row r="4560">
          <cell r="H4560" t="str">
            <v/>
          </cell>
        </row>
        <row r="4561">
          <cell r="H4561" t="str">
            <v/>
          </cell>
        </row>
        <row r="4562">
          <cell r="H4562" t="str">
            <v/>
          </cell>
        </row>
        <row r="4563">
          <cell r="H4563" t="str">
            <v/>
          </cell>
        </row>
        <row r="4564">
          <cell r="H4564" t="str">
            <v/>
          </cell>
        </row>
        <row r="4565">
          <cell r="H4565" t="str">
            <v/>
          </cell>
        </row>
        <row r="4566">
          <cell r="H4566" t="str">
            <v/>
          </cell>
        </row>
        <row r="4567">
          <cell r="H4567" t="str">
            <v/>
          </cell>
        </row>
        <row r="4568">
          <cell r="H4568" t="str">
            <v/>
          </cell>
        </row>
        <row r="4569">
          <cell r="H4569" t="str">
            <v/>
          </cell>
        </row>
        <row r="4570">
          <cell r="H4570" t="str">
            <v/>
          </cell>
        </row>
        <row r="4571">
          <cell r="H4571" t="str">
            <v/>
          </cell>
        </row>
        <row r="4572">
          <cell r="H4572" t="str">
            <v/>
          </cell>
        </row>
        <row r="4573">
          <cell r="H4573" t="str">
            <v/>
          </cell>
        </row>
        <row r="4574">
          <cell r="H4574" t="str">
            <v/>
          </cell>
        </row>
        <row r="4575">
          <cell r="H4575" t="str">
            <v/>
          </cell>
        </row>
        <row r="4576">
          <cell r="H4576" t="str">
            <v/>
          </cell>
        </row>
        <row r="4577">
          <cell r="H4577" t="str">
            <v/>
          </cell>
        </row>
        <row r="4578">
          <cell r="H4578" t="str">
            <v/>
          </cell>
        </row>
        <row r="4579">
          <cell r="H4579" t="str">
            <v/>
          </cell>
        </row>
        <row r="4580">
          <cell r="H4580" t="str">
            <v/>
          </cell>
        </row>
        <row r="4581">
          <cell r="H4581" t="str">
            <v/>
          </cell>
        </row>
        <row r="4582">
          <cell r="H4582" t="str">
            <v/>
          </cell>
        </row>
        <row r="4583">
          <cell r="H4583" t="str">
            <v/>
          </cell>
        </row>
        <row r="4584">
          <cell r="H4584" t="str">
            <v/>
          </cell>
        </row>
        <row r="4585">
          <cell r="H4585" t="str">
            <v/>
          </cell>
        </row>
        <row r="4586">
          <cell r="H4586" t="str">
            <v/>
          </cell>
        </row>
        <row r="4587">
          <cell r="H4587" t="str">
            <v/>
          </cell>
        </row>
        <row r="4588">
          <cell r="H4588" t="str">
            <v/>
          </cell>
        </row>
        <row r="4589">
          <cell r="H4589" t="str">
            <v/>
          </cell>
        </row>
        <row r="4590">
          <cell r="H4590" t="str">
            <v/>
          </cell>
        </row>
        <row r="4591">
          <cell r="H4591" t="str">
            <v/>
          </cell>
        </row>
        <row r="4592">
          <cell r="H4592" t="str">
            <v/>
          </cell>
        </row>
        <row r="4593">
          <cell r="H4593" t="str">
            <v/>
          </cell>
        </row>
        <row r="4594">
          <cell r="H4594" t="str">
            <v/>
          </cell>
        </row>
        <row r="4595">
          <cell r="H4595" t="str">
            <v/>
          </cell>
        </row>
        <row r="4596">
          <cell r="H4596" t="str">
            <v/>
          </cell>
        </row>
        <row r="4597">
          <cell r="H4597" t="str">
            <v/>
          </cell>
        </row>
        <row r="4598">
          <cell r="H4598" t="str">
            <v/>
          </cell>
        </row>
        <row r="4599">
          <cell r="H4599" t="str">
            <v/>
          </cell>
        </row>
        <row r="4600">
          <cell r="H4600" t="str">
            <v/>
          </cell>
        </row>
        <row r="4601">
          <cell r="H4601" t="str">
            <v/>
          </cell>
        </row>
        <row r="4602">
          <cell r="H4602" t="str">
            <v/>
          </cell>
        </row>
        <row r="4603">
          <cell r="H4603" t="str">
            <v/>
          </cell>
        </row>
        <row r="4604">
          <cell r="H4604" t="str">
            <v/>
          </cell>
        </row>
        <row r="4605">
          <cell r="H4605" t="str">
            <v/>
          </cell>
        </row>
        <row r="4606">
          <cell r="H4606" t="str">
            <v/>
          </cell>
        </row>
        <row r="4607">
          <cell r="H4607" t="str">
            <v/>
          </cell>
        </row>
        <row r="4608">
          <cell r="H4608" t="str">
            <v/>
          </cell>
        </row>
        <row r="4609">
          <cell r="H4609" t="str">
            <v/>
          </cell>
        </row>
        <row r="4610">
          <cell r="H4610" t="str">
            <v/>
          </cell>
        </row>
        <row r="4611">
          <cell r="H4611" t="str">
            <v/>
          </cell>
        </row>
        <row r="4612">
          <cell r="H4612" t="str">
            <v/>
          </cell>
        </row>
        <row r="4613">
          <cell r="H4613" t="str">
            <v/>
          </cell>
        </row>
        <row r="4614">
          <cell r="H4614" t="str">
            <v/>
          </cell>
        </row>
        <row r="4615">
          <cell r="H4615" t="str">
            <v/>
          </cell>
        </row>
        <row r="4616">
          <cell r="H4616" t="str">
            <v/>
          </cell>
        </row>
        <row r="4617">
          <cell r="H4617" t="str">
            <v/>
          </cell>
        </row>
        <row r="4618">
          <cell r="H4618" t="str">
            <v/>
          </cell>
        </row>
        <row r="4619">
          <cell r="H4619" t="str">
            <v/>
          </cell>
        </row>
        <row r="4620">
          <cell r="H4620" t="str">
            <v/>
          </cell>
        </row>
        <row r="4621">
          <cell r="H4621" t="str">
            <v/>
          </cell>
        </row>
        <row r="4622">
          <cell r="H4622" t="str">
            <v/>
          </cell>
        </row>
        <row r="4623">
          <cell r="H4623" t="str">
            <v/>
          </cell>
        </row>
        <row r="4624">
          <cell r="H4624" t="str">
            <v/>
          </cell>
        </row>
        <row r="4625">
          <cell r="H4625" t="str">
            <v/>
          </cell>
        </row>
        <row r="4626">
          <cell r="H4626" t="str">
            <v/>
          </cell>
        </row>
        <row r="4627">
          <cell r="H4627" t="str">
            <v/>
          </cell>
        </row>
        <row r="4628">
          <cell r="H4628" t="str">
            <v/>
          </cell>
        </row>
        <row r="4629">
          <cell r="H4629" t="str">
            <v/>
          </cell>
        </row>
        <row r="4630">
          <cell r="H4630" t="str">
            <v/>
          </cell>
        </row>
        <row r="4631">
          <cell r="H4631" t="str">
            <v/>
          </cell>
        </row>
        <row r="4632">
          <cell r="H4632" t="str">
            <v/>
          </cell>
        </row>
        <row r="4633">
          <cell r="H4633" t="str">
            <v/>
          </cell>
        </row>
        <row r="4634">
          <cell r="H4634" t="str">
            <v/>
          </cell>
        </row>
        <row r="4635">
          <cell r="H4635" t="str">
            <v/>
          </cell>
        </row>
        <row r="4636">
          <cell r="H4636" t="str">
            <v/>
          </cell>
        </row>
        <row r="4637">
          <cell r="H4637" t="str">
            <v/>
          </cell>
        </row>
        <row r="4638">
          <cell r="H4638" t="str">
            <v/>
          </cell>
        </row>
        <row r="4639">
          <cell r="H4639" t="str">
            <v/>
          </cell>
        </row>
        <row r="4640">
          <cell r="H4640" t="str">
            <v/>
          </cell>
        </row>
        <row r="4641">
          <cell r="H4641" t="str">
            <v/>
          </cell>
        </row>
        <row r="4642">
          <cell r="H4642" t="str">
            <v/>
          </cell>
        </row>
        <row r="4643">
          <cell r="H4643" t="str">
            <v/>
          </cell>
        </row>
        <row r="4644">
          <cell r="H4644" t="str">
            <v/>
          </cell>
        </row>
        <row r="4645">
          <cell r="H4645" t="str">
            <v/>
          </cell>
        </row>
        <row r="4646">
          <cell r="H4646" t="str">
            <v/>
          </cell>
        </row>
        <row r="4647">
          <cell r="H4647" t="str">
            <v/>
          </cell>
        </row>
        <row r="4648">
          <cell r="H4648" t="str">
            <v/>
          </cell>
        </row>
        <row r="4649">
          <cell r="H4649" t="str">
            <v/>
          </cell>
        </row>
        <row r="4650">
          <cell r="H4650" t="str">
            <v/>
          </cell>
        </row>
        <row r="4651">
          <cell r="H4651" t="str">
            <v/>
          </cell>
        </row>
        <row r="4652">
          <cell r="H4652" t="str">
            <v/>
          </cell>
        </row>
        <row r="4653">
          <cell r="H4653" t="str">
            <v/>
          </cell>
        </row>
        <row r="4654">
          <cell r="H4654" t="str">
            <v/>
          </cell>
        </row>
        <row r="4655">
          <cell r="H4655" t="str">
            <v/>
          </cell>
        </row>
        <row r="4656">
          <cell r="H4656" t="str">
            <v/>
          </cell>
        </row>
        <row r="4657">
          <cell r="H4657" t="str">
            <v/>
          </cell>
        </row>
        <row r="4658">
          <cell r="H4658" t="str">
            <v/>
          </cell>
        </row>
        <row r="4659">
          <cell r="H4659" t="str">
            <v/>
          </cell>
        </row>
        <row r="4660">
          <cell r="H4660" t="str">
            <v/>
          </cell>
        </row>
        <row r="4661">
          <cell r="H4661" t="str">
            <v/>
          </cell>
        </row>
        <row r="4662">
          <cell r="H4662" t="str">
            <v/>
          </cell>
        </row>
        <row r="4663">
          <cell r="H4663" t="str">
            <v/>
          </cell>
        </row>
        <row r="4664">
          <cell r="H4664" t="str">
            <v/>
          </cell>
        </row>
        <row r="4665">
          <cell r="H4665" t="str">
            <v/>
          </cell>
        </row>
        <row r="4666">
          <cell r="H4666" t="str">
            <v/>
          </cell>
        </row>
        <row r="4667">
          <cell r="H4667" t="str">
            <v/>
          </cell>
        </row>
        <row r="4668">
          <cell r="H4668" t="str">
            <v/>
          </cell>
        </row>
        <row r="4669">
          <cell r="H4669" t="str">
            <v/>
          </cell>
        </row>
        <row r="4670">
          <cell r="H4670" t="str">
            <v/>
          </cell>
        </row>
        <row r="4671">
          <cell r="H4671" t="str">
            <v/>
          </cell>
        </row>
        <row r="4672">
          <cell r="H4672" t="str">
            <v/>
          </cell>
        </row>
        <row r="4673">
          <cell r="H4673" t="str">
            <v/>
          </cell>
        </row>
        <row r="4674">
          <cell r="H4674" t="str">
            <v/>
          </cell>
        </row>
        <row r="4675">
          <cell r="H4675" t="str">
            <v/>
          </cell>
        </row>
        <row r="4676">
          <cell r="H4676" t="str">
            <v/>
          </cell>
        </row>
        <row r="4677">
          <cell r="H4677" t="str">
            <v/>
          </cell>
        </row>
        <row r="4678">
          <cell r="H4678" t="str">
            <v/>
          </cell>
        </row>
        <row r="4679">
          <cell r="H4679" t="str">
            <v/>
          </cell>
        </row>
        <row r="4680">
          <cell r="H4680" t="str">
            <v/>
          </cell>
        </row>
        <row r="4681">
          <cell r="H4681" t="str">
            <v/>
          </cell>
        </row>
        <row r="4682">
          <cell r="H4682" t="str">
            <v/>
          </cell>
        </row>
        <row r="4683">
          <cell r="H4683" t="str">
            <v/>
          </cell>
        </row>
        <row r="4684">
          <cell r="H4684" t="str">
            <v/>
          </cell>
        </row>
        <row r="4685">
          <cell r="H4685" t="str">
            <v/>
          </cell>
        </row>
        <row r="4686">
          <cell r="H4686" t="str">
            <v/>
          </cell>
        </row>
        <row r="4687">
          <cell r="H4687" t="str">
            <v/>
          </cell>
        </row>
        <row r="4688">
          <cell r="H4688" t="str">
            <v/>
          </cell>
        </row>
        <row r="4689">
          <cell r="H4689" t="str">
            <v/>
          </cell>
        </row>
        <row r="4690">
          <cell r="H4690" t="str">
            <v/>
          </cell>
        </row>
        <row r="4691">
          <cell r="H4691" t="str">
            <v/>
          </cell>
        </row>
        <row r="4692">
          <cell r="H4692" t="str">
            <v/>
          </cell>
        </row>
        <row r="4693">
          <cell r="H4693" t="str">
            <v/>
          </cell>
        </row>
        <row r="4694">
          <cell r="H4694" t="str">
            <v/>
          </cell>
        </row>
        <row r="4695">
          <cell r="H4695" t="str">
            <v/>
          </cell>
        </row>
        <row r="4696">
          <cell r="H4696" t="str">
            <v/>
          </cell>
        </row>
        <row r="4697">
          <cell r="H4697" t="str">
            <v/>
          </cell>
        </row>
        <row r="4698">
          <cell r="H4698" t="str">
            <v/>
          </cell>
        </row>
        <row r="4699">
          <cell r="H4699" t="str">
            <v/>
          </cell>
        </row>
        <row r="4700">
          <cell r="H4700" t="str">
            <v/>
          </cell>
        </row>
        <row r="4701">
          <cell r="H4701" t="str">
            <v/>
          </cell>
        </row>
        <row r="4702">
          <cell r="H4702" t="str">
            <v/>
          </cell>
        </row>
        <row r="4703">
          <cell r="H4703" t="str">
            <v/>
          </cell>
        </row>
        <row r="4704">
          <cell r="H4704" t="str">
            <v/>
          </cell>
        </row>
        <row r="4705">
          <cell r="H4705" t="str">
            <v/>
          </cell>
        </row>
        <row r="4706">
          <cell r="H4706" t="str">
            <v/>
          </cell>
        </row>
        <row r="4707">
          <cell r="H4707" t="str">
            <v/>
          </cell>
        </row>
        <row r="4708">
          <cell r="H4708" t="str">
            <v/>
          </cell>
        </row>
        <row r="4709">
          <cell r="H4709" t="str">
            <v/>
          </cell>
        </row>
        <row r="4710">
          <cell r="H4710" t="str">
            <v/>
          </cell>
        </row>
        <row r="4711">
          <cell r="H4711" t="str">
            <v/>
          </cell>
        </row>
        <row r="4712">
          <cell r="H4712" t="str">
            <v/>
          </cell>
        </row>
        <row r="4713">
          <cell r="H4713" t="str">
            <v/>
          </cell>
        </row>
        <row r="4714">
          <cell r="H4714" t="str">
            <v/>
          </cell>
        </row>
        <row r="4715">
          <cell r="H4715" t="str">
            <v/>
          </cell>
        </row>
        <row r="4716">
          <cell r="H4716" t="str">
            <v/>
          </cell>
        </row>
        <row r="4717">
          <cell r="H4717" t="str">
            <v/>
          </cell>
        </row>
        <row r="4718">
          <cell r="H4718" t="str">
            <v/>
          </cell>
        </row>
        <row r="4719">
          <cell r="H4719" t="str">
            <v/>
          </cell>
        </row>
        <row r="4720">
          <cell r="H4720" t="str">
            <v/>
          </cell>
        </row>
        <row r="4721">
          <cell r="H4721" t="str">
            <v/>
          </cell>
        </row>
        <row r="4722">
          <cell r="H4722" t="str">
            <v/>
          </cell>
        </row>
        <row r="4723">
          <cell r="H4723" t="str">
            <v/>
          </cell>
        </row>
        <row r="4724">
          <cell r="H4724" t="str">
            <v/>
          </cell>
        </row>
        <row r="4725">
          <cell r="H4725" t="str">
            <v/>
          </cell>
        </row>
        <row r="4726">
          <cell r="H4726" t="str">
            <v/>
          </cell>
        </row>
        <row r="4727">
          <cell r="H4727" t="str">
            <v/>
          </cell>
        </row>
        <row r="4728">
          <cell r="H4728" t="str">
            <v/>
          </cell>
        </row>
        <row r="4729">
          <cell r="H4729" t="str">
            <v/>
          </cell>
        </row>
        <row r="4730">
          <cell r="H4730" t="str">
            <v/>
          </cell>
        </row>
        <row r="4731">
          <cell r="H4731" t="str">
            <v/>
          </cell>
        </row>
        <row r="4732">
          <cell r="H4732" t="str">
            <v/>
          </cell>
        </row>
        <row r="4733">
          <cell r="H4733" t="str">
            <v/>
          </cell>
        </row>
        <row r="4734">
          <cell r="H4734" t="str">
            <v/>
          </cell>
        </row>
        <row r="4735">
          <cell r="H4735" t="str">
            <v/>
          </cell>
        </row>
        <row r="4736">
          <cell r="H4736" t="str">
            <v/>
          </cell>
        </row>
        <row r="4737">
          <cell r="H4737" t="str">
            <v/>
          </cell>
        </row>
        <row r="4738">
          <cell r="H4738" t="str">
            <v/>
          </cell>
        </row>
        <row r="4739">
          <cell r="H4739" t="str">
            <v/>
          </cell>
        </row>
        <row r="4740">
          <cell r="H4740" t="str">
            <v/>
          </cell>
        </row>
        <row r="4741">
          <cell r="H4741" t="str">
            <v/>
          </cell>
        </row>
        <row r="4742">
          <cell r="H4742" t="str">
            <v/>
          </cell>
        </row>
        <row r="4743">
          <cell r="H4743" t="str">
            <v/>
          </cell>
        </row>
        <row r="4744">
          <cell r="H4744" t="str">
            <v/>
          </cell>
        </row>
        <row r="4745">
          <cell r="H4745" t="str">
            <v/>
          </cell>
        </row>
        <row r="4746">
          <cell r="H4746" t="str">
            <v/>
          </cell>
        </row>
        <row r="4747">
          <cell r="H4747" t="str">
            <v/>
          </cell>
        </row>
        <row r="4748">
          <cell r="H4748" t="str">
            <v/>
          </cell>
        </row>
        <row r="4749">
          <cell r="H4749" t="str">
            <v/>
          </cell>
        </row>
        <row r="4750">
          <cell r="H4750" t="str">
            <v/>
          </cell>
        </row>
        <row r="4751">
          <cell r="H4751" t="str">
            <v/>
          </cell>
        </row>
        <row r="4752">
          <cell r="H4752" t="str">
            <v/>
          </cell>
        </row>
        <row r="4753">
          <cell r="H4753" t="str">
            <v/>
          </cell>
        </row>
        <row r="4754">
          <cell r="H4754" t="str">
            <v/>
          </cell>
        </row>
        <row r="4755">
          <cell r="H4755" t="str">
            <v/>
          </cell>
        </row>
        <row r="4756">
          <cell r="H4756" t="str">
            <v/>
          </cell>
        </row>
        <row r="4757">
          <cell r="H4757" t="str">
            <v/>
          </cell>
        </row>
        <row r="4758">
          <cell r="H4758" t="str">
            <v/>
          </cell>
        </row>
        <row r="4759">
          <cell r="H4759" t="str">
            <v/>
          </cell>
        </row>
        <row r="4760">
          <cell r="H4760" t="str">
            <v/>
          </cell>
        </row>
        <row r="4761">
          <cell r="H4761" t="str">
            <v/>
          </cell>
        </row>
        <row r="4762">
          <cell r="H4762" t="str">
            <v/>
          </cell>
        </row>
        <row r="4763">
          <cell r="H4763" t="str">
            <v/>
          </cell>
        </row>
        <row r="4764">
          <cell r="H4764" t="str">
            <v/>
          </cell>
        </row>
        <row r="4765">
          <cell r="H4765" t="str">
            <v/>
          </cell>
        </row>
        <row r="4766">
          <cell r="H4766" t="str">
            <v/>
          </cell>
        </row>
        <row r="4767">
          <cell r="H4767" t="str">
            <v/>
          </cell>
        </row>
        <row r="4768">
          <cell r="H4768" t="str">
            <v/>
          </cell>
        </row>
        <row r="4769">
          <cell r="H4769" t="str">
            <v/>
          </cell>
        </row>
        <row r="4770">
          <cell r="H4770" t="str">
            <v/>
          </cell>
        </row>
        <row r="4771">
          <cell r="H4771" t="str">
            <v/>
          </cell>
        </row>
        <row r="4772">
          <cell r="H4772" t="str">
            <v/>
          </cell>
        </row>
        <row r="4773">
          <cell r="H4773" t="str">
            <v/>
          </cell>
        </row>
        <row r="4774">
          <cell r="H4774" t="str">
            <v/>
          </cell>
        </row>
        <row r="4775">
          <cell r="H4775" t="str">
            <v/>
          </cell>
        </row>
        <row r="4776">
          <cell r="H4776" t="str">
            <v/>
          </cell>
        </row>
        <row r="4777">
          <cell r="H4777" t="str">
            <v/>
          </cell>
        </row>
        <row r="4778">
          <cell r="H4778" t="str">
            <v/>
          </cell>
        </row>
        <row r="4779">
          <cell r="H4779" t="str">
            <v/>
          </cell>
        </row>
        <row r="4780">
          <cell r="H4780" t="str">
            <v/>
          </cell>
        </row>
        <row r="4781">
          <cell r="H4781" t="str">
            <v/>
          </cell>
        </row>
        <row r="4782">
          <cell r="H4782" t="str">
            <v/>
          </cell>
        </row>
        <row r="4783">
          <cell r="H4783" t="str">
            <v/>
          </cell>
        </row>
        <row r="4784">
          <cell r="H4784" t="str">
            <v/>
          </cell>
        </row>
        <row r="4785">
          <cell r="H4785" t="str">
            <v/>
          </cell>
        </row>
        <row r="4786">
          <cell r="H4786" t="str">
            <v/>
          </cell>
        </row>
        <row r="4787">
          <cell r="H4787" t="str">
            <v/>
          </cell>
        </row>
        <row r="4788">
          <cell r="H4788" t="str">
            <v/>
          </cell>
        </row>
        <row r="4789">
          <cell r="H4789" t="str">
            <v/>
          </cell>
        </row>
        <row r="4790">
          <cell r="H4790" t="str">
            <v/>
          </cell>
        </row>
        <row r="4791">
          <cell r="H4791" t="str">
            <v/>
          </cell>
        </row>
        <row r="4792">
          <cell r="H4792" t="str">
            <v/>
          </cell>
        </row>
        <row r="4793">
          <cell r="H4793" t="str">
            <v/>
          </cell>
        </row>
        <row r="4794">
          <cell r="H4794" t="str">
            <v/>
          </cell>
        </row>
        <row r="4795">
          <cell r="H4795" t="str">
            <v/>
          </cell>
        </row>
        <row r="4796">
          <cell r="H4796" t="str">
            <v/>
          </cell>
        </row>
        <row r="4797">
          <cell r="H4797" t="str">
            <v/>
          </cell>
        </row>
        <row r="4798">
          <cell r="H4798" t="str">
            <v/>
          </cell>
        </row>
        <row r="4799">
          <cell r="H4799" t="str">
            <v/>
          </cell>
        </row>
        <row r="4800">
          <cell r="H4800" t="str">
            <v/>
          </cell>
        </row>
        <row r="4801">
          <cell r="H4801" t="str">
            <v/>
          </cell>
        </row>
        <row r="4802">
          <cell r="H4802" t="str">
            <v/>
          </cell>
        </row>
        <row r="4803">
          <cell r="H4803" t="str">
            <v/>
          </cell>
        </row>
        <row r="4804">
          <cell r="H4804" t="str">
            <v/>
          </cell>
        </row>
        <row r="4805">
          <cell r="H4805" t="str">
            <v/>
          </cell>
        </row>
        <row r="4806">
          <cell r="H4806" t="str">
            <v/>
          </cell>
        </row>
        <row r="4807">
          <cell r="H4807" t="str">
            <v/>
          </cell>
        </row>
        <row r="4808">
          <cell r="H4808" t="str">
            <v/>
          </cell>
        </row>
        <row r="4809">
          <cell r="H4809" t="str">
            <v/>
          </cell>
        </row>
        <row r="4810">
          <cell r="H4810" t="str">
            <v/>
          </cell>
        </row>
        <row r="4811">
          <cell r="H4811" t="str">
            <v/>
          </cell>
        </row>
        <row r="4812">
          <cell r="H4812" t="str">
            <v/>
          </cell>
        </row>
        <row r="4813">
          <cell r="H4813" t="str">
            <v/>
          </cell>
        </row>
        <row r="4814">
          <cell r="H4814" t="str">
            <v/>
          </cell>
        </row>
        <row r="4815">
          <cell r="H4815" t="str">
            <v/>
          </cell>
        </row>
        <row r="4816">
          <cell r="H4816" t="str">
            <v/>
          </cell>
        </row>
        <row r="4817">
          <cell r="H4817" t="str">
            <v/>
          </cell>
        </row>
        <row r="4818">
          <cell r="H4818" t="str">
            <v/>
          </cell>
        </row>
        <row r="4819">
          <cell r="H4819" t="str">
            <v/>
          </cell>
        </row>
        <row r="4820">
          <cell r="H4820" t="str">
            <v/>
          </cell>
        </row>
        <row r="4821">
          <cell r="H4821" t="str">
            <v/>
          </cell>
        </row>
        <row r="4822">
          <cell r="H4822" t="str">
            <v/>
          </cell>
        </row>
        <row r="4823">
          <cell r="H4823" t="str">
            <v/>
          </cell>
        </row>
        <row r="4824">
          <cell r="H4824" t="str">
            <v/>
          </cell>
        </row>
        <row r="4825">
          <cell r="H4825" t="str">
            <v/>
          </cell>
        </row>
        <row r="4826">
          <cell r="H4826" t="str">
            <v/>
          </cell>
        </row>
        <row r="4827">
          <cell r="H4827" t="str">
            <v/>
          </cell>
        </row>
        <row r="4828">
          <cell r="H4828" t="str">
            <v/>
          </cell>
        </row>
        <row r="4829">
          <cell r="H4829" t="str">
            <v/>
          </cell>
        </row>
        <row r="4830">
          <cell r="H4830" t="str">
            <v/>
          </cell>
        </row>
        <row r="4831">
          <cell r="H4831" t="str">
            <v/>
          </cell>
        </row>
        <row r="4832">
          <cell r="H4832" t="str">
            <v/>
          </cell>
        </row>
        <row r="4833">
          <cell r="H4833" t="str">
            <v/>
          </cell>
        </row>
        <row r="4834">
          <cell r="H4834" t="str">
            <v/>
          </cell>
        </row>
        <row r="4835">
          <cell r="H4835" t="str">
            <v/>
          </cell>
        </row>
        <row r="4836">
          <cell r="H4836" t="str">
            <v/>
          </cell>
        </row>
        <row r="4837">
          <cell r="H4837" t="str">
            <v/>
          </cell>
        </row>
        <row r="4838">
          <cell r="H4838" t="str">
            <v/>
          </cell>
        </row>
        <row r="4839">
          <cell r="H4839" t="str">
            <v/>
          </cell>
        </row>
        <row r="4840">
          <cell r="H4840" t="str">
            <v/>
          </cell>
        </row>
        <row r="4841">
          <cell r="H4841" t="str">
            <v/>
          </cell>
        </row>
        <row r="4842">
          <cell r="H4842" t="str">
            <v/>
          </cell>
        </row>
        <row r="4843">
          <cell r="H4843" t="str">
            <v/>
          </cell>
        </row>
        <row r="4844">
          <cell r="H4844" t="str">
            <v/>
          </cell>
        </row>
        <row r="4845">
          <cell r="H4845" t="str">
            <v/>
          </cell>
        </row>
        <row r="4846">
          <cell r="H4846" t="str">
            <v/>
          </cell>
        </row>
        <row r="4847">
          <cell r="H4847" t="str">
            <v/>
          </cell>
        </row>
        <row r="4848">
          <cell r="H4848" t="str">
            <v/>
          </cell>
        </row>
        <row r="4849">
          <cell r="H4849" t="str">
            <v/>
          </cell>
        </row>
        <row r="4850">
          <cell r="H4850" t="str">
            <v/>
          </cell>
        </row>
        <row r="4851">
          <cell r="H4851" t="str">
            <v/>
          </cell>
        </row>
        <row r="4852">
          <cell r="H4852" t="str">
            <v/>
          </cell>
        </row>
        <row r="4853">
          <cell r="H4853" t="str">
            <v/>
          </cell>
        </row>
        <row r="4854">
          <cell r="H4854" t="str">
            <v/>
          </cell>
        </row>
        <row r="4855">
          <cell r="H4855" t="str">
            <v/>
          </cell>
        </row>
        <row r="4856">
          <cell r="H4856" t="str">
            <v/>
          </cell>
        </row>
        <row r="4857">
          <cell r="H4857" t="str">
            <v/>
          </cell>
        </row>
        <row r="4858">
          <cell r="H4858" t="str">
            <v/>
          </cell>
        </row>
        <row r="4859">
          <cell r="H4859" t="str">
            <v/>
          </cell>
        </row>
        <row r="4860">
          <cell r="H4860" t="str">
            <v/>
          </cell>
        </row>
        <row r="4861">
          <cell r="H4861" t="str">
            <v/>
          </cell>
        </row>
        <row r="4862">
          <cell r="H4862" t="str">
            <v/>
          </cell>
        </row>
        <row r="4863">
          <cell r="H4863" t="str">
            <v/>
          </cell>
        </row>
        <row r="4864">
          <cell r="H4864" t="str">
            <v/>
          </cell>
        </row>
        <row r="4865">
          <cell r="H4865" t="str">
            <v/>
          </cell>
        </row>
        <row r="4866">
          <cell r="H4866" t="str">
            <v/>
          </cell>
        </row>
        <row r="4867">
          <cell r="H4867" t="str">
            <v/>
          </cell>
        </row>
        <row r="4868">
          <cell r="H4868" t="str">
            <v/>
          </cell>
        </row>
        <row r="4869">
          <cell r="H4869" t="str">
            <v/>
          </cell>
        </row>
        <row r="4870">
          <cell r="H4870" t="str">
            <v/>
          </cell>
        </row>
        <row r="4871">
          <cell r="H4871" t="str">
            <v/>
          </cell>
        </row>
        <row r="4872">
          <cell r="H4872" t="str">
            <v/>
          </cell>
        </row>
        <row r="4873">
          <cell r="H4873" t="str">
            <v/>
          </cell>
        </row>
        <row r="4874">
          <cell r="H4874" t="str">
            <v/>
          </cell>
        </row>
        <row r="4875">
          <cell r="H4875" t="str">
            <v/>
          </cell>
        </row>
        <row r="4876">
          <cell r="H4876" t="str">
            <v/>
          </cell>
        </row>
        <row r="4877">
          <cell r="H4877" t="str">
            <v/>
          </cell>
        </row>
        <row r="4878">
          <cell r="H4878" t="str">
            <v/>
          </cell>
        </row>
        <row r="4879">
          <cell r="H4879" t="str">
            <v/>
          </cell>
        </row>
        <row r="4880">
          <cell r="H4880" t="str">
            <v/>
          </cell>
        </row>
        <row r="4881">
          <cell r="H4881" t="str">
            <v/>
          </cell>
        </row>
        <row r="4882">
          <cell r="H4882" t="str">
            <v/>
          </cell>
        </row>
        <row r="4883">
          <cell r="H4883" t="str">
            <v/>
          </cell>
        </row>
        <row r="4884">
          <cell r="H4884" t="str">
            <v/>
          </cell>
        </row>
        <row r="4885">
          <cell r="H4885" t="str">
            <v/>
          </cell>
        </row>
        <row r="4886">
          <cell r="H4886" t="str">
            <v/>
          </cell>
        </row>
        <row r="4887">
          <cell r="H4887" t="str">
            <v/>
          </cell>
        </row>
        <row r="4888">
          <cell r="H4888" t="str">
            <v/>
          </cell>
        </row>
        <row r="4889">
          <cell r="H4889" t="str">
            <v/>
          </cell>
        </row>
        <row r="4890">
          <cell r="H4890" t="str">
            <v/>
          </cell>
        </row>
        <row r="4891">
          <cell r="H4891" t="str">
            <v/>
          </cell>
        </row>
        <row r="4892">
          <cell r="H4892" t="str">
            <v/>
          </cell>
        </row>
        <row r="4893">
          <cell r="H4893" t="str">
            <v/>
          </cell>
        </row>
        <row r="4894">
          <cell r="H4894" t="str">
            <v/>
          </cell>
        </row>
        <row r="4895">
          <cell r="H4895" t="str">
            <v/>
          </cell>
        </row>
        <row r="4896">
          <cell r="H4896" t="str">
            <v/>
          </cell>
        </row>
        <row r="4897">
          <cell r="H4897" t="str">
            <v/>
          </cell>
        </row>
        <row r="4898">
          <cell r="H4898" t="str">
            <v/>
          </cell>
        </row>
        <row r="4899">
          <cell r="H4899" t="str">
            <v/>
          </cell>
        </row>
        <row r="4900">
          <cell r="H4900" t="str">
            <v/>
          </cell>
        </row>
        <row r="4901">
          <cell r="H4901" t="str">
            <v/>
          </cell>
        </row>
        <row r="4902">
          <cell r="H4902" t="str">
            <v/>
          </cell>
        </row>
        <row r="4903">
          <cell r="H4903" t="str">
            <v/>
          </cell>
        </row>
        <row r="4904">
          <cell r="H4904" t="str">
            <v/>
          </cell>
        </row>
        <row r="4905">
          <cell r="H4905" t="str">
            <v/>
          </cell>
        </row>
        <row r="4906">
          <cell r="H4906" t="str">
            <v/>
          </cell>
        </row>
        <row r="4907">
          <cell r="H4907" t="str">
            <v/>
          </cell>
        </row>
        <row r="4908">
          <cell r="H4908" t="str">
            <v/>
          </cell>
        </row>
        <row r="4909">
          <cell r="H4909" t="str">
            <v/>
          </cell>
        </row>
        <row r="4910">
          <cell r="H4910" t="str">
            <v/>
          </cell>
        </row>
        <row r="4911">
          <cell r="H4911" t="str">
            <v/>
          </cell>
        </row>
        <row r="4912">
          <cell r="H4912" t="str">
            <v/>
          </cell>
        </row>
        <row r="4913">
          <cell r="H4913" t="str">
            <v/>
          </cell>
        </row>
        <row r="4914">
          <cell r="H4914" t="str">
            <v/>
          </cell>
        </row>
        <row r="4915">
          <cell r="H4915" t="str">
            <v/>
          </cell>
        </row>
        <row r="4916">
          <cell r="H4916" t="str">
            <v/>
          </cell>
        </row>
        <row r="4917">
          <cell r="H4917" t="str">
            <v/>
          </cell>
        </row>
        <row r="4918">
          <cell r="H4918" t="str">
            <v/>
          </cell>
        </row>
        <row r="4919">
          <cell r="H4919" t="str">
            <v/>
          </cell>
        </row>
        <row r="4920">
          <cell r="H4920" t="str">
            <v/>
          </cell>
        </row>
        <row r="4921">
          <cell r="H4921" t="str">
            <v/>
          </cell>
        </row>
        <row r="4922">
          <cell r="H4922" t="str">
            <v/>
          </cell>
        </row>
        <row r="4923">
          <cell r="H4923" t="str">
            <v/>
          </cell>
        </row>
        <row r="4924">
          <cell r="H4924" t="str">
            <v/>
          </cell>
        </row>
        <row r="4925">
          <cell r="H4925" t="str">
            <v/>
          </cell>
        </row>
        <row r="4926">
          <cell r="H4926" t="str">
            <v/>
          </cell>
        </row>
        <row r="4927">
          <cell r="H4927" t="str">
            <v/>
          </cell>
        </row>
        <row r="4928">
          <cell r="H4928" t="str">
            <v/>
          </cell>
        </row>
        <row r="4929">
          <cell r="H4929" t="str">
            <v/>
          </cell>
        </row>
        <row r="4930">
          <cell r="H4930" t="str">
            <v/>
          </cell>
        </row>
        <row r="4931">
          <cell r="H4931" t="str">
            <v/>
          </cell>
        </row>
        <row r="4932">
          <cell r="H4932" t="str">
            <v/>
          </cell>
        </row>
        <row r="4933">
          <cell r="H4933" t="str">
            <v/>
          </cell>
        </row>
        <row r="4934">
          <cell r="H4934" t="str">
            <v/>
          </cell>
        </row>
        <row r="4935">
          <cell r="H4935" t="str">
            <v/>
          </cell>
        </row>
        <row r="4936">
          <cell r="H4936" t="str">
            <v/>
          </cell>
        </row>
        <row r="4937">
          <cell r="H4937" t="str">
            <v/>
          </cell>
        </row>
        <row r="4938">
          <cell r="H4938" t="str">
            <v/>
          </cell>
        </row>
        <row r="4939">
          <cell r="H4939" t="str">
            <v/>
          </cell>
        </row>
        <row r="4940">
          <cell r="H4940" t="str">
            <v/>
          </cell>
        </row>
        <row r="4941">
          <cell r="H4941" t="str">
            <v/>
          </cell>
        </row>
        <row r="4942">
          <cell r="H4942" t="str">
            <v/>
          </cell>
        </row>
        <row r="4943">
          <cell r="H4943" t="str">
            <v/>
          </cell>
        </row>
        <row r="4944">
          <cell r="H4944" t="str">
            <v/>
          </cell>
        </row>
        <row r="4945">
          <cell r="H4945" t="str">
            <v/>
          </cell>
        </row>
        <row r="4946">
          <cell r="H4946" t="str">
            <v/>
          </cell>
        </row>
        <row r="4947">
          <cell r="H4947" t="str">
            <v/>
          </cell>
        </row>
        <row r="4948">
          <cell r="H4948" t="str">
            <v/>
          </cell>
        </row>
        <row r="4949">
          <cell r="H4949" t="str">
            <v/>
          </cell>
        </row>
        <row r="4950">
          <cell r="H4950" t="str">
            <v/>
          </cell>
        </row>
        <row r="4951">
          <cell r="H4951" t="str">
            <v/>
          </cell>
        </row>
        <row r="4952">
          <cell r="H4952" t="str">
            <v/>
          </cell>
        </row>
        <row r="4953">
          <cell r="H4953" t="str">
            <v/>
          </cell>
        </row>
        <row r="4954">
          <cell r="H4954" t="str">
            <v/>
          </cell>
        </row>
        <row r="4955">
          <cell r="H4955" t="str">
            <v/>
          </cell>
        </row>
        <row r="4956">
          <cell r="H4956" t="str">
            <v/>
          </cell>
        </row>
        <row r="4957">
          <cell r="H4957" t="str">
            <v/>
          </cell>
        </row>
        <row r="4958">
          <cell r="H4958" t="str">
            <v/>
          </cell>
        </row>
        <row r="4959">
          <cell r="H4959" t="str">
            <v/>
          </cell>
        </row>
        <row r="4960">
          <cell r="H4960" t="str">
            <v/>
          </cell>
        </row>
        <row r="4961">
          <cell r="H4961" t="str">
            <v/>
          </cell>
        </row>
        <row r="4962">
          <cell r="H4962" t="str">
            <v/>
          </cell>
        </row>
        <row r="4963">
          <cell r="H4963" t="str">
            <v/>
          </cell>
        </row>
        <row r="4964">
          <cell r="H4964" t="str">
            <v/>
          </cell>
        </row>
        <row r="4965">
          <cell r="H4965" t="str">
            <v/>
          </cell>
        </row>
        <row r="4966">
          <cell r="H4966" t="str">
            <v/>
          </cell>
        </row>
        <row r="4967">
          <cell r="H4967" t="str">
            <v/>
          </cell>
        </row>
        <row r="4968">
          <cell r="H4968" t="str">
            <v/>
          </cell>
        </row>
        <row r="4969">
          <cell r="H4969" t="str">
            <v/>
          </cell>
        </row>
        <row r="4970">
          <cell r="H4970" t="str">
            <v/>
          </cell>
        </row>
        <row r="4971">
          <cell r="H4971" t="str">
            <v/>
          </cell>
        </row>
        <row r="4972">
          <cell r="H4972" t="str">
            <v/>
          </cell>
        </row>
        <row r="4973">
          <cell r="H4973" t="str">
            <v/>
          </cell>
        </row>
        <row r="4974">
          <cell r="H4974" t="str">
            <v/>
          </cell>
        </row>
        <row r="4975">
          <cell r="H4975" t="str">
            <v/>
          </cell>
        </row>
        <row r="4976">
          <cell r="H4976" t="str">
            <v/>
          </cell>
        </row>
        <row r="4977">
          <cell r="H4977" t="str">
            <v/>
          </cell>
        </row>
        <row r="4978">
          <cell r="H4978" t="str">
            <v/>
          </cell>
        </row>
        <row r="4979">
          <cell r="H4979" t="str">
            <v/>
          </cell>
        </row>
        <row r="4980">
          <cell r="H4980" t="str">
            <v/>
          </cell>
        </row>
        <row r="4981">
          <cell r="H4981" t="str">
            <v/>
          </cell>
        </row>
        <row r="4982">
          <cell r="H4982" t="str">
            <v/>
          </cell>
        </row>
        <row r="4983">
          <cell r="H4983" t="str">
            <v/>
          </cell>
        </row>
        <row r="4984">
          <cell r="H4984" t="str">
            <v/>
          </cell>
        </row>
        <row r="4985">
          <cell r="H4985" t="str">
            <v/>
          </cell>
        </row>
        <row r="4986">
          <cell r="H4986" t="str">
            <v/>
          </cell>
        </row>
        <row r="4987">
          <cell r="H4987" t="str">
            <v/>
          </cell>
        </row>
        <row r="4988">
          <cell r="H4988" t="str">
            <v/>
          </cell>
        </row>
        <row r="4989">
          <cell r="H4989" t="str">
            <v/>
          </cell>
        </row>
        <row r="4990">
          <cell r="H4990" t="str">
            <v/>
          </cell>
        </row>
        <row r="4991">
          <cell r="H4991" t="str">
            <v/>
          </cell>
        </row>
        <row r="4992">
          <cell r="H4992" t="str">
            <v/>
          </cell>
        </row>
        <row r="4993">
          <cell r="H4993" t="str">
            <v/>
          </cell>
        </row>
        <row r="4994">
          <cell r="H4994" t="str">
            <v/>
          </cell>
        </row>
        <row r="4995">
          <cell r="H4995" t="str">
            <v/>
          </cell>
        </row>
        <row r="4996">
          <cell r="H4996" t="str">
            <v/>
          </cell>
        </row>
        <row r="4997">
          <cell r="H4997" t="str">
            <v/>
          </cell>
        </row>
        <row r="4998">
          <cell r="H4998" t="str">
            <v/>
          </cell>
        </row>
        <row r="4999">
          <cell r="H4999" t="str">
            <v/>
          </cell>
        </row>
        <row r="5000">
          <cell r="H5000" t="str">
            <v/>
          </cell>
        </row>
        <row r="5001">
          <cell r="H5001" t="str">
            <v/>
          </cell>
        </row>
        <row r="5002">
          <cell r="H5002" t="str">
            <v/>
          </cell>
        </row>
        <row r="5003">
          <cell r="H5003" t="str">
            <v/>
          </cell>
        </row>
        <row r="5004">
          <cell r="H5004" t="str">
            <v/>
          </cell>
        </row>
        <row r="5005">
          <cell r="H5005" t="str">
            <v/>
          </cell>
        </row>
        <row r="5006">
          <cell r="H5006" t="str">
            <v/>
          </cell>
        </row>
        <row r="5007">
          <cell r="H5007" t="str">
            <v/>
          </cell>
        </row>
        <row r="5008">
          <cell r="H5008" t="str">
            <v/>
          </cell>
        </row>
        <row r="5009">
          <cell r="H5009" t="str">
            <v/>
          </cell>
        </row>
        <row r="5010">
          <cell r="H5010" t="str">
            <v/>
          </cell>
        </row>
        <row r="5011">
          <cell r="H5011" t="str">
            <v/>
          </cell>
        </row>
        <row r="5012">
          <cell r="H5012" t="str">
            <v/>
          </cell>
        </row>
        <row r="5013">
          <cell r="H5013" t="str">
            <v/>
          </cell>
        </row>
        <row r="5014">
          <cell r="H5014" t="str">
            <v/>
          </cell>
        </row>
        <row r="5015">
          <cell r="H5015" t="str">
            <v/>
          </cell>
        </row>
        <row r="5016">
          <cell r="H5016" t="str">
            <v/>
          </cell>
        </row>
        <row r="5017">
          <cell r="H5017" t="str">
            <v/>
          </cell>
        </row>
        <row r="5018">
          <cell r="H5018" t="str">
            <v/>
          </cell>
        </row>
        <row r="5019">
          <cell r="H5019" t="str">
            <v/>
          </cell>
        </row>
        <row r="5020">
          <cell r="H5020" t="str">
            <v/>
          </cell>
        </row>
        <row r="5021">
          <cell r="H5021" t="str">
            <v/>
          </cell>
        </row>
        <row r="5022">
          <cell r="H5022" t="str">
            <v/>
          </cell>
        </row>
        <row r="5023">
          <cell r="H5023" t="str">
            <v/>
          </cell>
        </row>
        <row r="5024">
          <cell r="H5024" t="str">
            <v/>
          </cell>
        </row>
        <row r="5025">
          <cell r="H5025" t="str">
            <v/>
          </cell>
        </row>
        <row r="5026">
          <cell r="H5026" t="str">
            <v/>
          </cell>
        </row>
        <row r="5027">
          <cell r="H5027" t="str">
            <v/>
          </cell>
        </row>
        <row r="5028">
          <cell r="H5028" t="str">
            <v/>
          </cell>
        </row>
        <row r="5029">
          <cell r="H5029" t="str">
            <v/>
          </cell>
        </row>
        <row r="5030">
          <cell r="H5030" t="str">
            <v/>
          </cell>
        </row>
        <row r="5031">
          <cell r="H5031" t="str">
            <v/>
          </cell>
        </row>
        <row r="5032">
          <cell r="H5032" t="str">
            <v/>
          </cell>
        </row>
        <row r="5033">
          <cell r="H5033" t="str">
            <v/>
          </cell>
        </row>
        <row r="5034">
          <cell r="H5034" t="str">
            <v/>
          </cell>
        </row>
        <row r="5035">
          <cell r="H5035" t="str">
            <v/>
          </cell>
        </row>
        <row r="5036">
          <cell r="H5036" t="str">
            <v/>
          </cell>
        </row>
        <row r="5037">
          <cell r="H5037" t="str">
            <v/>
          </cell>
        </row>
        <row r="5038">
          <cell r="H5038" t="str">
            <v/>
          </cell>
        </row>
        <row r="5039">
          <cell r="H5039" t="str">
            <v/>
          </cell>
        </row>
        <row r="5040">
          <cell r="H5040" t="str">
            <v/>
          </cell>
        </row>
        <row r="5041">
          <cell r="H5041" t="str">
            <v/>
          </cell>
        </row>
        <row r="5042">
          <cell r="H5042" t="str">
            <v/>
          </cell>
        </row>
        <row r="5043">
          <cell r="H5043" t="str">
            <v/>
          </cell>
        </row>
        <row r="5044">
          <cell r="H5044" t="str">
            <v/>
          </cell>
        </row>
        <row r="5045">
          <cell r="H5045" t="str">
            <v/>
          </cell>
        </row>
        <row r="5046">
          <cell r="H5046" t="str">
            <v/>
          </cell>
        </row>
        <row r="5047">
          <cell r="H5047" t="str">
            <v/>
          </cell>
        </row>
        <row r="5048">
          <cell r="H5048" t="str">
            <v/>
          </cell>
        </row>
        <row r="5049">
          <cell r="H5049" t="str">
            <v/>
          </cell>
        </row>
        <row r="5050">
          <cell r="H5050" t="str">
            <v/>
          </cell>
        </row>
        <row r="5051">
          <cell r="H5051" t="str">
            <v/>
          </cell>
        </row>
        <row r="5052">
          <cell r="H5052" t="str">
            <v/>
          </cell>
        </row>
        <row r="5053">
          <cell r="H5053" t="str">
            <v/>
          </cell>
        </row>
        <row r="5054">
          <cell r="H5054" t="str">
            <v/>
          </cell>
        </row>
        <row r="5055">
          <cell r="H5055" t="str">
            <v/>
          </cell>
        </row>
        <row r="5056">
          <cell r="H5056" t="str">
            <v/>
          </cell>
        </row>
        <row r="5057">
          <cell r="H5057" t="str">
            <v/>
          </cell>
        </row>
        <row r="5058">
          <cell r="H5058" t="str">
            <v/>
          </cell>
        </row>
        <row r="5059">
          <cell r="H5059" t="str">
            <v/>
          </cell>
        </row>
        <row r="5060">
          <cell r="H5060" t="str">
            <v/>
          </cell>
        </row>
        <row r="5061">
          <cell r="H5061" t="str">
            <v/>
          </cell>
        </row>
        <row r="5062">
          <cell r="H5062" t="str">
            <v/>
          </cell>
        </row>
        <row r="5063">
          <cell r="H5063" t="str">
            <v/>
          </cell>
        </row>
        <row r="5064">
          <cell r="H5064" t="str">
            <v/>
          </cell>
        </row>
        <row r="5065">
          <cell r="H5065" t="str">
            <v/>
          </cell>
        </row>
        <row r="5066">
          <cell r="H5066" t="str">
            <v/>
          </cell>
        </row>
        <row r="5067">
          <cell r="H5067" t="str">
            <v/>
          </cell>
        </row>
        <row r="5068">
          <cell r="H5068" t="str">
            <v/>
          </cell>
        </row>
        <row r="5069">
          <cell r="H5069" t="str">
            <v/>
          </cell>
        </row>
        <row r="5070">
          <cell r="H5070" t="str">
            <v/>
          </cell>
        </row>
        <row r="5071">
          <cell r="H5071" t="str">
            <v/>
          </cell>
        </row>
        <row r="5072">
          <cell r="H5072" t="str">
            <v/>
          </cell>
        </row>
        <row r="5073">
          <cell r="H5073" t="str">
            <v/>
          </cell>
        </row>
        <row r="5074">
          <cell r="H5074" t="str">
            <v/>
          </cell>
        </row>
        <row r="5075">
          <cell r="H5075" t="str">
            <v/>
          </cell>
        </row>
        <row r="5076">
          <cell r="H5076" t="str">
            <v/>
          </cell>
        </row>
        <row r="5077">
          <cell r="H5077" t="str">
            <v/>
          </cell>
        </row>
        <row r="5078">
          <cell r="H5078" t="str">
            <v/>
          </cell>
        </row>
        <row r="5079">
          <cell r="H5079" t="str">
            <v/>
          </cell>
        </row>
        <row r="5080">
          <cell r="H5080" t="str">
            <v/>
          </cell>
        </row>
        <row r="5081">
          <cell r="H5081" t="str">
            <v/>
          </cell>
        </row>
        <row r="5082">
          <cell r="H5082" t="str">
            <v/>
          </cell>
        </row>
        <row r="5083">
          <cell r="H5083" t="str">
            <v/>
          </cell>
        </row>
        <row r="5084">
          <cell r="H5084" t="str">
            <v/>
          </cell>
        </row>
        <row r="5085">
          <cell r="H5085" t="str">
            <v/>
          </cell>
        </row>
        <row r="5086">
          <cell r="H5086" t="str">
            <v/>
          </cell>
        </row>
        <row r="5087">
          <cell r="H5087" t="str">
            <v/>
          </cell>
        </row>
        <row r="5088">
          <cell r="H5088" t="str">
            <v/>
          </cell>
        </row>
        <row r="5089">
          <cell r="H5089" t="str">
            <v/>
          </cell>
        </row>
        <row r="5090">
          <cell r="H5090" t="str">
            <v/>
          </cell>
        </row>
        <row r="5091">
          <cell r="H5091" t="str">
            <v/>
          </cell>
        </row>
        <row r="5092">
          <cell r="H5092" t="str">
            <v/>
          </cell>
        </row>
        <row r="5093">
          <cell r="H5093" t="str">
            <v/>
          </cell>
        </row>
        <row r="5094">
          <cell r="H5094" t="str">
            <v/>
          </cell>
        </row>
        <row r="5095">
          <cell r="H5095" t="str">
            <v/>
          </cell>
        </row>
        <row r="5096">
          <cell r="H5096" t="str">
            <v/>
          </cell>
        </row>
        <row r="5097">
          <cell r="H5097" t="str">
            <v/>
          </cell>
        </row>
        <row r="5098">
          <cell r="H5098" t="str">
            <v/>
          </cell>
        </row>
        <row r="5099">
          <cell r="H5099" t="str">
            <v/>
          </cell>
        </row>
        <row r="5100">
          <cell r="H5100" t="str">
            <v/>
          </cell>
        </row>
        <row r="5101">
          <cell r="H5101" t="str">
            <v/>
          </cell>
        </row>
        <row r="5102">
          <cell r="H5102" t="str">
            <v/>
          </cell>
        </row>
        <row r="5103">
          <cell r="H5103" t="str">
            <v/>
          </cell>
        </row>
        <row r="5104">
          <cell r="H5104" t="str">
            <v/>
          </cell>
        </row>
        <row r="5105">
          <cell r="H5105" t="str">
            <v/>
          </cell>
        </row>
        <row r="5106">
          <cell r="H5106" t="str">
            <v/>
          </cell>
        </row>
        <row r="5107">
          <cell r="H5107" t="str">
            <v/>
          </cell>
        </row>
        <row r="5108">
          <cell r="H5108" t="str">
            <v/>
          </cell>
        </row>
        <row r="5109">
          <cell r="H5109" t="str">
            <v/>
          </cell>
        </row>
        <row r="5110">
          <cell r="H5110" t="str">
            <v/>
          </cell>
        </row>
        <row r="5111">
          <cell r="H5111" t="str">
            <v/>
          </cell>
        </row>
        <row r="5112">
          <cell r="H5112" t="str">
            <v/>
          </cell>
        </row>
        <row r="5113">
          <cell r="H5113" t="str">
            <v/>
          </cell>
        </row>
        <row r="5114">
          <cell r="H5114" t="str">
            <v/>
          </cell>
        </row>
        <row r="5115">
          <cell r="H5115" t="str">
            <v/>
          </cell>
        </row>
        <row r="5116">
          <cell r="H5116" t="str">
            <v/>
          </cell>
        </row>
        <row r="5117">
          <cell r="H5117" t="str">
            <v/>
          </cell>
        </row>
        <row r="5118">
          <cell r="H5118" t="str">
            <v/>
          </cell>
        </row>
        <row r="5119">
          <cell r="H5119" t="str">
            <v/>
          </cell>
        </row>
        <row r="5120">
          <cell r="H5120" t="str">
            <v/>
          </cell>
        </row>
        <row r="5121">
          <cell r="H5121" t="str">
            <v/>
          </cell>
        </row>
        <row r="5122">
          <cell r="H5122" t="str">
            <v/>
          </cell>
        </row>
        <row r="5123">
          <cell r="H5123" t="str">
            <v/>
          </cell>
        </row>
        <row r="5124">
          <cell r="H5124" t="str">
            <v/>
          </cell>
        </row>
        <row r="5125">
          <cell r="H5125" t="str">
            <v/>
          </cell>
        </row>
        <row r="5126">
          <cell r="H5126" t="str">
            <v/>
          </cell>
        </row>
        <row r="5127">
          <cell r="H5127" t="str">
            <v/>
          </cell>
        </row>
        <row r="5128">
          <cell r="H5128" t="str">
            <v/>
          </cell>
        </row>
        <row r="5129">
          <cell r="H5129" t="str">
            <v/>
          </cell>
        </row>
        <row r="5130">
          <cell r="H5130" t="str">
            <v/>
          </cell>
        </row>
        <row r="5131">
          <cell r="H5131" t="str">
            <v/>
          </cell>
        </row>
        <row r="5132">
          <cell r="H5132" t="str">
            <v/>
          </cell>
        </row>
        <row r="5133">
          <cell r="H5133" t="str">
            <v/>
          </cell>
        </row>
        <row r="5134">
          <cell r="H5134" t="str">
            <v/>
          </cell>
        </row>
        <row r="5135">
          <cell r="H5135" t="str">
            <v/>
          </cell>
        </row>
        <row r="5136">
          <cell r="H5136" t="str">
            <v/>
          </cell>
        </row>
        <row r="5137">
          <cell r="H5137" t="str">
            <v/>
          </cell>
        </row>
        <row r="5138">
          <cell r="H5138" t="str">
            <v/>
          </cell>
        </row>
        <row r="5139">
          <cell r="H5139" t="str">
            <v/>
          </cell>
        </row>
        <row r="5140">
          <cell r="H5140" t="str">
            <v/>
          </cell>
        </row>
        <row r="5141">
          <cell r="H5141" t="str">
            <v/>
          </cell>
        </row>
        <row r="5142">
          <cell r="H5142" t="str">
            <v/>
          </cell>
        </row>
        <row r="5143">
          <cell r="H5143" t="str">
            <v/>
          </cell>
        </row>
        <row r="5144">
          <cell r="H5144" t="str">
            <v/>
          </cell>
        </row>
        <row r="5145">
          <cell r="H5145" t="str">
            <v/>
          </cell>
        </row>
        <row r="5146">
          <cell r="H5146" t="str">
            <v/>
          </cell>
        </row>
        <row r="5147">
          <cell r="H5147" t="str">
            <v/>
          </cell>
        </row>
        <row r="5148">
          <cell r="H5148" t="str">
            <v/>
          </cell>
        </row>
        <row r="5149">
          <cell r="H5149" t="str">
            <v/>
          </cell>
        </row>
        <row r="5150">
          <cell r="H5150" t="str">
            <v/>
          </cell>
        </row>
        <row r="5151">
          <cell r="H5151" t="str">
            <v/>
          </cell>
        </row>
        <row r="5152">
          <cell r="H5152" t="str">
            <v/>
          </cell>
        </row>
        <row r="5153">
          <cell r="H5153" t="str">
            <v/>
          </cell>
        </row>
        <row r="5154">
          <cell r="H5154" t="str">
            <v/>
          </cell>
        </row>
        <row r="5155">
          <cell r="H5155" t="str">
            <v/>
          </cell>
        </row>
        <row r="5156">
          <cell r="H5156" t="str">
            <v/>
          </cell>
        </row>
        <row r="5157">
          <cell r="H5157" t="str">
            <v/>
          </cell>
        </row>
        <row r="5158">
          <cell r="H5158" t="str">
            <v/>
          </cell>
        </row>
        <row r="5159">
          <cell r="H5159" t="str">
            <v/>
          </cell>
        </row>
        <row r="5160">
          <cell r="H5160" t="str">
            <v/>
          </cell>
        </row>
        <row r="5161">
          <cell r="H5161" t="str">
            <v/>
          </cell>
        </row>
        <row r="5162">
          <cell r="H5162" t="str">
            <v/>
          </cell>
        </row>
        <row r="5163">
          <cell r="H5163" t="str">
            <v/>
          </cell>
        </row>
        <row r="5164">
          <cell r="H5164" t="str">
            <v/>
          </cell>
        </row>
        <row r="5165">
          <cell r="H5165" t="str">
            <v/>
          </cell>
        </row>
        <row r="5166">
          <cell r="H5166" t="str">
            <v/>
          </cell>
        </row>
        <row r="5167">
          <cell r="H5167" t="str">
            <v/>
          </cell>
        </row>
        <row r="5168">
          <cell r="H5168" t="str">
            <v/>
          </cell>
        </row>
        <row r="5169">
          <cell r="H5169" t="str">
            <v/>
          </cell>
        </row>
        <row r="5170">
          <cell r="H5170" t="str">
            <v/>
          </cell>
        </row>
        <row r="5171">
          <cell r="H5171" t="str">
            <v/>
          </cell>
        </row>
        <row r="5172">
          <cell r="H5172" t="str">
            <v/>
          </cell>
        </row>
        <row r="5173">
          <cell r="H5173" t="str">
            <v/>
          </cell>
        </row>
        <row r="5174">
          <cell r="H5174" t="str">
            <v/>
          </cell>
        </row>
        <row r="5175">
          <cell r="H5175" t="str">
            <v/>
          </cell>
        </row>
        <row r="5176">
          <cell r="H5176" t="str">
            <v/>
          </cell>
        </row>
        <row r="5177">
          <cell r="H5177" t="str">
            <v/>
          </cell>
        </row>
        <row r="5178">
          <cell r="H5178" t="str">
            <v/>
          </cell>
        </row>
        <row r="5179">
          <cell r="H5179" t="str">
            <v/>
          </cell>
        </row>
        <row r="5180">
          <cell r="H5180" t="str">
            <v/>
          </cell>
        </row>
        <row r="5181">
          <cell r="H5181" t="str">
            <v/>
          </cell>
        </row>
        <row r="5182">
          <cell r="H5182" t="str">
            <v/>
          </cell>
        </row>
        <row r="5183">
          <cell r="H5183" t="str">
            <v/>
          </cell>
        </row>
        <row r="5184">
          <cell r="H5184" t="str">
            <v/>
          </cell>
        </row>
        <row r="5185">
          <cell r="H5185" t="str">
            <v/>
          </cell>
        </row>
        <row r="5186">
          <cell r="H5186" t="str">
            <v/>
          </cell>
        </row>
        <row r="5187">
          <cell r="H5187" t="str">
            <v/>
          </cell>
        </row>
        <row r="5188">
          <cell r="H5188" t="str">
            <v/>
          </cell>
        </row>
        <row r="5189">
          <cell r="H5189" t="str">
            <v/>
          </cell>
        </row>
        <row r="5190">
          <cell r="H5190" t="str">
            <v/>
          </cell>
        </row>
        <row r="5191">
          <cell r="H5191" t="str">
            <v/>
          </cell>
        </row>
        <row r="5192">
          <cell r="H5192" t="str">
            <v/>
          </cell>
        </row>
        <row r="5193">
          <cell r="H5193" t="str">
            <v/>
          </cell>
        </row>
        <row r="5194">
          <cell r="H5194" t="str">
            <v/>
          </cell>
        </row>
        <row r="5195">
          <cell r="H5195" t="str">
            <v/>
          </cell>
        </row>
        <row r="5196">
          <cell r="H5196" t="str">
            <v/>
          </cell>
        </row>
        <row r="5197">
          <cell r="H5197" t="str">
            <v/>
          </cell>
        </row>
        <row r="5198">
          <cell r="H5198" t="str">
            <v/>
          </cell>
        </row>
        <row r="5199">
          <cell r="H5199" t="str">
            <v/>
          </cell>
        </row>
        <row r="5200">
          <cell r="H5200" t="str">
            <v/>
          </cell>
        </row>
        <row r="5201">
          <cell r="H5201" t="str">
            <v/>
          </cell>
        </row>
        <row r="5202">
          <cell r="H5202" t="str">
            <v/>
          </cell>
        </row>
        <row r="5203">
          <cell r="H5203" t="str">
            <v/>
          </cell>
        </row>
        <row r="5204">
          <cell r="H5204" t="str">
            <v/>
          </cell>
        </row>
        <row r="5205">
          <cell r="H5205" t="str">
            <v/>
          </cell>
        </row>
        <row r="5206">
          <cell r="H5206" t="str">
            <v/>
          </cell>
        </row>
        <row r="5207">
          <cell r="H5207" t="str">
            <v/>
          </cell>
        </row>
        <row r="5208">
          <cell r="H5208" t="str">
            <v/>
          </cell>
        </row>
        <row r="5209">
          <cell r="H5209" t="str">
            <v/>
          </cell>
        </row>
        <row r="5210">
          <cell r="H5210" t="str">
            <v/>
          </cell>
        </row>
        <row r="5211">
          <cell r="H5211" t="str">
            <v/>
          </cell>
        </row>
        <row r="5212">
          <cell r="H5212" t="str">
            <v/>
          </cell>
        </row>
        <row r="5213">
          <cell r="H5213" t="str">
            <v/>
          </cell>
        </row>
        <row r="5214">
          <cell r="H5214" t="str">
            <v/>
          </cell>
        </row>
        <row r="5215">
          <cell r="H5215" t="str">
            <v/>
          </cell>
        </row>
        <row r="5216">
          <cell r="H5216" t="str">
            <v/>
          </cell>
        </row>
        <row r="5217">
          <cell r="H5217" t="str">
            <v/>
          </cell>
        </row>
        <row r="5218">
          <cell r="H5218" t="str">
            <v/>
          </cell>
        </row>
        <row r="5219">
          <cell r="H5219" t="str">
            <v/>
          </cell>
        </row>
        <row r="5220">
          <cell r="H5220" t="str">
            <v/>
          </cell>
        </row>
        <row r="5221">
          <cell r="H5221" t="str">
            <v/>
          </cell>
        </row>
        <row r="5222">
          <cell r="H5222" t="str">
            <v/>
          </cell>
        </row>
        <row r="5223">
          <cell r="H5223" t="str">
            <v/>
          </cell>
        </row>
        <row r="5224">
          <cell r="H5224" t="str">
            <v/>
          </cell>
        </row>
        <row r="5225">
          <cell r="H5225" t="str">
            <v/>
          </cell>
        </row>
        <row r="5226">
          <cell r="H5226" t="str">
            <v/>
          </cell>
        </row>
        <row r="5227">
          <cell r="H5227" t="str">
            <v/>
          </cell>
        </row>
        <row r="5228">
          <cell r="H5228" t="str">
            <v/>
          </cell>
        </row>
        <row r="5229">
          <cell r="H5229" t="str">
            <v/>
          </cell>
        </row>
        <row r="5230">
          <cell r="H5230" t="str">
            <v/>
          </cell>
        </row>
        <row r="5231">
          <cell r="H5231" t="str">
            <v/>
          </cell>
        </row>
        <row r="5232">
          <cell r="H5232" t="str">
            <v/>
          </cell>
        </row>
        <row r="5233">
          <cell r="H5233" t="str">
            <v/>
          </cell>
        </row>
        <row r="5234">
          <cell r="H5234" t="str">
            <v/>
          </cell>
        </row>
        <row r="5235">
          <cell r="H5235" t="str">
            <v/>
          </cell>
        </row>
        <row r="5236">
          <cell r="H5236" t="str">
            <v/>
          </cell>
        </row>
        <row r="5237">
          <cell r="H5237" t="str">
            <v/>
          </cell>
        </row>
        <row r="5238">
          <cell r="H5238" t="str">
            <v/>
          </cell>
        </row>
        <row r="5239">
          <cell r="H5239" t="str">
            <v/>
          </cell>
        </row>
        <row r="5240">
          <cell r="H5240" t="str">
            <v/>
          </cell>
        </row>
        <row r="5241">
          <cell r="H5241" t="str">
            <v/>
          </cell>
        </row>
        <row r="5242">
          <cell r="H5242" t="str">
            <v/>
          </cell>
        </row>
        <row r="5243">
          <cell r="H5243" t="str">
            <v/>
          </cell>
        </row>
        <row r="5244">
          <cell r="H5244" t="str">
            <v/>
          </cell>
        </row>
        <row r="5245">
          <cell r="H5245" t="str">
            <v/>
          </cell>
        </row>
        <row r="5246">
          <cell r="H5246" t="str">
            <v/>
          </cell>
        </row>
        <row r="5247">
          <cell r="H5247" t="str">
            <v/>
          </cell>
        </row>
        <row r="5248">
          <cell r="H5248" t="str">
            <v/>
          </cell>
        </row>
        <row r="5249">
          <cell r="H5249" t="str">
            <v/>
          </cell>
        </row>
        <row r="5250">
          <cell r="H5250" t="str">
            <v/>
          </cell>
        </row>
        <row r="5251">
          <cell r="H5251" t="str">
            <v/>
          </cell>
        </row>
        <row r="5252">
          <cell r="H5252" t="str">
            <v/>
          </cell>
        </row>
        <row r="5253">
          <cell r="H5253" t="str">
            <v/>
          </cell>
        </row>
        <row r="5254">
          <cell r="H5254" t="str">
            <v/>
          </cell>
        </row>
        <row r="5255">
          <cell r="H5255" t="str">
            <v/>
          </cell>
        </row>
        <row r="5256">
          <cell r="H5256" t="str">
            <v/>
          </cell>
        </row>
        <row r="5257">
          <cell r="H5257" t="str">
            <v/>
          </cell>
        </row>
        <row r="5258">
          <cell r="H5258" t="str">
            <v/>
          </cell>
        </row>
        <row r="5259">
          <cell r="H5259" t="str">
            <v/>
          </cell>
        </row>
        <row r="5260">
          <cell r="H5260" t="str">
            <v/>
          </cell>
        </row>
        <row r="5261">
          <cell r="H5261" t="str">
            <v/>
          </cell>
        </row>
        <row r="5262">
          <cell r="H5262" t="str">
            <v/>
          </cell>
        </row>
        <row r="5263">
          <cell r="H5263" t="str">
            <v/>
          </cell>
        </row>
        <row r="5264">
          <cell r="H5264" t="str">
            <v/>
          </cell>
        </row>
        <row r="5265">
          <cell r="H5265" t="str">
            <v/>
          </cell>
        </row>
        <row r="5266">
          <cell r="H5266" t="str">
            <v/>
          </cell>
        </row>
        <row r="5267">
          <cell r="H5267" t="str">
            <v/>
          </cell>
        </row>
        <row r="5268">
          <cell r="H5268" t="str">
            <v/>
          </cell>
        </row>
        <row r="5269">
          <cell r="H5269" t="str">
            <v/>
          </cell>
        </row>
        <row r="5270">
          <cell r="H5270" t="str">
            <v/>
          </cell>
        </row>
        <row r="5271">
          <cell r="H5271" t="str">
            <v/>
          </cell>
        </row>
        <row r="5272">
          <cell r="H5272" t="str">
            <v/>
          </cell>
        </row>
        <row r="5273">
          <cell r="H5273" t="str">
            <v/>
          </cell>
        </row>
        <row r="5274">
          <cell r="H5274" t="str">
            <v/>
          </cell>
        </row>
        <row r="5275">
          <cell r="H5275" t="str">
            <v/>
          </cell>
        </row>
        <row r="5276">
          <cell r="H5276" t="str">
            <v/>
          </cell>
        </row>
        <row r="5277">
          <cell r="H5277" t="str">
            <v/>
          </cell>
        </row>
        <row r="5278">
          <cell r="H5278" t="str">
            <v/>
          </cell>
        </row>
        <row r="5279">
          <cell r="H5279" t="str">
            <v/>
          </cell>
        </row>
        <row r="5280">
          <cell r="H5280" t="str">
            <v/>
          </cell>
        </row>
        <row r="5281">
          <cell r="H5281" t="str">
            <v/>
          </cell>
        </row>
        <row r="5282">
          <cell r="H5282" t="str">
            <v/>
          </cell>
        </row>
        <row r="5283">
          <cell r="H5283" t="str">
            <v/>
          </cell>
        </row>
        <row r="5284">
          <cell r="H5284" t="str">
            <v/>
          </cell>
        </row>
        <row r="5285">
          <cell r="H5285" t="str">
            <v/>
          </cell>
        </row>
        <row r="5286">
          <cell r="H5286" t="str">
            <v/>
          </cell>
        </row>
        <row r="5287">
          <cell r="H5287" t="str">
            <v/>
          </cell>
        </row>
        <row r="5288">
          <cell r="H5288" t="str">
            <v/>
          </cell>
        </row>
        <row r="5289">
          <cell r="H5289" t="str">
            <v/>
          </cell>
        </row>
        <row r="5290">
          <cell r="H5290" t="str">
            <v/>
          </cell>
        </row>
        <row r="5291">
          <cell r="H5291" t="str">
            <v/>
          </cell>
        </row>
        <row r="5292">
          <cell r="H5292" t="str">
            <v/>
          </cell>
        </row>
        <row r="5293">
          <cell r="H5293" t="str">
            <v/>
          </cell>
        </row>
        <row r="5294">
          <cell r="H5294" t="str">
            <v/>
          </cell>
        </row>
        <row r="5295">
          <cell r="H5295" t="str">
            <v/>
          </cell>
        </row>
        <row r="5296">
          <cell r="H5296" t="str">
            <v/>
          </cell>
        </row>
        <row r="5297">
          <cell r="H5297" t="str">
            <v/>
          </cell>
        </row>
        <row r="5298">
          <cell r="H5298" t="str">
            <v/>
          </cell>
        </row>
        <row r="5299">
          <cell r="H5299" t="str">
            <v/>
          </cell>
        </row>
        <row r="5300">
          <cell r="H5300" t="str">
            <v/>
          </cell>
        </row>
        <row r="5301">
          <cell r="H5301" t="str">
            <v/>
          </cell>
        </row>
        <row r="5302">
          <cell r="H5302" t="str">
            <v/>
          </cell>
        </row>
        <row r="5303">
          <cell r="H5303" t="str">
            <v/>
          </cell>
        </row>
        <row r="5304">
          <cell r="H5304" t="str">
            <v/>
          </cell>
        </row>
        <row r="5305">
          <cell r="H5305" t="str">
            <v/>
          </cell>
        </row>
        <row r="5306">
          <cell r="H5306" t="str">
            <v/>
          </cell>
        </row>
        <row r="5307">
          <cell r="H5307" t="str">
            <v/>
          </cell>
        </row>
        <row r="5308">
          <cell r="H5308" t="str">
            <v/>
          </cell>
        </row>
        <row r="5309">
          <cell r="H5309" t="str">
            <v/>
          </cell>
        </row>
        <row r="5310">
          <cell r="H5310" t="str">
            <v/>
          </cell>
        </row>
        <row r="5311">
          <cell r="H5311" t="str">
            <v/>
          </cell>
        </row>
        <row r="5312">
          <cell r="H5312" t="str">
            <v/>
          </cell>
        </row>
        <row r="5313">
          <cell r="H5313" t="str">
            <v/>
          </cell>
        </row>
        <row r="5314">
          <cell r="H5314" t="str">
            <v/>
          </cell>
        </row>
        <row r="5315">
          <cell r="H5315" t="str">
            <v/>
          </cell>
        </row>
        <row r="5316">
          <cell r="H5316" t="str">
            <v/>
          </cell>
        </row>
        <row r="5317">
          <cell r="H5317" t="str">
            <v/>
          </cell>
        </row>
        <row r="5318">
          <cell r="H5318" t="str">
            <v/>
          </cell>
        </row>
        <row r="5319">
          <cell r="H5319" t="str">
            <v/>
          </cell>
        </row>
        <row r="5320">
          <cell r="H5320" t="str">
            <v/>
          </cell>
        </row>
        <row r="5321">
          <cell r="H5321" t="str">
            <v/>
          </cell>
        </row>
        <row r="5322">
          <cell r="H5322" t="str">
            <v/>
          </cell>
        </row>
        <row r="5323">
          <cell r="H5323" t="str">
            <v/>
          </cell>
        </row>
        <row r="5324">
          <cell r="H5324" t="str">
            <v/>
          </cell>
        </row>
        <row r="5325">
          <cell r="H5325" t="str">
            <v/>
          </cell>
        </row>
        <row r="5326">
          <cell r="H5326" t="str">
            <v/>
          </cell>
        </row>
        <row r="5327">
          <cell r="H5327" t="str">
            <v/>
          </cell>
        </row>
        <row r="5328">
          <cell r="H5328" t="str">
            <v/>
          </cell>
        </row>
        <row r="5329">
          <cell r="H5329" t="str">
            <v/>
          </cell>
        </row>
        <row r="5330">
          <cell r="H5330" t="str">
            <v/>
          </cell>
        </row>
        <row r="5331">
          <cell r="H5331" t="str">
            <v/>
          </cell>
        </row>
        <row r="5332">
          <cell r="H5332" t="str">
            <v/>
          </cell>
        </row>
        <row r="5333">
          <cell r="H5333" t="str">
            <v/>
          </cell>
        </row>
        <row r="5334">
          <cell r="H5334" t="str">
            <v/>
          </cell>
        </row>
        <row r="5335">
          <cell r="H5335" t="str">
            <v/>
          </cell>
        </row>
        <row r="5336">
          <cell r="H5336" t="str">
            <v/>
          </cell>
        </row>
        <row r="5337">
          <cell r="H5337" t="str">
            <v/>
          </cell>
        </row>
        <row r="5338">
          <cell r="H5338" t="str">
            <v/>
          </cell>
        </row>
        <row r="5339">
          <cell r="H5339" t="str">
            <v/>
          </cell>
        </row>
        <row r="5340">
          <cell r="H5340" t="str">
            <v/>
          </cell>
        </row>
        <row r="5341">
          <cell r="H5341" t="str">
            <v/>
          </cell>
        </row>
        <row r="5342">
          <cell r="H5342" t="str">
            <v/>
          </cell>
        </row>
        <row r="5343">
          <cell r="H5343" t="str">
            <v/>
          </cell>
        </row>
        <row r="5344">
          <cell r="H5344" t="str">
            <v/>
          </cell>
        </row>
        <row r="5345">
          <cell r="H5345" t="str">
            <v/>
          </cell>
        </row>
        <row r="5346">
          <cell r="H5346" t="str">
            <v/>
          </cell>
        </row>
        <row r="5347">
          <cell r="H5347" t="str">
            <v/>
          </cell>
        </row>
        <row r="5348">
          <cell r="H5348" t="str">
            <v/>
          </cell>
        </row>
        <row r="5349">
          <cell r="H5349" t="str">
            <v/>
          </cell>
        </row>
        <row r="5350">
          <cell r="H5350" t="str">
            <v/>
          </cell>
        </row>
        <row r="5351">
          <cell r="H5351" t="str">
            <v/>
          </cell>
        </row>
        <row r="5352">
          <cell r="H5352" t="str">
            <v/>
          </cell>
        </row>
        <row r="5353">
          <cell r="H5353" t="str">
            <v/>
          </cell>
        </row>
        <row r="5354">
          <cell r="H5354" t="str">
            <v/>
          </cell>
        </row>
        <row r="5355">
          <cell r="H5355" t="str">
            <v/>
          </cell>
        </row>
        <row r="5356">
          <cell r="H5356" t="str">
            <v/>
          </cell>
        </row>
        <row r="5357">
          <cell r="H5357" t="str">
            <v/>
          </cell>
        </row>
        <row r="5358">
          <cell r="H5358" t="str">
            <v/>
          </cell>
        </row>
        <row r="5359">
          <cell r="H5359" t="str">
            <v/>
          </cell>
        </row>
        <row r="5360">
          <cell r="H5360" t="str">
            <v/>
          </cell>
        </row>
        <row r="5361">
          <cell r="H5361" t="str">
            <v/>
          </cell>
        </row>
        <row r="5362">
          <cell r="H5362" t="str">
            <v/>
          </cell>
        </row>
        <row r="5363">
          <cell r="H5363" t="str">
            <v/>
          </cell>
        </row>
        <row r="5364">
          <cell r="H5364" t="str">
            <v/>
          </cell>
        </row>
        <row r="5365">
          <cell r="H5365" t="str">
            <v/>
          </cell>
        </row>
        <row r="5366">
          <cell r="H5366" t="str">
            <v/>
          </cell>
        </row>
        <row r="5367">
          <cell r="H5367" t="str">
            <v/>
          </cell>
        </row>
        <row r="5368">
          <cell r="H5368" t="str">
            <v/>
          </cell>
        </row>
        <row r="5369">
          <cell r="H5369" t="str">
            <v/>
          </cell>
        </row>
        <row r="5370">
          <cell r="H5370" t="str">
            <v/>
          </cell>
        </row>
        <row r="5371">
          <cell r="H5371" t="str">
            <v/>
          </cell>
        </row>
        <row r="5372">
          <cell r="H5372" t="str">
            <v/>
          </cell>
        </row>
        <row r="5373">
          <cell r="H5373" t="str">
            <v/>
          </cell>
        </row>
        <row r="5374">
          <cell r="H5374" t="str">
            <v/>
          </cell>
        </row>
        <row r="5375">
          <cell r="H5375" t="str">
            <v/>
          </cell>
        </row>
        <row r="5376">
          <cell r="H5376" t="str">
            <v/>
          </cell>
        </row>
        <row r="5377">
          <cell r="H5377" t="str">
            <v/>
          </cell>
        </row>
        <row r="5378">
          <cell r="H5378" t="str">
            <v/>
          </cell>
        </row>
        <row r="5379">
          <cell r="H5379" t="str">
            <v/>
          </cell>
        </row>
        <row r="5380">
          <cell r="H5380" t="str">
            <v/>
          </cell>
        </row>
        <row r="5381">
          <cell r="H5381" t="str">
            <v/>
          </cell>
        </row>
        <row r="5382">
          <cell r="H5382" t="str">
            <v/>
          </cell>
        </row>
        <row r="5383">
          <cell r="H5383" t="str">
            <v/>
          </cell>
        </row>
        <row r="5384">
          <cell r="H5384" t="str">
            <v/>
          </cell>
        </row>
        <row r="5385">
          <cell r="H5385" t="str">
            <v/>
          </cell>
        </row>
        <row r="5386">
          <cell r="H5386" t="str">
            <v/>
          </cell>
        </row>
        <row r="5387">
          <cell r="H5387" t="str">
            <v/>
          </cell>
        </row>
        <row r="5388">
          <cell r="H5388" t="str">
            <v/>
          </cell>
        </row>
        <row r="5389">
          <cell r="H5389" t="str">
            <v/>
          </cell>
        </row>
        <row r="5390">
          <cell r="H5390" t="str">
            <v/>
          </cell>
        </row>
        <row r="5391">
          <cell r="H5391" t="str">
            <v/>
          </cell>
        </row>
        <row r="5392">
          <cell r="H5392" t="str">
            <v/>
          </cell>
        </row>
        <row r="5393">
          <cell r="H5393" t="str">
            <v/>
          </cell>
        </row>
        <row r="5394">
          <cell r="H5394" t="str">
            <v/>
          </cell>
        </row>
        <row r="5395">
          <cell r="H5395" t="str">
            <v/>
          </cell>
        </row>
        <row r="5396">
          <cell r="H5396" t="str">
            <v/>
          </cell>
        </row>
        <row r="5397">
          <cell r="H5397" t="str">
            <v/>
          </cell>
        </row>
        <row r="5398">
          <cell r="H5398" t="str">
            <v/>
          </cell>
        </row>
        <row r="5399">
          <cell r="H5399" t="str">
            <v/>
          </cell>
        </row>
        <row r="5400">
          <cell r="H5400" t="str">
            <v/>
          </cell>
        </row>
        <row r="5401">
          <cell r="H5401" t="str">
            <v/>
          </cell>
        </row>
        <row r="5402">
          <cell r="H5402" t="str">
            <v/>
          </cell>
        </row>
        <row r="5403">
          <cell r="H5403" t="str">
            <v/>
          </cell>
        </row>
        <row r="5404">
          <cell r="H5404" t="str">
            <v/>
          </cell>
        </row>
        <row r="5405">
          <cell r="H5405" t="str">
            <v/>
          </cell>
        </row>
        <row r="5406">
          <cell r="H5406" t="str">
            <v/>
          </cell>
        </row>
        <row r="5407">
          <cell r="H5407" t="str">
            <v/>
          </cell>
        </row>
        <row r="5408">
          <cell r="H5408" t="str">
            <v/>
          </cell>
        </row>
        <row r="5409">
          <cell r="H5409" t="str">
            <v/>
          </cell>
        </row>
        <row r="5410">
          <cell r="H5410" t="str">
            <v/>
          </cell>
        </row>
        <row r="5411">
          <cell r="H5411" t="str">
            <v/>
          </cell>
        </row>
        <row r="5412">
          <cell r="H5412" t="str">
            <v/>
          </cell>
        </row>
        <row r="5413">
          <cell r="H5413" t="str">
            <v/>
          </cell>
        </row>
        <row r="5414">
          <cell r="H5414" t="str">
            <v/>
          </cell>
        </row>
        <row r="5415">
          <cell r="H5415" t="str">
            <v/>
          </cell>
        </row>
        <row r="5416">
          <cell r="H5416" t="str">
            <v/>
          </cell>
        </row>
        <row r="5417">
          <cell r="H5417" t="str">
            <v/>
          </cell>
        </row>
        <row r="5418">
          <cell r="H5418" t="str">
            <v/>
          </cell>
        </row>
        <row r="5419">
          <cell r="H5419" t="str">
            <v/>
          </cell>
        </row>
        <row r="5420">
          <cell r="H5420" t="str">
            <v/>
          </cell>
        </row>
        <row r="5421">
          <cell r="H5421" t="str">
            <v/>
          </cell>
        </row>
        <row r="5422">
          <cell r="H5422" t="str">
            <v/>
          </cell>
        </row>
        <row r="5423">
          <cell r="H5423" t="str">
            <v/>
          </cell>
        </row>
        <row r="5424">
          <cell r="H5424" t="str">
            <v/>
          </cell>
        </row>
        <row r="5425">
          <cell r="H5425" t="str">
            <v/>
          </cell>
        </row>
        <row r="5426">
          <cell r="H5426" t="str">
            <v/>
          </cell>
        </row>
        <row r="5427">
          <cell r="H5427" t="str">
            <v/>
          </cell>
        </row>
        <row r="5428">
          <cell r="H5428" t="str">
            <v/>
          </cell>
        </row>
        <row r="5429">
          <cell r="H5429" t="str">
            <v/>
          </cell>
        </row>
        <row r="5430">
          <cell r="H5430" t="str">
            <v/>
          </cell>
        </row>
        <row r="5431">
          <cell r="H5431" t="str">
            <v/>
          </cell>
        </row>
        <row r="5432">
          <cell r="H5432" t="str">
            <v/>
          </cell>
        </row>
        <row r="5433">
          <cell r="H5433" t="str">
            <v/>
          </cell>
        </row>
        <row r="5434">
          <cell r="H5434" t="str">
            <v/>
          </cell>
        </row>
        <row r="5435">
          <cell r="H5435" t="str">
            <v/>
          </cell>
        </row>
        <row r="5436">
          <cell r="H5436" t="str">
            <v/>
          </cell>
        </row>
        <row r="5437">
          <cell r="H5437" t="str">
            <v/>
          </cell>
        </row>
        <row r="5438">
          <cell r="H5438" t="str">
            <v/>
          </cell>
        </row>
        <row r="5439">
          <cell r="H5439" t="str">
            <v/>
          </cell>
        </row>
        <row r="5440">
          <cell r="H5440" t="str">
            <v/>
          </cell>
        </row>
        <row r="5441">
          <cell r="H5441" t="str">
            <v/>
          </cell>
        </row>
        <row r="5442">
          <cell r="H5442" t="str">
            <v/>
          </cell>
        </row>
        <row r="5443">
          <cell r="H5443" t="str">
            <v/>
          </cell>
        </row>
        <row r="5444">
          <cell r="H5444" t="str">
            <v/>
          </cell>
        </row>
        <row r="5445">
          <cell r="H5445" t="str">
            <v/>
          </cell>
        </row>
        <row r="5446">
          <cell r="H5446" t="str">
            <v/>
          </cell>
        </row>
        <row r="5447">
          <cell r="H5447" t="str">
            <v/>
          </cell>
        </row>
        <row r="5448">
          <cell r="H5448" t="str">
            <v/>
          </cell>
        </row>
        <row r="5449">
          <cell r="H5449" t="str">
            <v/>
          </cell>
        </row>
        <row r="5450">
          <cell r="H5450" t="str">
            <v/>
          </cell>
        </row>
        <row r="5451">
          <cell r="H5451" t="str">
            <v/>
          </cell>
        </row>
        <row r="5452">
          <cell r="H5452" t="str">
            <v/>
          </cell>
        </row>
        <row r="5453">
          <cell r="H5453" t="str">
            <v/>
          </cell>
        </row>
        <row r="5454">
          <cell r="H5454" t="str">
            <v/>
          </cell>
        </row>
        <row r="5455">
          <cell r="H5455" t="str">
            <v/>
          </cell>
        </row>
        <row r="5456">
          <cell r="H5456" t="str">
            <v/>
          </cell>
        </row>
        <row r="5457">
          <cell r="H5457" t="str">
            <v/>
          </cell>
        </row>
        <row r="5458">
          <cell r="H5458" t="str">
            <v/>
          </cell>
        </row>
        <row r="5459">
          <cell r="H5459" t="str">
            <v/>
          </cell>
        </row>
        <row r="5460">
          <cell r="H5460" t="str">
            <v/>
          </cell>
        </row>
        <row r="5461">
          <cell r="H5461" t="str">
            <v/>
          </cell>
        </row>
        <row r="5462">
          <cell r="H5462" t="str">
            <v/>
          </cell>
        </row>
        <row r="5463">
          <cell r="H5463" t="str">
            <v/>
          </cell>
        </row>
        <row r="5464">
          <cell r="H5464" t="str">
            <v/>
          </cell>
        </row>
        <row r="5465">
          <cell r="H5465" t="str">
            <v/>
          </cell>
        </row>
        <row r="5466">
          <cell r="H5466" t="str">
            <v/>
          </cell>
        </row>
        <row r="5467">
          <cell r="H5467" t="str">
            <v/>
          </cell>
        </row>
        <row r="5468">
          <cell r="H5468" t="str">
            <v/>
          </cell>
        </row>
        <row r="5469">
          <cell r="H5469" t="str">
            <v/>
          </cell>
        </row>
        <row r="5470">
          <cell r="H5470" t="str">
            <v/>
          </cell>
        </row>
        <row r="5471">
          <cell r="H5471" t="str">
            <v/>
          </cell>
        </row>
        <row r="5472">
          <cell r="H5472" t="str">
            <v/>
          </cell>
        </row>
        <row r="5473">
          <cell r="H5473" t="str">
            <v/>
          </cell>
        </row>
        <row r="5474">
          <cell r="H5474" t="str">
            <v/>
          </cell>
        </row>
        <row r="5475">
          <cell r="H5475" t="str">
            <v/>
          </cell>
        </row>
        <row r="5476">
          <cell r="H5476" t="str">
            <v/>
          </cell>
        </row>
        <row r="5477">
          <cell r="H5477" t="str">
            <v/>
          </cell>
        </row>
        <row r="5478">
          <cell r="H5478" t="str">
            <v/>
          </cell>
        </row>
        <row r="5479">
          <cell r="H5479" t="str">
            <v/>
          </cell>
        </row>
        <row r="5480">
          <cell r="H5480" t="str">
            <v/>
          </cell>
        </row>
        <row r="5481">
          <cell r="H5481" t="str">
            <v/>
          </cell>
        </row>
        <row r="5482">
          <cell r="H5482" t="str">
            <v/>
          </cell>
        </row>
        <row r="5483">
          <cell r="H5483" t="str">
            <v/>
          </cell>
        </row>
        <row r="5484">
          <cell r="H5484" t="str">
            <v/>
          </cell>
        </row>
        <row r="5485">
          <cell r="H5485" t="str">
            <v/>
          </cell>
        </row>
        <row r="5486">
          <cell r="H5486" t="str">
            <v/>
          </cell>
        </row>
        <row r="5487">
          <cell r="H5487" t="str">
            <v/>
          </cell>
        </row>
        <row r="5488">
          <cell r="H5488" t="str">
            <v/>
          </cell>
        </row>
        <row r="5489">
          <cell r="H5489" t="str">
            <v/>
          </cell>
        </row>
        <row r="5490">
          <cell r="H5490" t="str">
            <v/>
          </cell>
        </row>
        <row r="5491">
          <cell r="H5491" t="str">
            <v/>
          </cell>
        </row>
        <row r="5492">
          <cell r="H5492" t="str">
            <v/>
          </cell>
        </row>
        <row r="5493">
          <cell r="H5493" t="str">
            <v/>
          </cell>
        </row>
        <row r="5494">
          <cell r="H5494" t="str">
            <v/>
          </cell>
        </row>
        <row r="5495">
          <cell r="H5495" t="str">
            <v/>
          </cell>
        </row>
        <row r="5496">
          <cell r="H5496" t="str">
            <v/>
          </cell>
        </row>
        <row r="5497">
          <cell r="H5497" t="str">
            <v/>
          </cell>
        </row>
        <row r="5498">
          <cell r="H5498" t="str">
            <v/>
          </cell>
        </row>
        <row r="5499">
          <cell r="H5499" t="str">
            <v/>
          </cell>
        </row>
        <row r="5500">
          <cell r="H5500" t="str">
            <v/>
          </cell>
        </row>
        <row r="5501">
          <cell r="H5501" t="str">
            <v/>
          </cell>
        </row>
        <row r="5502">
          <cell r="H5502" t="str">
            <v/>
          </cell>
        </row>
        <row r="5503">
          <cell r="H5503" t="str">
            <v/>
          </cell>
        </row>
        <row r="5504">
          <cell r="H5504" t="str">
            <v/>
          </cell>
        </row>
        <row r="5505">
          <cell r="H5505" t="str">
            <v/>
          </cell>
        </row>
        <row r="5506">
          <cell r="H5506" t="str">
            <v/>
          </cell>
        </row>
        <row r="5507">
          <cell r="H5507" t="str">
            <v/>
          </cell>
        </row>
        <row r="5508">
          <cell r="H5508" t="str">
            <v/>
          </cell>
        </row>
        <row r="5509">
          <cell r="H5509" t="str">
            <v/>
          </cell>
        </row>
        <row r="5510">
          <cell r="H5510" t="str">
            <v/>
          </cell>
        </row>
        <row r="5511">
          <cell r="H5511" t="str">
            <v/>
          </cell>
        </row>
        <row r="5512">
          <cell r="H5512" t="str">
            <v/>
          </cell>
        </row>
        <row r="5513">
          <cell r="H5513" t="str">
            <v/>
          </cell>
        </row>
        <row r="5514">
          <cell r="H5514" t="str">
            <v/>
          </cell>
        </row>
        <row r="5515">
          <cell r="H5515" t="str">
            <v/>
          </cell>
        </row>
        <row r="5516">
          <cell r="H5516" t="str">
            <v/>
          </cell>
        </row>
        <row r="5517">
          <cell r="H5517" t="str">
            <v/>
          </cell>
        </row>
        <row r="5518">
          <cell r="H5518" t="str">
            <v/>
          </cell>
        </row>
        <row r="5519">
          <cell r="H5519" t="str">
            <v/>
          </cell>
        </row>
        <row r="5520">
          <cell r="H5520" t="str">
            <v/>
          </cell>
        </row>
        <row r="5521">
          <cell r="H5521" t="str">
            <v/>
          </cell>
        </row>
        <row r="5522">
          <cell r="H5522" t="str">
            <v/>
          </cell>
        </row>
        <row r="5523">
          <cell r="H5523" t="str">
            <v/>
          </cell>
        </row>
        <row r="5524">
          <cell r="H5524" t="str">
            <v/>
          </cell>
        </row>
        <row r="5525">
          <cell r="H5525" t="str">
            <v/>
          </cell>
        </row>
        <row r="5526">
          <cell r="H5526" t="str">
            <v/>
          </cell>
        </row>
        <row r="5527">
          <cell r="H5527" t="str">
            <v/>
          </cell>
        </row>
        <row r="5528">
          <cell r="H5528" t="str">
            <v/>
          </cell>
        </row>
        <row r="5529">
          <cell r="H5529" t="str">
            <v/>
          </cell>
        </row>
        <row r="5530">
          <cell r="H5530" t="str">
            <v/>
          </cell>
        </row>
        <row r="5531">
          <cell r="H5531" t="str">
            <v/>
          </cell>
        </row>
        <row r="5532">
          <cell r="H5532" t="str">
            <v/>
          </cell>
        </row>
        <row r="5533">
          <cell r="H5533" t="str">
            <v/>
          </cell>
        </row>
        <row r="5534">
          <cell r="H5534" t="str">
            <v/>
          </cell>
        </row>
        <row r="5535">
          <cell r="H5535" t="str">
            <v/>
          </cell>
        </row>
        <row r="5536">
          <cell r="H5536" t="str">
            <v/>
          </cell>
        </row>
        <row r="5537">
          <cell r="H5537" t="str">
            <v/>
          </cell>
        </row>
        <row r="5538">
          <cell r="H5538" t="str">
            <v/>
          </cell>
        </row>
        <row r="5539">
          <cell r="H5539" t="str">
            <v/>
          </cell>
        </row>
        <row r="5540">
          <cell r="H5540" t="str">
            <v/>
          </cell>
        </row>
        <row r="5541">
          <cell r="H5541" t="str">
            <v/>
          </cell>
        </row>
        <row r="5542">
          <cell r="H5542" t="str">
            <v/>
          </cell>
        </row>
        <row r="5543">
          <cell r="H5543" t="str">
            <v/>
          </cell>
        </row>
        <row r="5544">
          <cell r="H5544" t="str">
            <v/>
          </cell>
        </row>
        <row r="5545">
          <cell r="H5545" t="str">
            <v/>
          </cell>
        </row>
        <row r="5546">
          <cell r="H5546" t="str">
            <v/>
          </cell>
        </row>
        <row r="5547">
          <cell r="H5547" t="str">
            <v/>
          </cell>
        </row>
        <row r="5548">
          <cell r="H5548" t="str">
            <v/>
          </cell>
        </row>
        <row r="5549">
          <cell r="H5549" t="str">
            <v/>
          </cell>
        </row>
        <row r="5550">
          <cell r="H5550" t="str">
            <v/>
          </cell>
        </row>
        <row r="5551">
          <cell r="H5551" t="str">
            <v/>
          </cell>
        </row>
        <row r="5552">
          <cell r="H5552" t="str">
            <v/>
          </cell>
        </row>
        <row r="5553">
          <cell r="H5553" t="str">
            <v/>
          </cell>
        </row>
        <row r="5554">
          <cell r="H5554" t="str">
            <v/>
          </cell>
        </row>
        <row r="5555">
          <cell r="H5555" t="str">
            <v/>
          </cell>
        </row>
        <row r="5556">
          <cell r="H5556" t="str">
            <v/>
          </cell>
        </row>
        <row r="5557">
          <cell r="H5557" t="str">
            <v/>
          </cell>
        </row>
        <row r="5558">
          <cell r="H5558" t="str">
            <v/>
          </cell>
        </row>
        <row r="5559">
          <cell r="H5559" t="str">
            <v/>
          </cell>
        </row>
        <row r="5560">
          <cell r="H5560" t="str">
            <v/>
          </cell>
        </row>
        <row r="5561">
          <cell r="H5561" t="str">
            <v/>
          </cell>
        </row>
        <row r="5562">
          <cell r="H5562" t="str">
            <v/>
          </cell>
        </row>
        <row r="5563">
          <cell r="H5563" t="str">
            <v/>
          </cell>
        </row>
        <row r="5564">
          <cell r="H5564" t="str">
            <v/>
          </cell>
        </row>
        <row r="5565">
          <cell r="H5565" t="str">
            <v/>
          </cell>
        </row>
        <row r="5566">
          <cell r="H5566" t="str">
            <v/>
          </cell>
        </row>
        <row r="5567">
          <cell r="H5567" t="str">
            <v/>
          </cell>
        </row>
        <row r="5568">
          <cell r="H5568" t="str">
            <v/>
          </cell>
        </row>
        <row r="5569">
          <cell r="H5569" t="str">
            <v/>
          </cell>
        </row>
        <row r="5570">
          <cell r="H5570" t="str">
            <v/>
          </cell>
        </row>
        <row r="5571">
          <cell r="H5571" t="str">
            <v/>
          </cell>
        </row>
        <row r="5572">
          <cell r="H5572" t="str">
            <v/>
          </cell>
        </row>
        <row r="5573">
          <cell r="H5573" t="str">
            <v/>
          </cell>
        </row>
        <row r="5574">
          <cell r="H5574" t="str">
            <v/>
          </cell>
        </row>
        <row r="5575">
          <cell r="H5575" t="str">
            <v/>
          </cell>
        </row>
        <row r="5576">
          <cell r="H5576" t="str">
            <v/>
          </cell>
        </row>
        <row r="5577">
          <cell r="H5577" t="str">
            <v/>
          </cell>
        </row>
        <row r="5578">
          <cell r="H5578" t="str">
            <v/>
          </cell>
        </row>
        <row r="5579">
          <cell r="H5579" t="str">
            <v/>
          </cell>
        </row>
        <row r="5580">
          <cell r="H5580" t="str">
            <v/>
          </cell>
        </row>
        <row r="5581">
          <cell r="H5581" t="str">
            <v/>
          </cell>
        </row>
        <row r="5582">
          <cell r="H5582" t="str">
            <v/>
          </cell>
        </row>
        <row r="5583">
          <cell r="H5583" t="str">
            <v/>
          </cell>
        </row>
        <row r="5584">
          <cell r="H5584" t="str">
            <v/>
          </cell>
        </row>
        <row r="5585">
          <cell r="H5585" t="str">
            <v/>
          </cell>
        </row>
        <row r="5586">
          <cell r="H5586" t="str">
            <v/>
          </cell>
        </row>
        <row r="5587">
          <cell r="H5587" t="str">
            <v/>
          </cell>
        </row>
        <row r="5588">
          <cell r="H5588" t="str">
            <v/>
          </cell>
        </row>
        <row r="5589">
          <cell r="H5589" t="str">
            <v/>
          </cell>
        </row>
        <row r="5590">
          <cell r="H5590" t="str">
            <v/>
          </cell>
        </row>
        <row r="5591">
          <cell r="H5591" t="str">
            <v/>
          </cell>
        </row>
        <row r="5592">
          <cell r="H5592" t="str">
            <v/>
          </cell>
        </row>
        <row r="5593">
          <cell r="H5593" t="str">
            <v/>
          </cell>
        </row>
        <row r="5594">
          <cell r="H5594" t="str">
            <v/>
          </cell>
        </row>
        <row r="5595">
          <cell r="H5595" t="str">
            <v/>
          </cell>
        </row>
        <row r="5596">
          <cell r="H5596" t="str">
            <v/>
          </cell>
        </row>
        <row r="5597">
          <cell r="H5597" t="str">
            <v/>
          </cell>
        </row>
        <row r="5598">
          <cell r="H5598" t="str">
            <v/>
          </cell>
        </row>
        <row r="5599">
          <cell r="H5599" t="str">
            <v/>
          </cell>
        </row>
        <row r="5600">
          <cell r="H5600" t="str">
            <v/>
          </cell>
        </row>
        <row r="5601">
          <cell r="H5601" t="str">
            <v/>
          </cell>
        </row>
        <row r="5602">
          <cell r="H5602" t="str">
            <v/>
          </cell>
        </row>
        <row r="5603">
          <cell r="H5603" t="str">
            <v/>
          </cell>
        </row>
        <row r="5604">
          <cell r="H5604" t="str">
            <v/>
          </cell>
        </row>
        <row r="5605">
          <cell r="H5605" t="str">
            <v/>
          </cell>
        </row>
        <row r="5606">
          <cell r="H5606" t="str">
            <v/>
          </cell>
        </row>
        <row r="5607">
          <cell r="H5607" t="str">
            <v/>
          </cell>
        </row>
        <row r="5608">
          <cell r="H5608" t="str">
            <v/>
          </cell>
        </row>
        <row r="5609">
          <cell r="H5609" t="str">
            <v/>
          </cell>
        </row>
        <row r="5610">
          <cell r="H5610" t="str">
            <v/>
          </cell>
        </row>
        <row r="5611">
          <cell r="H5611" t="str">
            <v/>
          </cell>
        </row>
        <row r="5612">
          <cell r="H5612" t="str">
            <v/>
          </cell>
        </row>
        <row r="5613">
          <cell r="H5613" t="str">
            <v/>
          </cell>
        </row>
        <row r="5614">
          <cell r="H5614" t="str">
            <v/>
          </cell>
        </row>
        <row r="5615">
          <cell r="H5615" t="str">
            <v/>
          </cell>
        </row>
        <row r="5616">
          <cell r="H5616" t="str">
            <v/>
          </cell>
        </row>
        <row r="5617">
          <cell r="H5617" t="str">
            <v/>
          </cell>
        </row>
        <row r="5618">
          <cell r="H5618" t="str">
            <v/>
          </cell>
        </row>
        <row r="5619">
          <cell r="H5619" t="str">
            <v/>
          </cell>
        </row>
        <row r="5620">
          <cell r="H5620" t="str">
            <v/>
          </cell>
        </row>
        <row r="5621">
          <cell r="H5621" t="str">
            <v/>
          </cell>
        </row>
        <row r="5622">
          <cell r="H5622" t="str">
            <v/>
          </cell>
        </row>
        <row r="5623">
          <cell r="H5623" t="str">
            <v/>
          </cell>
        </row>
        <row r="5624">
          <cell r="H5624" t="str">
            <v/>
          </cell>
        </row>
        <row r="5625">
          <cell r="H5625" t="str">
            <v/>
          </cell>
        </row>
        <row r="5626">
          <cell r="H5626" t="str">
            <v/>
          </cell>
        </row>
        <row r="5627">
          <cell r="H5627" t="str">
            <v/>
          </cell>
        </row>
        <row r="5628">
          <cell r="H5628" t="str">
            <v/>
          </cell>
        </row>
        <row r="5629">
          <cell r="H5629" t="str">
            <v/>
          </cell>
        </row>
        <row r="5630">
          <cell r="H5630" t="str">
            <v/>
          </cell>
        </row>
        <row r="5631">
          <cell r="H5631" t="str">
            <v/>
          </cell>
        </row>
        <row r="5632">
          <cell r="H5632" t="str">
            <v/>
          </cell>
        </row>
        <row r="5633">
          <cell r="H5633" t="str">
            <v/>
          </cell>
        </row>
        <row r="5634">
          <cell r="H5634" t="str">
            <v/>
          </cell>
        </row>
        <row r="5635">
          <cell r="H5635" t="str">
            <v/>
          </cell>
        </row>
        <row r="5636">
          <cell r="H5636" t="str">
            <v/>
          </cell>
        </row>
        <row r="5637">
          <cell r="H5637" t="str">
            <v/>
          </cell>
        </row>
        <row r="5638">
          <cell r="H5638" t="str">
            <v/>
          </cell>
        </row>
        <row r="5639">
          <cell r="H5639" t="str">
            <v/>
          </cell>
        </row>
        <row r="5640">
          <cell r="H5640" t="str">
            <v/>
          </cell>
        </row>
        <row r="5641">
          <cell r="H5641" t="str">
            <v/>
          </cell>
        </row>
        <row r="5642">
          <cell r="H5642" t="str">
            <v/>
          </cell>
        </row>
        <row r="5643">
          <cell r="H5643" t="str">
            <v/>
          </cell>
        </row>
        <row r="5644">
          <cell r="H5644" t="str">
            <v/>
          </cell>
        </row>
        <row r="5645">
          <cell r="H5645" t="str">
            <v/>
          </cell>
        </row>
        <row r="5646">
          <cell r="H5646" t="str">
            <v/>
          </cell>
        </row>
        <row r="5647">
          <cell r="H5647" t="str">
            <v/>
          </cell>
        </row>
        <row r="5648">
          <cell r="H5648" t="str">
            <v/>
          </cell>
        </row>
        <row r="5649">
          <cell r="H5649" t="str">
            <v/>
          </cell>
        </row>
        <row r="5650">
          <cell r="H5650" t="str">
            <v/>
          </cell>
        </row>
        <row r="5651">
          <cell r="H5651" t="str">
            <v/>
          </cell>
        </row>
        <row r="5652">
          <cell r="H5652" t="str">
            <v/>
          </cell>
        </row>
        <row r="5653">
          <cell r="H5653" t="str">
            <v/>
          </cell>
        </row>
        <row r="5654">
          <cell r="H5654" t="str">
            <v/>
          </cell>
        </row>
        <row r="5655">
          <cell r="H5655" t="str">
            <v/>
          </cell>
        </row>
        <row r="5656">
          <cell r="H5656" t="str">
            <v/>
          </cell>
        </row>
        <row r="5657">
          <cell r="H5657" t="str">
            <v/>
          </cell>
        </row>
        <row r="5658">
          <cell r="H5658" t="str">
            <v/>
          </cell>
        </row>
        <row r="5659">
          <cell r="H5659" t="str">
            <v/>
          </cell>
        </row>
        <row r="5660">
          <cell r="H5660" t="str">
            <v/>
          </cell>
        </row>
        <row r="5661">
          <cell r="H5661" t="str">
            <v/>
          </cell>
        </row>
        <row r="5662">
          <cell r="H5662" t="str">
            <v/>
          </cell>
        </row>
        <row r="5663">
          <cell r="H5663" t="str">
            <v/>
          </cell>
        </row>
        <row r="5664">
          <cell r="H5664" t="str">
            <v/>
          </cell>
        </row>
        <row r="5665">
          <cell r="H5665" t="str">
            <v/>
          </cell>
        </row>
        <row r="5666">
          <cell r="H5666" t="str">
            <v/>
          </cell>
        </row>
        <row r="5667">
          <cell r="H5667" t="str">
            <v/>
          </cell>
        </row>
        <row r="5668">
          <cell r="H5668" t="str">
            <v/>
          </cell>
        </row>
        <row r="5669">
          <cell r="H5669" t="str">
            <v/>
          </cell>
        </row>
        <row r="5670">
          <cell r="H5670" t="str">
            <v/>
          </cell>
        </row>
        <row r="5671">
          <cell r="H5671" t="str">
            <v/>
          </cell>
        </row>
        <row r="5672">
          <cell r="H5672" t="str">
            <v/>
          </cell>
        </row>
        <row r="5673">
          <cell r="H5673" t="str">
            <v/>
          </cell>
        </row>
        <row r="5674">
          <cell r="H5674" t="str">
            <v/>
          </cell>
        </row>
        <row r="5675">
          <cell r="H5675" t="str">
            <v/>
          </cell>
        </row>
        <row r="5676">
          <cell r="H5676" t="str">
            <v/>
          </cell>
        </row>
        <row r="5677">
          <cell r="H5677" t="str">
            <v/>
          </cell>
        </row>
        <row r="5678">
          <cell r="H5678" t="str">
            <v/>
          </cell>
        </row>
        <row r="5679">
          <cell r="H5679" t="str">
            <v/>
          </cell>
        </row>
        <row r="5680">
          <cell r="H5680" t="str">
            <v/>
          </cell>
        </row>
        <row r="5681">
          <cell r="H5681" t="str">
            <v/>
          </cell>
        </row>
        <row r="5682">
          <cell r="H5682" t="str">
            <v/>
          </cell>
        </row>
        <row r="5683">
          <cell r="H5683" t="str">
            <v/>
          </cell>
        </row>
        <row r="5684">
          <cell r="H5684" t="str">
            <v/>
          </cell>
        </row>
        <row r="5685">
          <cell r="H5685" t="str">
            <v/>
          </cell>
        </row>
        <row r="5686">
          <cell r="H5686" t="str">
            <v/>
          </cell>
        </row>
        <row r="5687">
          <cell r="H5687" t="str">
            <v/>
          </cell>
        </row>
        <row r="5688">
          <cell r="H5688" t="str">
            <v/>
          </cell>
        </row>
        <row r="5689">
          <cell r="H5689" t="str">
            <v/>
          </cell>
        </row>
        <row r="5690">
          <cell r="H5690" t="str">
            <v/>
          </cell>
        </row>
        <row r="5691">
          <cell r="H5691" t="str">
            <v/>
          </cell>
        </row>
        <row r="5692">
          <cell r="H5692" t="str">
            <v/>
          </cell>
        </row>
        <row r="5693">
          <cell r="H5693" t="str">
            <v/>
          </cell>
        </row>
        <row r="5694">
          <cell r="H5694" t="str">
            <v/>
          </cell>
        </row>
        <row r="5695">
          <cell r="H5695" t="str">
            <v/>
          </cell>
        </row>
        <row r="5696">
          <cell r="H5696" t="str">
            <v/>
          </cell>
        </row>
        <row r="5697">
          <cell r="H5697" t="str">
            <v/>
          </cell>
        </row>
        <row r="5698">
          <cell r="H5698" t="str">
            <v/>
          </cell>
        </row>
        <row r="5699">
          <cell r="H5699" t="str">
            <v/>
          </cell>
        </row>
        <row r="5700">
          <cell r="H5700" t="str">
            <v/>
          </cell>
        </row>
        <row r="5701">
          <cell r="H5701" t="str">
            <v/>
          </cell>
        </row>
        <row r="5702">
          <cell r="H5702" t="str">
            <v/>
          </cell>
        </row>
        <row r="5703">
          <cell r="H5703" t="str">
            <v/>
          </cell>
        </row>
        <row r="5704">
          <cell r="H5704" t="str">
            <v/>
          </cell>
        </row>
        <row r="5705">
          <cell r="H5705" t="str">
            <v/>
          </cell>
        </row>
        <row r="5706">
          <cell r="H5706" t="str">
            <v/>
          </cell>
        </row>
        <row r="5707">
          <cell r="H5707" t="str">
            <v/>
          </cell>
        </row>
        <row r="5708">
          <cell r="H5708" t="str">
            <v/>
          </cell>
        </row>
        <row r="5709">
          <cell r="H5709" t="str">
            <v/>
          </cell>
        </row>
        <row r="5710">
          <cell r="H5710" t="str">
            <v/>
          </cell>
        </row>
        <row r="5711">
          <cell r="H5711" t="str">
            <v/>
          </cell>
        </row>
        <row r="5712">
          <cell r="H5712" t="str">
            <v/>
          </cell>
        </row>
        <row r="5713">
          <cell r="H5713" t="str">
            <v/>
          </cell>
        </row>
        <row r="5714">
          <cell r="H5714" t="str">
            <v/>
          </cell>
        </row>
        <row r="5715">
          <cell r="H5715" t="str">
            <v/>
          </cell>
        </row>
        <row r="5716">
          <cell r="H5716" t="str">
            <v/>
          </cell>
        </row>
        <row r="5717">
          <cell r="H5717" t="str">
            <v/>
          </cell>
        </row>
        <row r="5718">
          <cell r="H5718" t="str">
            <v/>
          </cell>
        </row>
        <row r="5719">
          <cell r="H5719" t="str">
            <v/>
          </cell>
        </row>
        <row r="5720">
          <cell r="H5720" t="str">
            <v/>
          </cell>
        </row>
        <row r="5721">
          <cell r="H5721" t="str">
            <v/>
          </cell>
        </row>
        <row r="5722">
          <cell r="H5722" t="str">
            <v/>
          </cell>
        </row>
        <row r="5723">
          <cell r="H5723" t="str">
            <v/>
          </cell>
        </row>
        <row r="5724">
          <cell r="H5724" t="str">
            <v/>
          </cell>
        </row>
        <row r="5725">
          <cell r="H5725" t="str">
            <v/>
          </cell>
        </row>
        <row r="5726">
          <cell r="H5726" t="str">
            <v/>
          </cell>
        </row>
        <row r="5727">
          <cell r="H5727" t="str">
            <v/>
          </cell>
        </row>
        <row r="5728">
          <cell r="H5728" t="str">
            <v/>
          </cell>
        </row>
        <row r="5729">
          <cell r="H5729" t="str">
            <v/>
          </cell>
        </row>
        <row r="5730">
          <cell r="H5730" t="str">
            <v/>
          </cell>
        </row>
        <row r="5731">
          <cell r="H5731" t="str">
            <v/>
          </cell>
        </row>
        <row r="5732">
          <cell r="H5732" t="str">
            <v/>
          </cell>
        </row>
        <row r="5733">
          <cell r="H5733" t="str">
            <v/>
          </cell>
        </row>
        <row r="5734">
          <cell r="H5734" t="str">
            <v/>
          </cell>
        </row>
        <row r="5735">
          <cell r="H5735" t="str">
            <v/>
          </cell>
        </row>
        <row r="5736">
          <cell r="H5736" t="str">
            <v/>
          </cell>
        </row>
        <row r="5737">
          <cell r="H5737" t="str">
            <v/>
          </cell>
        </row>
        <row r="5738">
          <cell r="H5738" t="str">
            <v/>
          </cell>
        </row>
        <row r="5739">
          <cell r="H5739" t="str">
            <v/>
          </cell>
        </row>
        <row r="5740">
          <cell r="H5740" t="str">
            <v/>
          </cell>
        </row>
        <row r="5741">
          <cell r="H5741" t="str">
            <v/>
          </cell>
        </row>
        <row r="5742">
          <cell r="H5742" t="str">
            <v/>
          </cell>
        </row>
        <row r="5743">
          <cell r="H5743" t="str">
            <v/>
          </cell>
        </row>
        <row r="5744">
          <cell r="H5744" t="str">
            <v/>
          </cell>
        </row>
        <row r="5745">
          <cell r="H5745" t="str">
            <v/>
          </cell>
        </row>
        <row r="5746">
          <cell r="H5746" t="str">
            <v/>
          </cell>
        </row>
        <row r="5747">
          <cell r="H5747" t="str">
            <v/>
          </cell>
        </row>
        <row r="5748">
          <cell r="H5748" t="str">
            <v/>
          </cell>
        </row>
        <row r="5749">
          <cell r="H5749" t="str">
            <v/>
          </cell>
        </row>
        <row r="5750">
          <cell r="H5750" t="str">
            <v/>
          </cell>
        </row>
        <row r="5751">
          <cell r="H5751" t="str">
            <v/>
          </cell>
        </row>
        <row r="5752">
          <cell r="H5752" t="str">
            <v/>
          </cell>
        </row>
        <row r="5753">
          <cell r="H5753" t="str">
            <v/>
          </cell>
        </row>
        <row r="5754">
          <cell r="H5754" t="str">
            <v/>
          </cell>
        </row>
        <row r="5755">
          <cell r="H5755" t="str">
            <v/>
          </cell>
        </row>
        <row r="5756">
          <cell r="H5756" t="str">
            <v/>
          </cell>
        </row>
        <row r="5757">
          <cell r="H5757" t="str">
            <v/>
          </cell>
        </row>
        <row r="5758">
          <cell r="H5758" t="str">
            <v/>
          </cell>
        </row>
        <row r="5759">
          <cell r="H5759" t="str">
            <v/>
          </cell>
        </row>
        <row r="5760">
          <cell r="H5760" t="str">
            <v/>
          </cell>
        </row>
        <row r="5761">
          <cell r="H5761" t="str">
            <v/>
          </cell>
        </row>
        <row r="5762">
          <cell r="H5762" t="str">
            <v/>
          </cell>
        </row>
        <row r="5763">
          <cell r="H5763" t="str">
            <v/>
          </cell>
        </row>
        <row r="5764">
          <cell r="H5764" t="str">
            <v/>
          </cell>
        </row>
        <row r="5765">
          <cell r="H5765" t="str">
            <v/>
          </cell>
        </row>
        <row r="5766">
          <cell r="H5766" t="str">
            <v/>
          </cell>
        </row>
        <row r="5767">
          <cell r="H5767" t="str">
            <v/>
          </cell>
        </row>
        <row r="5768">
          <cell r="H5768" t="str">
            <v/>
          </cell>
        </row>
        <row r="5769">
          <cell r="H5769" t="str">
            <v/>
          </cell>
        </row>
        <row r="5770">
          <cell r="H5770" t="str">
            <v/>
          </cell>
        </row>
        <row r="5771">
          <cell r="H5771" t="str">
            <v/>
          </cell>
        </row>
        <row r="5772">
          <cell r="H5772" t="str">
            <v/>
          </cell>
        </row>
        <row r="5773">
          <cell r="H5773" t="str">
            <v/>
          </cell>
        </row>
        <row r="5774">
          <cell r="H5774" t="str">
            <v/>
          </cell>
        </row>
        <row r="5775">
          <cell r="H5775" t="str">
            <v/>
          </cell>
        </row>
        <row r="5776">
          <cell r="H5776" t="str">
            <v/>
          </cell>
        </row>
        <row r="5777">
          <cell r="H5777" t="str">
            <v/>
          </cell>
        </row>
        <row r="5778">
          <cell r="H5778" t="str">
            <v/>
          </cell>
        </row>
        <row r="5779">
          <cell r="H5779" t="str">
            <v/>
          </cell>
        </row>
        <row r="5780">
          <cell r="H5780" t="str">
            <v/>
          </cell>
        </row>
        <row r="5781">
          <cell r="H5781" t="str">
            <v/>
          </cell>
        </row>
        <row r="5782">
          <cell r="H5782" t="str">
            <v/>
          </cell>
        </row>
        <row r="5783">
          <cell r="H5783" t="str">
            <v/>
          </cell>
        </row>
        <row r="5784">
          <cell r="H5784" t="str">
            <v/>
          </cell>
        </row>
        <row r="5785">
          <cell r="H5785" t="str">
            <v/>
          </cell>
        </row>
        <row r="5786">
          <cell r="H5786" t="str">
            <v/>
          </cell>
        </row>
        <row r="5787">
          <cell r="H5787" t="str">
            <v/>
          </cell>
        </row>
        <row r="5788">
          <cell r="H5788" t="str">
            <v/>
          </cell>
        </row>
        <row r="5789">
          <cell r="H5789" t="str">
            <v/>
          </cell>
        </row>
        <row r="5790">
          <cell r="H5790" t="str">
            <v/>
          </cell>
        </row>
        <row r="5791">
          <cell r="H5791" t="str">
            <v/>
          </cell>
        </row>
        <row r="5792">
          <cell r="H5792" t="str">
            <v/>
          </cell>
        </row>
        <row r="5793">
          <cell r="H5793" t="str">
            <v/>
          </cell>
        </row>
        <row r="5794">
          <cell r="H5794" t="str">
            <v/>
          </cell>
        </row>
        <row r="5795">
          <cell r="H5795" t="str">
            <v/>
          </cell>
        </row>
        <row r="5796">
          <cell r="H5796" t="str">
            <v/>
          </cell>
        </row>
        <row r="5797">
          <cell r="H5797" t="str">
            <v/>
          </cell>
        </row>
        <row r="5798">
          <cell r="H5798" t="str">
            <v/>
          </cell>
        </row>
        <row r="5799">
          <cell r="H5799" t="str">
            <v/>
          </cell>
        </row>
        <row r="5800">
          <cell r="H5800" t="str">
            <v/>
          </cell>
        </row>
        <row r="5801">
          <cell r="H5801" t="str">
            <v/>
          </cell>
        </row>
        <row r="5802">
          <cell r="H5802" t="str">
            <v/>
          </cell>
        </row>
        <row r="5803">
          <cell r="H5803" t="str">
            <v/>
          </cell>
        </row>
        <row r="5804">
          <cell r="H5804" t="str">
            <v/>
          </cell>
        </row>
        <row r="5805">
          <cell r="H5805" t="str">
            <v/>
          </cell>
        </row>
        <row r="5806">
          <cell r="H5806" t="str">
            <v/>
          </cell>
        </row>
        <row r="5807">
          <cell r="H5807" t="str">
            <v/>
          </cell>
        </row>
        <row r="5808">
          <cell r="H5808" t="str">
            <v/>
          </cell>
        </row>
        <row r="5809">
          <cell r="H5809" t="str">
            <v/>
          </cell>
        </row>
        <row r="5810">
          <cell r="H5810" t="str">
            <v/>
          </cell>
        </row>
        <row r="5811">
          <cell r="H5811" t="str">
            <v/>
          </cell>
        </row>
        <row r="5812">
          <cell r="H5812" t="str">
            <v/>
          </cell>
        </row>
        <row r="5813">
          <cell r="H5813" t="str">
            <v/>
          </cell>
        </row>
        <row r="5814">
          <cell r="H5814" t="str">
            <v/>
          </cell>
        </row>
        <row r="5815">
          <cell r="H5815" t="str">
            <v/>
          </cell>
        </row>
        <row r="5816">
          <cell r="H5816" t="str">
            <v/>
          </cell>
        </row>
        <row r="5817">
          <cell r="H5817" t="str">
            <v/>
          </cell>
        </row>
        <row r="5818">
          <cell r="H5818" t="str">
            <v/>
          </cell>
        </row>
        <row r="5819">
          <cell r="H5819" t="str">
            <v/>
          </cell>
        </row>
        <row r="5820">
          <cell r="H5820" t="str">
            <v/>
          </cell>
        </row>
        <row r="5821">
          <cell r="H5821" t="str">
            <v/>
          </cell>
        </row>
        <row r="5822">
          <cell r="H5822" t="str">
            <v/>
          </cell>
        </row>
        <row r="5823">
          <cell r="H5823" t="str">
            <v/>
          </cell>
        </row>
        <row r="5824">
          <cell r="H5824" t="str">
            <v/>
          </cell>
        </row>
        <row r="5825">
          <cell r="H5825" t="str">
            <v/>
          </cell>
        </row>
        <row r="5826">
          <cell r="H5826" t="str">
            <v/>
          </cell>
        </row>
        <row r="5827">
          <cell r="H5827" t="str">
            <v/>
          </cell>
        </row>
        <row r="5828">
          <cell r="H5828" t="str">
            <v/>
          </cell>
        </row>
        <row r="5829">
          <cell r="H5829" t="str">
            <v/>
          </cell>
        </row>
        <row r="5830">
          <cell r="H5830" t="str">
            <v/>
          </cell>
        </row>
        <row r="5831">
          <cell r="H5831" t="str">
            <v/>
          </cell>
        </row>
        <row r="5832">
          <cell r="H5832" t="str">
            <v/>
          </cell>
        </row>
        <row r="5833">
          <cell r="H5833" t="str">
            <v/>
          </cell>
        </row>
        <row r="5834">
          <cell r="H5834" t="str">
            <v/>
          </cell>
        </row>
        <row r="5835">
          <cell r="H5835" t="str">
            <v/>
          </cell>
        </row>
        <row r="5836">
          <cell r="H5836" t="str">
            <v/>
          </cell>
        </row>
        <row r="5837">
          <cell r="H5837" t="str">
            <v/>
          </cell>
        </row>
        <row r="5838">
          <cell r="H5838" t="str">
            <v/>
          </cell>
        </row>
        <row r="5839">
          <cell r="H5839" t="str">
            <v/>
          </cell>
        </row>
        <row r="5840">
          <cell r="H5840" t="str">
            <v/>
          </cell>
        </row>
        <row r="5841">
          <cell r="H5841" t="str">
            <v/>
          </cell>
        </row>
        <row r="5842">
          <cell r="H5842" t="str">
            <v/>
          </cell>
        </row>
        <row r="5843">
          <cell r="H5843" t="str">
            <v/>
          </cell>
        </row>
        <row r="5844">
          <cell r="H5844" t="str">
            <v/>
          </cell>
        </row>
        <row r="5845">
          <cell r="H5845" t="str">
            <v/>
          </cell>
        </row>
        <row r="5846">
          <cell r="H5846" t="str">
            <v/>
          </cell>
        </row>
        <row r="5847">
          <cell r="H5847" t="str">
            <v/>
          </cell>
        </row>
        <row r="5848">
          <cell r="H5848" t="str">
            <v/>
          </cell>
        </row>
        <row r="5849">
          <cell r="H5849" t="str">
            <v/>
          </cell>
        </row>
        <row r="5850">
          <cell r="H5850" t="str">
            <v/>
          </cell>
        </row>
        <row r="5851">
          <cell r="H5851" t="str">
            <v/>
          </cell>
        </row>
        <row r="5852">
          <cell r="H5852" t="str">
            <v/>
          </cell>
        </row>
        <row r="5853">
          <cell r="H5853" t="str">
            <v/>
          </cell>
        </row>
        <row r="5854">
          <cell r="H5854" t="str">
            <v/>
          </cell>
        </row>
        <row r="5855">
          <cell r="H5855" t="str">
            <v/>
          </cell>
        </row>
        <row r="5856">
          <cell r="H5856" t="str">
            <v/>
          </cell>
        </row>
        <row r="5857">
          <cell r="H5857" t="str">
            <v/>
          </cell>
        </row>
        <row r="5858">
          <cell r="H5858" t="str">
            <v/>
          </cell>
        </row>
        <row r="5859">
          <cell r="H5859" t="str">
            <v/>
          </cell>
        </row>
        <row r="5860">
          <cell r="H5860" t="str">
            <v/>
          </cell>
        </row>
        <row r="5861">
          <cell r="H5861" t="str">
            <v/>
          </cell>
        </row>
        <row r="5862">
          <cell r="H5862" t="str">
            <v/>
          </cell>
        </row>
        <row r="5863">
          <cell r="H5863" t="str">
            <v/>
          </cell>
        </row>
        <row r="5864">
          <cell r="H5864" t="str">
            <v/>
          </cell>
        </row>
        <row r="5865">
          <cell r="H5865" t="str">
            <v/>
          </cell>
        </row>
        <row r="5866">
          <cell r="H5866" t="str">
            <v/>
          </cell>
        </row>
        <row r="5867">
          <cell r="H5867" t="str">
            <v/>
          </cell>
        </row>
        <row r="5868">
          <cell r="H5868" t="str">
            <v/>
          </cell>
        </row>
        <row r="5869">
          <cell r="H5869" t="str">
            <v/>
          </cell>
        </row>
        <row r="5870">
          <cell r="H5870" t="str">
            <v/>
          </cell>
        </row>
        <row r="5871">
          <cell r="H5871" t="str">
            <v/>
          </cell>
        </row>
        <row r="5872">
          <cell r="H5872" t="str">
            <v/>
          </cell>
        </row>
        <row r="5873">
          <cell r="H5873" t="str">
            <v/>
          </cell>
        </row>
        <row r="5874">
          <cell r="H5874" t="str">
            <v/>
          </cell>
        </row>
        <row r="5875">
          <cell r="H5875" t="str">
            <v/>
          </cell>
        </row>
        <row r="5876">
          <cell r="H5876" t="str">
            <v/>
          </cell>
        </row>
        <row r="5877">
          <cell r="H5877" t="str">
            <v/>
          </cell>
        </row>
        <row r="5878">
          <cell r="H5878" t="str">
            <v/>
          </cell>
        </row>
        <row r="5879">
          <cell r="H5879" t="str">
            <v/>
          </cell>
        </row>
        <row r="5880">
          <cell r="H5880" t="str">
            <v/>
          </cell>
        </row>
        <row r="5881">
          <cell r="H5881" t="str">
            <v/>
          </cell>
        </row>
        <row r="5882">
          <cell r="H5882" t="str">
            <v/>
          </cell>
        </row>
        <row r="5883">
          <cell r="H5883" t="str">
            <v/>
          </cell>
        </row>
        <row r="5884">
          <cell r="H5884" t="str">
            <v/>
          </cell>
        </row>
        <row r="5885">
          <cell r="H5885" t="str">
            <v/>
          </cell>
        </row>
        <row r="5886">
          <cell r="H5886" t="str">
            <v/>
          </cell>
        </row>
        <row r="5887">
          <cell r="H5887" t="str">
            <v/>
          </cell>
        </row>
        <row r="5888">
          <cell r="H5888" t="str">
            <v/>
          </cell>
        </row>
        <row r="5889">
          <cell r="H5889" t="str">
            <v/>
          </cell>
        </row>
        <row r="5890">
          <cell r="H5890" t="str">
            <v/>
          </cell>
        </row>
        <row r="5891">
          <cell r="H5891" t="str">
            <v/>
          </cell>
        </row>
        <row r="5892">
          <cell r="H5892" t="str">
            <v/>
          </cell>
        </row>
        <row r="5893">
          <cell r="H5893" t="str">
            <v/>
          </cell>
        </row>
        <row r="5894">
          <cell r="H5894" t="str">
            <v/>
          </cell>
        </row>
        <row r="5895">
          <cell r="H5895" t="str">
            <v/>
          </cell>
        </row>
        <row r="5896">
          <cell r="H5896" t="str">
            <v/>
          </cell>
        </row>
        <row r="5897">
          <cell r="H5897" t="str">
            <v/>
          </cell>
        </row>
        <row r="5898">
          <cell r="H5898" t="str">
            <v/>
          </cell>
        </row>
        <row r="5899">
          <cell r="H5899" t="str">
            <v/>
          </cell>
        </row>
        <row r="5900">
          <cell r="H5900" t="str">
            <v/>
          </cell>
        </row>
        <row r="5901">
          <cell r="H5901" t="str">
            <v/>
          </cell>
        </row>
        <row r="5902">
          <cell r="H5902" t="str">
            <v/>
          </cell>
        </row>
        <row r="5903">
          <cell r="H5903" t="str">
            <v/>
          </cell>
        </row>
        <row r="5904">
          <cell r="H5904" t="str">
            <v/>
          </cell>
        </row>
        <row r="5905">
          <cell r="H5905" t="str">
            <v/>
          </cell>
        </row>
        <row r="5906">
          <cell r="H5906" t="str">
            <v/>
          </cell>
        </row>
        <row r="5907">
          <cell r="H5907" t="str">
            <v/>
          </cell>
        </row>
        <row r="5908">
          <cell r="H5908" t="str">
            <v/>
          </cell>
        </row>
        <row r="5909">
          <cell r="H5909" t="str">
            <v/>
          </cell>
        </row>
        <row r="5910">
          <cell r="H5910" t="str">
            <v/>
          </cell>
        </row>
        <row r="5911">
          <cell r="H5911" t="str">
            <v/>
          </cell>
        </row>
        <row r="5912">
          <cell r="H5912" t="str">
            <v/>
          </cell>
        </row>
        <row r="5913">
          <cell r="H5913" t="str">
            <v/>
          </cell>
        </row>
        <row r="5914">
          <cell r="H5914" t="str">
            <v/>
          </cell>
        </row>
        <row r="5915">
          <cell r="H5915" t="str">
            <v/>
          </cell>
        </row>
        <row r="5916">
          <cell r="H5916" t="str">
            <v/>
          </cell>
        </row>
        <row r="5917">
          <cell r="H5917" t="str">
            <v/>
          </cell>
        </row>
        <row r="5918">
          <cell r="H5918" t="str">
            <v/>
          </cell>
        </row>
        <row r="5919">
          <cell r="H5919" t="str">
            <v/>
          </cell>
        </row>
        <row r="5920">
          <cell r="H5920" t="str">
            <v/>
          </cell>
        </row>
        <row r="5921">
          <cell r="H5921" t="str">
            <v/>
          </cell>
        </row>
        <row r="5922">
          <cell r="H5922" t="str">
            <v/>
          </cell>
        </row>
        <row r="5923">
          <cell r="H5923" t="str">
            <v/>
          </cell>
        </row>
        <row r="5924">
          <cell r="H5924" t="str">
            <v/>
          </cell>
        </row>
        <row r="5925">
          <cell r="H5925" t="str">
            <v/>
          </cell>
        </row>
        <row r="5926">
          <cell r="H5926" t="str">
            <v/>
          </cell>
        </row>
        <row r="5927">
          <cell r="H5927" t="str">
            <v/>
          </cell>
        </row>
        <row r="5928">
          <cell r="H5928" t="str">
            <v/>
          </cell>
        </row>
        <row r="5929">
          <cell r="H5929" t="str">
            <v/>
          </cell>
        </row>
        <row r="5930">
          <cell r="H5930" t="str">
            <v/>
          </cell>
        </row>
        <row r="5931">
          <cell r="H5931" t="str">
            <v/>
          </cell>
        </row>
        <row r="5932">
          <cell r="H5932" t="str">
            <v/>
          </cell>
        </row>
        <row r="5933">
          <cell r="H5933" t="str">
            <v/>
          </cell>
        </row>
        <row r="5934">
          <cell r="H5934" t="str">
            <v/>
          </cell>
        </row>
        <row r="5935">
          <cell r="H5935" t="str">
            <v/>
          </cell>
        </row>
        <row r="5936">
          <cell r="H5936" t="str">
            <v/>
          </cell>
        </row>
        <row r="5937">
          <cell r="H5937" t="str">
            <v/>
          </cell>
        </row>
        <row r="5938">
          <cell r="H5938" t="str">
            <v/>
          </cell>
        </row>
        <row r="5939">
          <cell r="H5939" t="str">
            <v/>
          </cell>
        </row>
        <row r="5940">
          <cell r="H5940" t="str">
            <v/>
          </cell>
        </row>
        <row r="5941">
          <cell r="H5941" t="str">
            <v/>
          </cell>
        </row>
        <row r="5942">
          <cell r="H5942" t="str">
            <v/>
          </cell>
        </row>
        <row r="5943">
          <cell r="H5943" t="str">
            <v/>
          </cell>
        </row>
        <row r="5944">
          <cell r="H5944" t="str">
            <v/>
          </cell>
        </row>
        <row r="5945">
          <cell r="H5945" t="str">
            <v/>
          </cell>
        </row>
        <row r="5946">
          <cell r="H5946" t="str">
            <v/>
          </cell>
        </row>
        <row r="5947">
          <cell r="H5947" t="str">
            <v/>
          </cell>
        </row>
        <row r="5948">
          <cell r="H5948" t="str">
            <v/>
          </cell>
        </row>
        <row r="5949">
          <cell r="H5949" t="str">
            <v/>
          </cell>
        </row>
        <row r="5950">
          <cell r="H5950" t="str">
            <v/>
          </cell>
        </row>
        <row r="5951">
          <cell r="H5951" t="str">
            <v/>
          </cell>
        </row>
        <row r="5952">
          <cell r="H5952" t="str">
            <v/>
          </cell>
        </row>
        <row r="5953">
          <cell r="H5953" t="str">
            <v/>
          </cell>
        </row>
        <row r="5954">
          <cell r="H5954" t="str">
            <v/>
          </cell>
        </row>
        <row r="5955">
          <cell r="H5955" t="str">
            <v/>
          </cell>
        </row>
        <row r="5956">
          <cell r="H5956" t="str">
            <v/>
          </cell>
        </row>
        <row r="5957">
          <cell r="H5957" t="str">
            <v/>
          </cell>
        </row>
        <row r="5958">
          <cell r="H5958" t="str">
            <v/>
          </cell>
        </row>
        <row r="5959">
          <cell r="H5959" t="str">
            <v/>
          </cell>
        </row>
        <row r="5960">
          <cell r="H5960" t="str">
            <v/>
          </cell>
        </row>
        <row r="5961">
          <cell r="H5961" t="str">
            <v/>
          </cell>
        </row>
        <row r="5962">
          <cell r="H5962" t="str">
            <v/>
          </cell>
        </row>
        <row r="5963">
          <cell r="H5963" t="str">
            <v/>
          </cell>
        </row>
        <row r="5964">
          <cell r="H5964" t="str">
            <v/>
          </cell>
        </row>
        <row r="5965">
          <cell r="H5965" t="str">
            <v/>
          </cell>
        </row>
        <row r="5966">
          <cell r="H5966" t="str">
            <v/>
          </cell>
        </row>
        <row r="5967">
          <cell r="H5967" t="str">
            <v/>
          </cell>
        </row>
        <row r="5968">
          <cell r="H5968" t="str">
            <v/>
          </cell>
        </row>
        <row r="5969">
          <cell r="H5969" t="str">
            <v/>
          </cell>
        </row>
        <row r="5970">
          <cell r="H5970" t="str">
            <v/>
          </cell>
        </row>
        <row r="5971">
          <cell r="H5971" t="str">
            <v/>
          </cell>
        </row>
        <row r="5972">
          <cell r="H5972" t="str">
            <v/>
          </cell>
        </row>
        <row r="5973">
          <cell r="H5973" t="str">
            <v/>
          </cell>
        </row>
        <row r="5974">
          <cell r="H5974" t="str">
            <v/>
          </cell>
        </row>
        <row r="5975">
          <cell r="H5975" t="str">
            <v/>
          </cell>
        </row>
        <row r="5976">
          <cell r="H5976" t="str">
            <v/>
          </cell>
        </row>
        <row r="5977">
          <cell r="H5977" t="str">
            <v/>
          </cell>
        </row>
        <row r="5978">
          <cell r="H5978" t="str">
            <v/>
          </cell>
        </row>
        <row r="5979">
          <cell r="H5979" t="str">
            <v/>
          </cell>
        </row>
        <row r="5980">
          <cell r="H5980" t="str">
            <v/>
          </cell>
        </row>
        <row r="5981">
          <cell r="H5981" t="str">
            <v/>
          </cell>
        </row>
        <row r="5982">
          <cell r="H5982" t="str">
            <v/>
          </cell>
        </row>
        <row r="5983">
          <cell r="H5983" t="str">
            <v/>
          </cell>
        </row>
        <row r="5984">
          <cell r="H5984" t="str">
            <v/>
          </cell>
        </row>
        <row r="5985">
          <cell r="H5985" t="str">
            <v/>
          </cell>
        </row>
        <row r="5986">
          <cell r="H5986" t="str">
            <v/>
          </cell>
        </row>
        <row r="5987">
          <cell r="H5987" t="str">
            <v/>
          </cell>
        </row>
        <row r="5988">
          <cell r="H5988" t="str">
            <v/>
          </cell>
        </row>
        <row r="5989">
          <cell r="H5989" t="str">
            <v/>
          </cell>
        </row>
        <row r="5990">
          <cell r="H5990" t="str">
            <v/>
          </cell>
        </row>
        <row r="5991">
          <cell r="H5991" t="str">
            <v/>
          </cell>
        </row>
        <row r="5992">
          <cell r="H5992" t="str">
            <v/>
          </cell>
        </row>
        <row r="5993">
          <cell r="H5993" t="str">
            <v/>
          </cell>
        </row>
        <row r="5994">
          <cell r="H5994" t="str">
            <v/>
          </cell>
        </row>
        <row r="5995">
          <cell r="H5995" t="str">
            <v/>
          </cell>
        </row>
        <row r="5996">
          <cell r="H5996" t="str">
            <v/>
          </cell>
        </row>
        <row r="5997">
          <cell r="H5997" t="str">
            <v/>
          </cell>
        </row>
        <row r="5998">
          <cell r="H5998" t="str">
            <v/>
          </cell>
        </row>
        <row r="5999">
          <cell r="H5999" t="str">
            <v/>
          </cell>
        </row>
        <row r="6000">
          <cell r="H6000" t="str">
            <v/>
          </cell>
        </row>
        <row r="6001">
          <cell r="H6001" t="str">
            <v/>
          </cell>
        </row>
        <row r="6002">
          <cell r="H6002" t="str">
            <v/>
          </cell>
        </row>
        <row r="6003">
          <cell r="H6003" t="str">
            <v/>
          </cell>
        </row>
        <row r="6004">
          <cell r="H6004" t="str">
            <v/>
          </cell>
        </row>
        <row r="6005">
          <cell r="H6005" t="str">
            <v/>
          </cell>
        </row>
        <row r="6006">
          <cell r="H6006" t="str">
            <v/>
          </cell>
        </row>
        <row r="6007">
          <cell r="H6007" t="str">
            <v/>
          </cell>
        </row>
        <row r="6008">
          <cell r="H6008" t="str">
            <v/>
          </cell>
        </row>
        <row r="6009">
          <cell r="H6009" t="str">
            <v/>
          </cell>
        </row>
        <row r="6010">
          <cell r="H6010" t="str">
            <v/>
          </cell>
        </row>
        <row r="6011">
          <cell r="H6011" t="str">
            <v/>
          </cell>
        </row>
        <row r="6012">
          <cell r="H6012" t="str">
            <v/>
          </cell>
        </row>
        <row r="6013">
          <cell r="H6013" t="str">
            <v/>
          </cell>
        </row>
        <row r="6014">
          <cell r="H6014" t="str">
            <v/>
          </cell>
        </row>
        <row r="6015">
          <cell r="H6015" t="str">
            <v/>
          </cell>
        </row>
        <row r="6016">
          <cell r="H6016" t="str">
            <v/>
          </cell>
        </row>
        <row r="6017">
          <cell r="H6017" t="str">
            <v/>
          </cell>
        </row>
        <row r="6018">
          <cell r="H6018" t="str">
            <v/>
          </cell>
        </row>
        <row r="6019">
          <cell r="H6019" t="str">
            <v/>
          </cell>
        </row>
        <row r="6020">
          <cell r="H6020" t="str">
            <v/>
          </cell>
        </row>
        <row r="6021">
          <cell r="H6021" t="str">
            <v/>
          </cell>
        </row>
        <row r="6022">
          <cell r="H6022" t="str">
            <v/>
          </cell>
        </row>
        <row r="6023">
          <cell r="H6023" t="str">
            <v/>
          </cell>
        </row>
        <row r="6024">
          <cell r="H6024" t="str">
            <v/>
          </cell>
        </row>
        <row r="6025">
          <cell r="H6025" t="str">
            <v/>
          </cell>
        </row>
        <row r="6026">
          <cell r="H6026" t="str">
            <v/>
          </cell>
        </row>
        <row r="6027">
          <cell r="H6027" t="str">
            <v/>
          </cell>
        </row>
        <row r="6028">
          <cell r="H6028" t="str">
            <v/>
          </cell>
        </row>
        <row r="6029">
          <cell r="H6029" t="str">
            <v/>
          </cell>
        </row>
        <row r="6030">
          <cell r="H6030" t="str">
            <v/>
          </cell>
        </row>
        <row r="6031">
          <cell r="H6031" t="str">
            <v/>
          </cell>
        </row>
        <row r="6032">
          <cell r="H6032" t="str">
            <v/>
          </cell>
        </row>
        <row r="6033">
          <cell r="H6033" t="str">
            <v/>
          </cell>
        </row>
        <row r="6034">
          <cell r="H6034" t="str">
            <v/>
          </cell>
        </row>
        <row r="6035">
          <cell r="H6035" t="str">
            <v/>
          </cell>
        </row>
        <row r="6036">
          <cell r="H6036" t="str">
            <v/>
          </cell>
        </row>
        <row r="6037">
          <cell r="H6037" t="str">
            <v/>
          </cell>
        </row>
        <row r="6038">
          <cell r="H6038" t="str">
            <v/>
          </cell>
        </row>
        <row r="6039">
          <cell r="H6039" t="str">
            <v/>
          </cell>
        </row>
        <row r="6040">
          <cell r="H6040" t="str">
            <v/>
          </cell>
        </row>
        <row r="6041">
          <cell r="H6041" t="str">
            <v/>
          </cell>
        </row>
        <row r="6042">
          <cell r="H6042" t="str">
            <v/>
          </cell>
        </row>
        <row r="6043">
          <cell r="H6043" t="str">
            <v/>
          </cell>
        </row>
        <row r="6044">
          <cell r="H6044" t="str">
            <v/>
          </cell>
        </row>
        <row r="6045">
          <cell r="H6045" t="str">
            <v/>
          </cell>
        </row>
        <row r="6046">
          <cell r="H6046" t="str">
            <v/>
          </cell>
        </row>
        <row r="6047">
          <cell r="H6047" t="str">
            <v/>
          </cell>
        </row>
        <row r="6048">
          <cell r="H6048" t="str">
            <v/>
          </cell>
        </row>
        <row r="6049">
          <cell r="H6049" t="str">
            <v/>
          </cell>
        </row>
        <row r="6050">
          <cell r="H6050" t="str">
            <v/>
          </cell>
        </row>
        <row r="6051">
          <cell r="H6051" t="str">
            <v/>
          </cell>
        </row>
        <row r="6052">
          <cell r="H6052" t="str">
            <v/>
          </cell>
        </row>
        <row r="6053">
          <cell r="H6053" t="str">
            <v/>
          </cell>
        </row>
        <row r="6054">
          <cell r="H6054" t="str">
            <v/>
          </cell>
        </row>
        <row r="6055">
          <cell r="H6055" t="str">
            <v/>
          </cell>
        </row>
        <row r="6056">
          <cell r="H6056" t="str">
            <v/>
          </cell>
        </row>
        <row r="6057">
          <cell r="H6057" t="str">
            <v/>
          </cell>
        </row>
        <row r="6058">
          <cell r="H6058" t="str">
            <v/>
          </cell>
        </row>
        <row r="6059">
          <cell r="H6059" t="str">
            <v/>
          </cell>
        </row>
        <row r="6060">
          <cell r="H6060" t="str">
            <v/>
          </cell>
        </row>
        <row r="6061">
          <cell r="H6061" t="str">
            <v/>
          </cell>
        </row>
        <row r="6062">
          <cell r="H6062" t="str">
            <v/>
          </cell>
        </row>
        <row r="6063">
          <cell r="H6063" t="str">
            <v/>
          </cell>
        </row>
        <row r="6064">
          <cell r="H6064" t="str">
            <v/>
          </cell>
        </row>
        <row r="6065">
          <cell r="H6065" t="str">
            <v/>
          </cell>
        </row>
        <row r="6066">
          <cell r="H6066" t="str">
            <v/>
          </cell>
        </row>
        <row r="6067">
          <cell r="H6067" t="str">
            <v/>
          </cell>
        </row>
        <row r="6068">
          <cell r="H6068" t="str">
            <v/>
          </cell>
        </row>
        <row r="6069">
          <cell r="H6069" t="str">
            <v/>
          </cell>
        </row>
        <row r="6070">
          <cell r="H6070" t="str">
            <v/>
          </cell>
        </row>
        <row r="6071">
          <cell r="H6071" t="str">
            <v/>
          </cell>
        </row>
        <row r="6072">
          <cell r="H6072" t="str">
            <v/>
          </cell>
        </row>
        <row r="6073">
          <cell r="H6073" t="str">
            <v/>
          </cell>
        </row>
        <row r="6074">
          <cell r="H6074" t="str">
            <v/>
          </cell>
        </row>
        <row r="6075">
          <cell r="H6075" t="str">
            <v/>
          </cell>
        </row>
        <row r="6076">
          <cell r="H6076" t="str">
            <v/>
          </cell>
        </row>
        <row r="6077">
          <cell r="H6077" t="str">
            <v/>
          </cell>
        </row>
        <row r="6078">
          <cell r="H6078" t="str">
            <v/>
          </cell>
        </row>
        <row r="6079">
          <cell r="H6079" t="str">
            <v/>
          </cell>
        </row>
        <row r="6080">
          <cell r="H6080" t="str">
            <v/>
          </cell>
        </row>
        <row r="6081">
          <cell r="H6081" t="str">
            <v/>
          </cell>
        </row>
        <row r="6082">
          <cell r="H6082" t="str">
            <v/>
          </cell>
        </row>
        <row r="6083">
          <cell r="H6083" t="str">
            <v/>
          </cell>
        </row>
        <row r="6084">
          <cell r="H6084" t="str">
            <v/>
          </cell>
        </row>
        <row r="6085">
          <cell r="H6085" t="str">
            <v/>
          </cell>
        </row>
        <row r="6086">
          <cell r="H6086" t="str">
            <v/>
          </cell>
        </row>
        <row r="6087">
          <cell r="H6087" t="str">
            <v/>
          </cell>
        </row>
        <row r="6088">
          <cell r="H6088" t="str">
            <v/>
          </cell>
        </row>
        <row r="6089">
          <cell r="H6089" t="str">
            <v/>
          </cell>
        </row>
        <row r="6090">
          <cell r="H6090" t="str">
            <v/>
          </cell>
        </row>
        <row r="6091">
          <cell r="H6091" t="str">
            <v/>
          </cell>
        </row>
        <row r="6092">
          <cell r="H6092" t="str">
            <v/>
          </cell>
        </row>
        <row r="6093">
          <cell r="H6093" t="str">
            <v/>
          </cell>
        </row>
        <row r="6094">
          <cell r="H6094" t="str">
            <v/>
          </cell>
        </row>
        <row r="6095">
          <cell r="H6095" t="str">
            <v/>
          </cell>
        </row>
        <row r="6096">
          <cell r="H6096" t="str">
            <v/>
          </cell>
        </row>
        <row r="6097">
          <cell r="H6097" t="str">
            <v/>
          </cell>
        </row>
        <row r="6098">
          <cell r="H6098" t="str">
            <v/>
          </cell>
        </row>
        <row r="6099">
          <cell r="H6099" t="str">
            <v/>
          </cell>
        </row>
        <row r="6100">
          <cell r="H6100" t="str">
            <v/>
          </cell>
        </row>
        <row r="6101">
          <cell r="H6101" t="str">
            <v/>
          </cell>
        </row>
        <row r="6102">
          <cell r="H6102" t="str">
            <v/>
          </cell>
        </row>
        <row r="6103">
          <cell r="H6103" t="str">
            <v/>
          </cell>
        </row>
        <row r="6104">
          <cell r="H6104" t="str">
            <v/>
          </cell>
        </row>
        <row r="6105">
          <cell r="H6105" t="str">
            <v/>
          </cell>
        </row>
        <row r="6106">
          <cell r="H6106" t="str">
            <v/>
          </cell>
        </row>
        <row r="6107">
          <cell r="H6107" t="str">
            <v/>
          </cell>
        </row>
        <row r="6108">
          <cell r="H6108" t="str">
            <v/>
          </cell>
        </row>
        <row r="6109">
          <cell r="H6109" t="str">
            <v/>
          </cell>
        </row>
        <row r="6110">
          <cell r="H6110" t="str">
            <v/>
          </cell>
        </row>
        <row r="6111">
          <cell r="H6111" t="str">
            <v/>
          </cell>
        </row>
        <row r="6112">
          <cell r="H6112" t="str">
            <v/>
          </cell>
        </row>
        <row r="6113">
          <cell r="H6113" t="str">
            <v/>
          </cell>
        </row>
        <row r="6114">
          <cell r="H6114" t="str">
            <v/>
          </cell>
        </row>
        <row r="6115">
          <cell r="H6115" t="str">
            <v/>
          </cell>
        </row>
        <row r="6116">
          <cell r="H6116" t="str">
            <v/>
          </cell>
        </row>
        <row r="6117">
          <cell r="H6117" t="str">
            <v/>
          </cell>
        </row>
        <row r="6118">
          <cell r="H6118" t="str">
            <v/>
          </cell>
        </row>
        <row r="6119">
          <cell r="H6119" t="str">
            <v/>
          </cell>
        </row>
        <row r="6120">
          <cell r="H6120" t="str">
            <v/>
          </cell>
        </row>
        <row r="6121">
          <cell r="H6121" t="str">
            <v/>
          </cell>
        </row>
        <row r="6122">
          <cell r="H6122" t="str">
            <v/>
          </cell>
        </row>
        <row r="6123">
          <cell r="H6123" t="str">
            <v/>
          </cell>
        </row>
        <row r="6124">
          <cell r="H6124" t="str">
            <v/>
          </cell>
        </row>
        <row r="6125">
          <cell r="H6125" t="str">
            <v/>
          </cell>
        </row>
        <row r="6126">
          <cell r="H6126" t="str">
            <v/>
          </cell>
        </row>
        <row r="6127">
          <cell r="H6127" t="str">
            <v/>
          </cell>
        </row>
        <row r="6128">
          <cell r="H6128" t="str">
            <v/>
          </cell>
        </row>
        <row r="6129">
          <cell r="H6129" t="str">
            <v/>
          </cell>
        </row>
        <row r="6130">
          <cell r="H6130" t="str">
            <v/>
          </cell>
        </row>
        <row r="6131">
          <cell r="H6131" t="str">
            <v/>
          </cell>
        </row>
        <row r="6132">
          <cell r="H6132" t="str">
            <v/>
          </cell>
        </row>
        <row r="6133">
          <cell r="H6133" t="str">
            <v/>
          </cell>
        </row>
        <row r="6134">
          <cell r="H6134" t="str">
            <v/>
          </cell>
        </row>
        <row r="6135">
          <cell r="H6135" t="str">
            <v/>
          </cell>
        </row>
        <row r="6136">
          <cell r="H6136" t="str">
            <v/>
          </cell>
        </row>
        <row r="6137">
          <cell r="H6137" t="str">
            <v/>
          </cell>
        </row>
        <row r="6138">
          <cell r="H6138" t="str">
            <v/>
          </cell>
        </row>
        <row r="6139">
          <cell r="H6139" t="str">
            <v/>
          </cell>
        </row>
        <row r="6140">
          <cell r="H6140" t="str">
            <v/>
          </cell>
        </row>
        <row r="6141">
          <cell r="H6141" t="str">
            <v/>
          </cell>
        </row>
        <row r="6142">
          <cell r="H6142" t="str">
            <v/>
          </cell>
        </row>
        <row r="6143">
          <cell r="H6143" t="str">
            <v/>
          </cell>
        </row>
        <row r="6144">
          <cell r="H6144" t="str">
            <v/>
          </cell>
        </row>
        <row r="6145">
          <cell r="H6145" t="str">
            <v/>
          </cell>
        </row>
        <row r="6146">
          <cell r="H6146" t="str">
            <v/>
          </cell>
        </row>
        <row r="6147">
          <cell r="H6147" t="str">
            <v/>
          </cell>
        </row>
        <row r="6148">
          <cell r="H6148" t="str">
            <v/>
          </cell>
        </row>
        <row r="6149">
          <cell r="H6149" t="str">
            <v/>
          </cell>
        </row>
        <row r="6150">
          <cell r="H6150" t="str">
            <v/>
          </cell>
        </row>
        <row r="6151">
          <cell r="H6151" t="str">
            <v/>
          </cell>
        </row>
        <row r="6152">
          <cell r="H6152" t="str">
            <v/>
          </cell>
        </row>
        <row r="6153">
          <cell r="H6153" t="str">
            <v/>
          </cell>
        </row>
        <row r="6154">
          <cell r="H6154" t="str">
            <v/>
          </cell>
        </row>
        <row r="6155">
          <cell r="H6155" t="str">
            <v/>
          </cell>
        </row>
        <row r="6156">
          <cell r="H6156" t="str">
            <v/>
          </cell>
        </row>
        <row r="6157">
          <cell r="H6157" t="str">
            <v/>
          </cell>
        </row>
        <row r="6158">
          <cell r="H6158" t="str">
            <v/>
          </cell>
        </row>
        <row r="6159">
          <cell r="H6159" t="str">
            <v/>
          </cell>
        </row>
        <row r="6160">
          <cell r="H6160" t="str">
            <v/>
          </cell>
        </row>
        <row r="6161">
          <cell r="H6161" t="str">
            <v/>
          </cell>
        </row>
        <row r="6162">
          <cell r="H6162" t="str">
            <v/>
          </cell>
        </row>
        <row r="6163">
          <cell r="H6163" t="str">
            <v/>
          </cell>
        </row>
        <row r="6164">
          <cell r="H6164" t="str">
            <v/>
          </cell>
        </row>
        <row r="6165">
          <cell r="H6165" t="str">
            <v/>
          </cell>
        </row>
        <row r="6166">
          <cell r="H6166" t="str">
            <v/>
          </cell>
        </row>
        <row r="6167">
          <cell r="H6167" t="str">
            <v/>
          </cell>
        </row>
        <row r="6168">
          <cell r="H6168" t="str">
            <v/>
          </cell>
        </row>
        <row r="6169">
          <cell r="H6169" t="str">
            <v/>
          </cell>
        </row>
        <row r="6170">
          <cell r="H6170" t="str">
            <v/>
          </cell>
        </row>
        <row r="6171">
          <cell r="H6171" t="str">
            <v/>
          </cell>
        </row>
        <row r="6172">
          <cell r="H6172" t="str">
            <v/>
          </cell>
        </row>
        <row r="6173">
          <cell r="H6173" t="str">
            <v/>
          </cell>
        </row>
        <row r="6174">
          <cell r="H6174" t="str">
            <v/>
          </cell>
        </row>
        <row r="6175">
          <cell r="H6175" t="str">
            <v/>
          </cell>
        </row>
        <row r="6176">
          <cell r="H6176" t="str">
            <v/>
          </cell>
        </row>
        <row r="6177">
          <cell r="H6177" t="str">
            <v/>
          </cell>
        </row>
        <row r="6178">
          <cell r="H6178" t="str">
            <v/>
          </cell>
        </row>
        <row r="6179">
          <cell r="H6179" t="str">
            <v/>
          </cell>
        </row>
        <row r="6180">
          <cell r="H6180" t="str">
            <v/>
          </cell>
        </row>
        <row r="6181">
          <cell r="H6181" t="str">
            <v/>
          </cell>
        </row>
        <row r="6182">
          <cell r="H6182" t="str">
            <v/>
          </cell>
        </row>
        <row r="6183">
          <cell r="H6183" t="str">
            <v/>
          </cell>
        </row>
        <row r="6184">
          <cell r="H6184" t="str">
            <v/>
          </cell>
        </row>
        <row r="6185">
          <cell r="H6185" t="str">
            <v/>
          </cell>
        </row>
        <row r="6186">
          <cell r="H6186" t="str">
            <v/>
          </cell>
        </row>
        <row r="6187">
          <cell r="H6187" t="str">
            <v/>
          </cell>
        </row>
        <row r="6188">
          <cell r="H6188" t="str">
            <v/>
          </cell>
        </row>
        <row r="6189">
          <cell r="H6189" t="str">
            <v/>
          </cell>
        </row>
        <row r="6190">
          <cell r="H6190" t="str">
            <v/>
          </cell>
        </row>
        <row r="6191">
          <cell r="H6191" t="str">
            <v/>
          </cell>
        </row>
        <row r="6192">
          <cell r="H6192" t="str">
            <v/>
          </cell>
        </row>
        <row r="6193">
          <cell r="H6193" t="str">
            <v/>
          </cell>
        </row>
        <row r="6194">
          <cell r="H6194" t="str">
            <v/>
          </cell>
        </row>
        <row r="6195">
          <cell r="H6195" t="str">
            <v/>
          </cell>
        </row>
        <row r="6196">
          <cell r="H6196" t="str">
            <v/>
          </cell>
        </row>
        <row r="6197">
          <cell r="H6197" t="str">
            <v/>
          </cell>
        </row>
        <row r="6198">
          <cell r="H6198" t="str">
            <v/>
          </cell>
        </row>
        <row r="6199">
          <cell r="H6199" t="str">
            <v/>
          </cell>
        </row>
        <row r="6200">
          <cell r="H6200" t="str">
            <v/>
          </cell>
        </row>
        <row r="6201">
          <cell r="H6201" t="str">
            <v/>
          </cell>
        </row>
        <row r="6202">
          <cell r="H6202" t="str">
            <v/>
          </cell>
        </row>
        <row r="6203">
          <cell r="H6203" t="str">
            <v/>
          </cell>
        </row>
        <row r="6204">
          <cell r="H6204" t="str">
            <v/>
          </cell>
        </row>
        <row r="6205">
          <cell r="H6205" t="str">
            <v/>
          </cell>
        </row>
        <row r="6206">
          <cell r="H6206" t="str">
            <v/>
          </cell>
        </row>
        <row r="6207">
          <cell r="H6207" t="str">
            <v/>
          </cell>
        </row>
        <row r="6208">
          <cell r="H6208" t="str">
            <v/>
          </cell>
        </row>
        <row r="6209">
          <cell r="H6209" t="str">
            <v/>
          </cell>
        </row>
        <row r="6210">
          <cell r="H6210" t="str">
            <v/>
          </cell>
        </row>
        <row r="6211">
          <cell r="H6211" t="str">
            <v/>
          </cell>
        </row>
        <row r="6212">
          <cell r="H6212" t="str">
            <v/>
          </cell>
        </row>
        <row r="6213">
          <cell r="H6213" t="str">
            <v/>
          </cell>
        </row>
        <row r="6214">
          <cell r="H6214" t="str">
            <v/>
          </cell>
        </row>
        <row r="6215">
          <cell r="H6215" t="str">
            <v/>
          </cell>
        </row>
        <row r="6216">
          <cell r="H6216" t="str">
            <v/>
          </cell>
        </row>
        <row r="6217">
          <cell r="H6217" t="str">
            <v/>
          </cell>
        </row>
        <row r="6218">
          <cell r="H6218" t="str">
            <v/>
          </cell>
        </row>
        <row r="6219">
          <cell r="H6219" t="str">
            <v/>
          </cell>
        </row>
        <row r="6220">
          <cell r="H6220" t="str">
            <v/>
          </cell>
        </row>
        <row r="6221">
          <cell r="H6221" t="str">
            <v/>
          </cell>
        </row>
        <row r="6222">
          <cell r="H6222" t="str">
            <v/>
          </cell>
        </row>
        <row r="6223">
          <cell r="H6223" t="str">
            <v/>
          </cell>
        </row>
        <row r="6224">
          <cell r="H6224" t="str">
            <v/>
          </cell>
        </row>
        <row r="6225">
          <cell r="H6225" t="str">
            <v/>
          </cell>
        </row>
        <row r="6226">
          <cell r="H6226" t="str">
            <v/>
          </cell>
        </row>
        <row r="6227">
          <cell r="H6227" t="str">
            <v/>
          </cell>
        </row>
        <row r="6228">
          <cell r="H6228" t="str">
            <v/>
          </cell>
        </row>
        <row r="6229">
          <cell r="H6229" t="str">
            <v/>
          </cell>
        </row>
        <row r="6230">
          <cell r="H6230" t="str">
            <v/>
          </cell>
        </row>
        <row r="6231">
          <cell r="H6231" t="str">
            <v/>
          </cell>
        </row>
        <row r="6232">
          <cell r="H6232" t="str">
            <v/>
          </cell>
        </row>
        <row r="6233">
          <cell r="H6233" t="str">
            <v/>
          </cell>
        </row>
        <row r="6234">
          <cell r="H6234" t="str">
            <v/>
          </cell>
        </row>
        <row r="6235">
          <cell r="H6235" t="str">
            <v/>
          </cell>
        </row>
        <row r="6236">
          <cell r="H6236" t="str">
            <v/>
          </cell>
        </row>
        <row r="6237">
          <cell r="H6237" t="str">
            <v/>
          </cell>
        </row>
        <row r="6238">
          <cell r="H6238" t="str">
            <v/>
          </cell>
        </row>
        <row r="6239">
          <cell r="H6239" t="str">
            <v/>
          </cell>
        </row>
        <row r="6240">
          <cell r="H6240" t="str">
            <v/>
          </cell>
        </row>
        <row r="6241">
          <cell r="H6241" t="str">
            <v/>
          </cell>
        </row>
        <row r="6242">
          <cell r="H6242" t="str">
            <v/>
          </cell>
        </row>
        <row r="6243">
          <cell r="H6243" t="str">
            <v/>
          </cell>
        </row>
        <row r="6244">
          <cell r="H6244" t="str">
            <v/>
          </cell>
        </row>
        <row r="6245">
          <cell r="H6245" t="str">
            <v/>
          </cell>
        </row>
        <row r="6246">
          <cell r="H6246" t="str">
            <v/>
          </cell>
        </row>
        <row r="6247">
          <cell r="H6247" t="str">
            <v/>
          </cell>
        </row>
        <row r="6248">
          <cell r="H6248" t="str">
            <v/>
          </cell>
        </row>
        <row r="6249">
          <cell r="H6249" t="str">
            <v/>
          </cell>
        </row>
        <row r="6250">
          <cell r="H6250" t="str">
            <v/>
          </cell>
        </row>
        <row r="6251">
          <cell r="H6251" t="str">
            <v/>
          </cell>
        </row>
        <row r="6252">
          <cell r="H6252" t="str">
            <v/>
          </cell>
        </row>
        <row r="6253">
          <cell r="H6253" t="str">
            <v/>
          </cell>
        </row>
        <row r="6254">
          <cell r="H6254" t="str">
            <v/>
          </cell>
        </row>
        <row r="6255">
          <cell r="H6255" t="str">
            <v/>
          </cell>
        </row>
        <row r="6256">
          <cell r="H6256" t="str">
            <v/>
          </cell>
        </row>
        <row r="6257">
          <cell r="H6257" t="str">
            <v/>
          </cell>
        </row>
        <row r="6258">
          <cell r="H6258" t="str">
            <v/>
          </cell>
        </row>
        <row r="6259">
          <cell r="H6259" t="str">
            <v/>
          </cell>
        </row>
        <row r="6260">
          <cell r="H6260" t="str">
            <v/>
          </cell>
        </row>
        <row r="6261">
          <cell r="H6261" t="str">
            <v/>
          </cell>
        </row>
        <row r="6262">
          <cell r="H6262" t="str">
            <v/>
          </cell>
        </row>
        <row r="6263">
          <cell r="H6263" t="str">
            <v/>
          </cell>
        </row>
        <row r="6264">
          <cell r="H6264" t="str">
            <v/>
          </cell>
        </row>
        <row r="6265">
          <cell r="H6265" t="str">
            <v/>
          </cell>
        </row>
        <row r="6266">
          <cell r="H6266" t="str">
            <v/>
          </cell>
        </row>
        <row r="6267">
          <cell r="H6267" t="str">
            <v/>
          </cell>
        </row>
        <row r="6268">
          <cell r="H6268" t="str">
            <v/>
          </cell>
        </row>
        <row r="6269">
          <cell r="H6269" t="str">
            <v/>
          </cell>
        </row>
        <row r="6270">
          <cell r="H6270" t="str">
            <v/>
          </cell>
        </row>
        <row r="6271">
          <cell r="H6271" t="str">
            <v/>
          </cell>
        </row>
        <row r="6272">
          <cell r="H6272" t="str">
            <v/>
          </cell>
        </row>
        <row r="6273">
          <cell r="H6273" t="str">
            <v/>
          </cell>
        </row>
        <row r="6274">
          <cell r="H6274" t="str">
            <v/>
          </cell>
        </row>
        <row r="6275">
          <cell r="H6275" t="str">
            <v/>
          </cell>
        </row>
        <row r="6276">
          <cell r="H6276" t="str">
            <v/>
          </cell>
        </row>
        <row r="6277">
          <cell r="H6277" t="str">
            <v/>
          </cell>
        </row>
        <row r="6278">
          <cell r="H6278" t="str">
            <v/>
          </cell>
        </row>
        <row r="6279">
          <cell r="H6279" t="str">
            <v/>
          </cell>
        </row>
        <row r="6280">
          <cell r="H6280" t="str">
            <v/>
          </cell>
        </row>
        <row r="6281">
          <cell r="H6281" t="str">
            <v/>
          </cell>
        </row>
        <row r="6282">
          <cell r="H6282" t="str">
            <v/>
          </cell>
        </row>
        <row r="6283">
          <cell r="H6283" t="str">
            <v/>
          </cell>
        </row>
        <row r="6284">
          <cell r="H6284" t="str">
            <v/>
          </cell>
        </row>
        <row r="6285">
          <cell r="H6285" t="str">
            <v/>
          </cell>
        </row>
        <row r="6286">
          <cell r="H6286" t="str">
            <v/>
          </cell>
        </row>
        <row r="6287">
          <cell r="H6287" t="str">
            <v/>
          </cell>
        </row>
        <row r="6288">
          <cell r="H6288" t="str">
            <v/>
          </cell>
        </row>
        <row r="6289">
          <cell r="H6289" t="str">
            <v/>
          </cell>
        </row>
        <row r="6290">
          <cell r="H6290" t="str">
            <v/>
          </cell>
        </row>
        <row r="6291">
          <cell r="H6291" t="str">
            <v/>
          </cell>
        </row>
        <row r="6292">
          <cell r="H6292" t="str">
            <v/>
          </cell>
        </row>
        <row r="6293">
          <cell r="H6293" t="str">
            <v/>
          </cell>
        </row>
        <row r="6294">
          <cell r="H6294" t="str">
            <v/>
          </cell>
        </row>
        <row r="6295">
          <cell r="H6295" t="str">
            <v/>
          </cell>
        </row>
        <row r="6296">
          <cell r="H6296" t="str">
            <v/>
          </cell>
        </row>
        <row r="6297">
          <cell r="H6297" t="str">
            <v/>
          </cell>
        </row>
        <row r="6298">
          <cell r="H6298" t="str">
            <v/>
          </cell>
        </row>
        <row r="6299">
          <cell r="H6299" t="str">
            <v/>
          </cell>
        </row>
        <row r="6300">
          <cell r="H6300" t="str">
            <v/>
          </cell>
        </row>
        <row r="6301">
          <cell r="H6301" t="str">
            <v/>
          </cell>
        </row>
        <row r="6302">
          <cell r="H6302" t="str">
            <v/>
          </cell>
        </row>
        <row r="6303">
          <cell r="H6303" t="str">
            <v/>
          </cell>
        </row>
        <row r="6304">
          <cell r="H6304" t="str">
            <v/>
          </cell>
        </row>
        <row r="6305">
          <cell r="H6305" t="str">
            <v/>
          </cell>
        </row>
        <row r="6306">
          <cell r="H6306" t="str">
            <v/>
          </cell>
        </row>
        <row r="6307">
          <cell r="H6307" t="str">
            <v/>
          </cell>
        </row>
        <row r="6308">
          <cell r="H6308" t="str">
            <v/>
          </cell>
        </row>
        <row r="6309">
          <cell r="H6309" t="str">
            <v/>
          </cell>
        </row>
        <row r="6310">
          <cell r="H6310" t="str">
            <v/>
          </cell>
        </row>
        <row r="6311">
          <cell r="H6311" t="str">
            <v/>
          </cell>
        </row>
        <row r="6312">
          <cell r="H6312" t="str">
            <v/>
          </cell>
        </row>
        <row r="6313">
          <cell r="H6313" t="str">
            <v/>
          </cell>
        </row>
        <row r="6314">
          <cell r="H6314" t="str">
            <v/>
          </cell>
        </row>
        <row r="6315">
          <cell r="H6315" t="str">
            <v/>
          </cell>
        </row>
        <row r="6316">
          <cell r="H6316" t="str">
            <v/>
          </cell>
        </row>
        <row r="6317">
          <cell r="H6317" t="str">
            <v/>
          </cell>
        </row>
        <row r="6318">
          <cell r="H6318" t="str">
            <v/>
          </cell>
        </row>
        <row r="6319">
          <cell r="H6319" t="str">
            <v/>
          </cell>
        </row>
        <row r="6320">
          <cell r="H6320" t="str">
            <v/>
          </cell>
        </row>
        <row r="6321">
          <cell r="H6321" t="str">
            <v/>
          </cell>
        </row>
        <row r="6322">
          <cell r="H6322" t="str">
            <v/>
          </cell>
        </row>
        <row r="6323">
          <cell r="H6323" t="str">
            <v/>
          </cell>
        </row>
        <row r="6324">
          <cell r="H6324" t="str">
            <v/>
          </cell>
        </row>
        <row r="6325">
          <cell r="H6325" t="str">
            <v/>
          </cell>
        </row>
        <row r="6326">
          <cell r="H6326" t="str">
            <v/>
          </cell>
        </row>
        <row r="6327">
          <cell r="H6327" t="str">
            <v/>
          </cell>
        </row>
        <row r="6328">
          <cell r="H6328" t="str">
            <v/>
          </cell>
        </row>
        <row r="6329">
          <cell r="H6329" t="str">
            <v/>
          </cell>
        </row>
        <row r="6330">
          <cell r="H6330" t="str">
            <v/>
          </cell>
        </row>
        <row r="6331">
          <cell r="H6331" t="str">
            <v/>
          </cell>
        </row>
        <row r="6332">
          <cell r="H6332" t="str">
            <v/>
          </cell>
        </row>
        <row r="6333">
          <cell r="H6333" t="str">
            <v/>
          </cell>
        </row>
        <row r="6334">
          <cell r="H6334" t="str">
            <v/>
          </cell>
        </row>
        <row r="6335">
          <cell r="H6335" t="str">
            <v/>
          </cell>
        </row>
        <row r="6336">
          <cell r="H6336" t="str">
            <v/>
          </cell>
        </row>
        <row r="6337">
          <cell r="H6337" t="str">
            <v/>
          </cell>
        </row>
        <row r="6338">
          <cell r="H6338" t="str">
            <v/>
          </cell>
        </row>
        <row r="6339">
          <cell r="H6339" t="str">
            <v/>
          </cell>
        </row>
        <row r="6340">
          <cell r="H6340" t="str">
            <v/>
          </cell>
        </row>
        <row r="6341">
          <cell r="H6341" t="str">
            <v/>
          </cell>
        </row>
        <row r="6342">
          <cell r="H6342" t="str">
            <v/>
          </cell>
        </row>
        <row r="6343">
          <cell r="H6343" t="str">
            <v/>
          </cell>
        </row>
        <row r="6344">
          <cell r="H6344" t="str">
            <v/>
          </cell>
        </row>
        <row r="6345">
          <cell r="H6345" t="str">
            <v/>
          </cell>
        </row>
        <row r="6346">
          <cell r="H6346" t="str">
            <v/>
          </cell>
        </row>
        <row r="6347">
          <cell r="H6347" t="str">
            <v/>
          </cell>
        </row>
        <row r="6348">
          <cell r="H6348" t="str">
            <v/>
          </cell>
        </row>
        <row r="6349">
          <cell r="H6349" t="str">
            <v/>
          </cell>
        </row>
        <row r="6350">
          <cell r="H6350" t="str">
            <v/>
          </cell>
        </row>
        <row r="6351">
          <cell r="H6351" t="str">
            <v/>
          </cell>
        </row>
        <row r="6352">
          <cell r="H6352" t="str">
            <v/>
          </cell>
        </row>
        <row r="6353">
          <cell r="H6353" t="str">
            <v/>
          </cell>
        </row>
        <row r="6354">
          <cell r="H6354" t="str">
            <v/>
          </cell>
        </row>
        <row r="6355">
          <cell r="H6355" t="str">
            <v/>
          </cell>
        </row>
        <row r="6356">
          <cell r="H6356" t="str">
            <v/>
          </cell>
        </row>
        <row r="6357">
          <cell r="H6357" t="str">
            <v/>
          </cell>
        </row>
        <row r="6358">
          <cell r="H6358" t="str">
            <v/>
          </cell>
        </row>
        <row r="6359">
          <cell r="H6359" t="str">
            <v/>
          </cell>
        </row>
        <row r="6360">
          <cell r="H6360" t="str">
            <v/>
          </cell>
        </row>
        <row r="6361">
          <cell r="H6361" t="str">
            <v/>
          </cell>
        </row>
        <row r="6362">
          <cell r="H6362" t="str">
            <v/>
          </cell>
        </row>
        <row r="6363">
          <cell r="H6363" t="str">
            <v/>
          </cell>
        </row>
        <row r="6364">
          <cell r="H6364" t="str">
            <v/>
          </cell>
        </row>
        <row r="6365">
          <cell r="H6365" t="str">
            <v/>
          </cell>
        </row>
        <row r="6366">
          <cell r="H6366" t="str">
            <v/>
          </cell>
        </row>
        <row r="6367">
          <cell r="H6367" t="str">
            <v/>
          </cell>
        </row>
        <row r="6368">
          <cell r="H6368" t="str">
            <v/>
          </cell>
        </row>
        <row r="6369">
          <cell r="H6369" t="str">
            <v/>
          </cell>
        </row>
        <row r="6370">
          <cell r="H6370" t="str">
            <v/>
          </cell>
        </row>
        <row r="6371">
          <cell r="H6371" t="str">
            <v/>
          </cell>
        </row>
        <row r="6372">
          <cell r="H6372" t="str">
            <v/>
          </cell>
        </row>
        <row r="6373">
          <cell r="H6373" t="str">
            <v/>
          </cell>
        </row>
        <row r="6374">
          <cell r="H6374" t="str">
            <v/>
          </cell>
        </row>
        <row r="6375">
          <cell r="H6375" t="str">
            <v/>
          </cell>
        </row>
        <row r="6376">
          <cell r="H6376" t="str">
            <v/>
          </cell>
        </row>
        <row r="6377">
          <cell r="H6377" t="str">
            <v/>
          </cell>
        </row>
        <row r="6378">
          <cell r="H6378" t="str">
            <v/>
          </cell>
        </row>
        <row r="6379">
          <cell r="H6379" t="str">
            <v/>
          </cell>
        </row>
        <row r="6380">
          <cell r="H6380" t="str">
            <v/>
          </cell>
        </row>
        <row r="6381">
          <cell r="H6381" t="str">
            <v/>
          </cell>
        </row>
        <row r="6382">
          <cell r="H6382" t="str">
            <v/>
          </cell>
        </row>
        <row r="6383">
          <cell r="H6383" t="str">
            <v/>
          </cell>
        </row>
        <row r="6384">
          <cell r="H6384" t="str">
            <v/>
          </cell>
        </row>
        <row r="6385">
          <cell r="H6385" t="str">
            <v/>
          </cell>
        </row>
        <row r="6386">
          <cell r="H6386" t="str">
            <v/>
          </cell>
        </row>
        <row r="6387">
          <cell r="H6387" t="str">
            <v/>
          </cell>
        </row>
        <row r="6388">
          <cell r="H6388" t="str">
            <v/>
          </cell>
        </row>
        <row r="6389">
          <cell r="H6389" t="str">
            <v/>
          </cell>
        </row>
        <row r="6390">
          <cell r="H6390" t="str">
            <v/>
          </cell>
        </row>
        <row r="6391">
          <cell r="H6391" t="str">
            <v/>
          </cell>
        </row>
        <row r="6392">
          <cell r="H6392" t="str">
            <v/>
          </cell>
        </row>
        <row r="6393">
          <cell r="H6393" t="str">
            <v/>
          </cell>
        </row>
        <row r="6394">
          <cell r="H6394" t="str">
            <v/>
          </cell>
        </row>
        <row r="6395">
          <cell r="H6395" t="str">
            <v/>
          </cell>
        </row>
        <row r="6396">
          <cell r="H6396" t="str">
            <v/>
          </cell>
        </row>
        <row r="6397">
          <cell r="H6397" t="str">
            <v/>
          </cell>
        </row>
        <row r="6398">
          <cell r="H6398" t="str">
            <v/>
          </cell>
        </row>
        <row r="6399">
          <cell r="H6399" t="str">
            <v/>
          </cell>
        </row>
        <row r="6400">
          <cell r="H6400" t="str">
            <v/>
          </cell>
        </row>
        <row r="6401">
          <cell r="H6401" t="str">
            <v/>
          </cell>
        </row>
        <row r="6402">
          <cell r="H6402" t="str">
            <v/>
          </cell>
        </row>
        <row r="6403">
          <cell r="H6403" t="str">
            <v/>
          </cell>
        </row>
        <row r="6404">
          <cell r="H6404" t="str">
            <v/>
          </cell>
        </row>
        <row r="6405">
          <cell r="H6405" t="str">
            <v/>
          </cell>
        </row>
        <row r="6406">
          <cell r="H6406" t="str">
            <v/>
          </cell>
        </row>
        <row r="6407">
          <cell r="H6407" t="str">
            <v/>
          </cell>
        </row>
        <row r="6408">
          <cell r="H6408" t="str">
            <v/>
          </cell>
        </row>
        <row r="6409">
          <cell r="H6409" t="str">
            <v/>
          </cell>
        </row>
        <row r="6410">
          <cell r="H6410" t="str">
            <v/>
          </cell>
        </row>
        <row r="6411">
          <cell r="H6411" t="str">
            <v/>
          </cell>
        </row>
        <row r="6412">
          <cell r="H6412" t="str">
            <v/>
          </cell>
        </row>
        <row r="6413">
          <cell r="H6413" t="str">
            <v/>
          </cell>
        </row>
        <row r="6414">
          <cell r="H6414" t="str">
            <v/>
          </cell>
        </row>
        <row r="6415">
          <cell r="H6415" t="str">
            <v/>
          </cell>
        </row>
        <row r="6416">
          <cell r="H6416" t="str">
            <v/>
          </cell>
        </row>
        <row r="6417">
          <cell r="H6417" t="str">
            <v/>
          </cell>
        </row>
        <row r="6418">
          <cell r="H6418" t="str">
            <v/>
          </cell>
        </row>
        <row r="6419">
          <cell r="H6419" t="str">
            <v/>
          </cell>
        </row>
        <row r="6420">
          <cell r="H6420" t="str">
            <v/>
          </cell>
        </row>
        <row r="6421">
          <cell r="H6421" t="str">
            <v/>
          </cell>
        </row>
        <row r="6422">
          <cell r="H6422" t="str">
            <v/>
          </cell>
        </row>
        <row r="6423">
          <cell r="H6423" t="str">
            <v/>
          </cell>
        </row>
        <row r="6424">
          <cell r="H6424" t="str">
            <v/>
          </cell>
        </row>
        <row r="6425">
          <cell r="H6425" t="str">
            <v/>
          </cell>
        </row>
        <row r="6426">
          <cell r="H6426" t="str">
            <v/>
          </cell>
        </row>
        <row r="6427">
          <cell r="H6427" t="str">
            <v/>
          </cell>
        </row>
        <row r="6428">
          <cell r="H6428" t="str">
            <v/>
          </cell>
        </row>
        <row r="6429">
          <cell r="H6429" t="str">
            <v/>
          </cell>
        </row>
        <row r="6430">
          <cell r="H6430" t="str">
            <v/>
          </cell>
        </row>
        <row r="6431">
          <cell r="H6431" t="str">
            <v/>
          </cell>
        </row>
        <row r="6432">
          <cell r="H6432" t="str">
            <v/>
          </cell>
        </row>
        <row r="6433">
          <cell r="H6433" t="str">
            <v/>
          </cell>
        </row>
        <row r="6434">
          <cell r="H6434" t="str">
            <v/>
          </cell>
        </row>
        <row r="6435">
          <cell r="H6435" t="str">
            <v/>
          </cell>
        </row>
        <row r="6436">
          <cell r="H6436" t="str">
            <v/>
          </cell>
        </row>
        <row r="6437">
          <cell r="H6437" t="str">
            <v/>
          </cell>
        </row>
        <row r="6438">
          <cell r="H6438" t="str">
            <v/>
          </cell>
        </row>
        <row r="6439">
          <cell r="H6439" t="str">
            <v/>
          </cell>
        </row>
        <row r="6440">
          <cell r="H6440" t="str">
            <v/>
          </cell>
        </row>
        <row r="6441">
          <cell r="H6441" t="str">
            <v/>
          </cell>
        </row>
        <row r="6442">
          <cell r="H6442" t="str">
            <v/>
          </cell>
        </row>
        <row r="6443">
          <cell r="H6443" t="str">
            <v/>
          </cell>
        </row>
        <row r="6444">
          <cell r="H6444" t="str">
            <v/>
          </cell>
        </row>
        <row r="6445">
          <cell r="H6445" t="str">
            <v/>
          </cell>
        </row>
        <row r="6446">
          <cell r="H6446" t="str">
            <v/>
          </cell>
        </row>
        <row r="6447">
          <cell r="H6447" t="str">
            <v/>
          </cell>
        </row>
        <row r="6448">
          <cell r="H6448" t="str">
            <v/>
          </cell>
        </row>
        <row r="6449">
          <cell r="H6449" t="str">
            <v/>
          </cell>
        </row>
        <row r="6450">
          <cell r="H6450" t="str">
            <v/>
          </cell>
        </row>
        <row r="6451">
          <cell r="H6451" t="str">
            <v/>
          </cell>
        </row>
        <row r="6452">
          <cell r="H6452" t="str">
            <v/>
          </cell>
        </row>
        <row r="6453">
          <cell r="H6453" t="str">
            <v/>
          </cell>
        </row>
        <row r="6454">
          <cell r="H6454" t="str">
            <v/>
          </cell>
        </row>
        <row r="6455">
          <cell r="H6455" t="str">
            <v/>
          </cell>
        </row>
        <row r="6456">
          <cell r="H6456" t="str">
            <v/>
          </cell>
        </row>
        <row r="6457">
          <cell r="H6457" t="str">
            <v/>
          </cell>
        </row>
        <row r="6458">
          <cell r="H6458" t="str">
            <v/>
          </cell>
        </row>
        <row r="6459">
          <cell r="H6459" t="str">
            <v/>
          </cell>
        </row>
        <row r="6460">
          <cell r="H6460" t="str">
            <v/>
          </cell>
        </row>
        <row r="6461">
          <cell r="H6461" t="str">
            <v/>
          </cell>
        </row>
        <row r="6462">
          <cell r="H6462" t="str">
            <v/>
          </cell>
        </row>
        <row r="6463">
          <cell r="H6463" t="str">
            <v/>
          </cell>
        </row>
        <row r="6464">
          <cell r="H6464" t="str">
            <v/>
          </cell>
        </row>
        <row r="6465">
          <cell r="H6465" t="str">
            <v/>
          </cell>
        </row>
        <row r="6466">
          <cell r="H6466" t="str">
            <v/>
          </cell>
        </row>
        <row r="6467">
          <cell r="H6467" t="str">
            <v/>
          </cell>
        </row>
        <row r="6468">
          <cell r="H6468" t="str">
            <v/>
          </cell>
        </row>
        <row r="6469">
          <cell r="H6469" t="str">
            <v/>
          </cell>
        </row>
        <row r="6470">
          <cell r="H6470" t="str">
            <v/>
          </cell>
        </row>
        <row r="6471">
          <cell r="H6471" t="str">
            <v/>
          </cell>
        </row>
        <row r="6472">
          <cell r="H6472" t="str">
            <v/>
          </cell>
        </row>
        <row r="6473">
          <cell r="H6473" t="str">
            <v/>
          </cell>
        </row>
        <row r="6474">
          <cell r="H6474" t="str">
            <v/>
          </cell>
        </row>
        <row r="6475">
          <cell r="H6475" t="str">
            <v/>
          </cell>
        </row>
        <row r="6476">
          <cell r="H6476" t="str">
            <v/>
          </cell>
        </row>
        <row r="6477">
          <cell r="H6477" t="str">
            <v/>
          </cell>
        </row>
        <row r="6478">
          <cell r="H6478" t="str">
            <v/>
          </cell>
        </row>
        <row r="6479">
          <cell r="H6479" t="str">
            <v/>
          </cell>
        </row>
        <row r="6480">
          <cell r="H6480" t="str">
            <v/>
          </cell>
        </row>
        <row r="6481">
          <cell r="H6481" t="str">
            <v/>
          </cell>
        </row>
        <row r="6482">
          <cell r="H6482" t="str">
            <v/>
          </cell>
        </row>
        <row r="6483">
          <cell r="H6483" t="str">
            <v/>
          </cell>
        </row>
        <row r="6484">
          <cell r="H6484" t="str">
            <v/>
          </cell>
        </row>
        <row r="6485">
          <cell r="H6485" t="str">
            <v/>
          </cell>
        </row>
        <row r="6486">
          <cell r="H6486" t="str">
            <v/>
          </cell>
        </row>
        <row r="6487">
          <cell r="H6487" t="str">
            <v/>
          </cell>
        </row>
        <row r="6488">
          <cell r="H6488" t="str">
            <v/>
          </cell>
        </row>
        <row r="6489">
          <cell r="H6489" t="str">
            <v/>
          </cell>
        </row>
        <row r="6490">
          <cell r="H6490" t="str">
            <v/>
          </cell>
        </row>
        <row r="6491">
          <cell r="H6491" t="str">
            <v/>
          </cell>
        </row>
        <row r="6492">
          <cell r="H6492" t="str">
            <v/>
          </cell>
        </row>
        <row r="6493">
          <cell r="H6493" t="str">
            <v/>
          </cell>
        </row>
        <row r="6494">
          <cell r="H6494" t="str">
            <v/>
          </cell>
        </row>
        <row r="6495">
          <cell r="H6495" t="str">
            <v/>
          </cell>
        </row>
        <row r="6496">
          <cell r="H6496" t="str">
            <v/>
          </cell>
        </row>
        <row r="6497">
          <cell r="H6497" t="str">
            <v/>
          </cell>
        </row>
        <row r="6498">
          <cell r="H6498" t="str">
            <v/>
          </cell>
        </row>
        <row r="6499">
          <cell r="H6499" t="str">
            <v/>
          </cell>
        </row>
        <row r="6500">
          <cell r="H6500" t="str">
            <v/>
          </cell>
        </row>
        <row r="6501">
          <cell r="H6501" t="str">
            <v/>
          </cell>
        </row>
        <row r="6502">
          <cell r="H6502" t="str">
            <v/>
          </cell>
        </row>
        <row r="6503">
          <cell r="H6503" t="str">
            <v/>
          </cell>
        </row>
        <row r="6504">
          <cell r="H6504" t="str">
            <v/>
          </cell>
        </row>
        <row r="6505">
          <cell r="H6505" t="str">
            <v/>
          </cell>
        </row>
        <row r="6506">
          <cell r="H6506" t="str">
            <v/>
          </cell>
        </row>
        <row r="6507">
          <cell r="H6507" t="str">
            <v/>
          </cell>
        </row>
        <row r="6508">
          <cell r="H6508" t="str">
            <v/>
          </cell>
        </row>
        <row r="6509">
          <cell r="H6509" t="str">
            <v/>
          </cell>
        </row>
        <row r="6510">
          <cell r="H6510" t="str">
            <v/>
          </cell>
        </row>
        <row r="6511">
          <cell r="H6511" t="str">
            <v/>
          </cell>
        </row>
        <row r="6512">
          <cell r="H6512" t="str">
            <v/>
          </cell>
        </row>
        <row r="6513">
          <cell r="H6513" t="str">
            <v/>
          </cell>
        </row>
        <row r="6514">
          <cell r="H6514" t="str">
            <v/>
          </cell>
        </row>
        <row r="6515">
          <cell r="H6515" t="str">
            <v/>
          </cell>
        </row>
        <row r="6516">
          <cell r="H6516" t="str">
            <v/>
          </cell>
        </row>
        <row r="6517">
          <cell r="H6517" t="str">
            <v/>
          </cell>
        </row>
        <row r="6518">
          <cell r="H6518" t="str">
            <v/>
          </cell>
        </row>
        <row r="6519">
          <cell r="H6519" t="str">
            <v/>
          </cell>
        </row>
        <row r="6520">
          <cell r="H6520" t="str">
            <v/>
          </cell>
        </row>
        <row r="6521">
          <cell r="H6521" t="str">
            <v/>
          </cell>
        </row>
        <row r="6522">
          <cell r="H6522" t="str">
            <v/>
          </cell>
        </row>
        <row r="6523">
          <cell r="H6523" t="str">
            <v/>
          </cell>
        </row>
        <row r="6524">
          <cell r="H6524" t="str">
            <v/>
          </cell>
        </row>
        <row r="6525">
          <cell r="H6525" t="str">
            <v/>
          </cell>
        </row>
        <row r="6526">
          <cell r="H6526" t="str">
            <v/>
          </cell>
        </row>
        <row r="6527">
          <cell r="H6527" t="str">
            <v/>
          </cell>
        </row>
        <row r="6528">
          <cell r="H6528" t="str">
            <v/>
          </cell>
        </row>
        <row r="6529">
          <cell r="H6529" t="str">
            <v/>
          </cell>
        </row>
        <row r="6530">
          <cell r="H6530" t="str">
            <v/>
          </cell>
        </row>
        <row r="6531">
          <cell r="H6531" t="str">
            <v/>
          </cell>
        </row>
        <row r="6532">
          <cell r="H6532" t="str">
            <v/>
          </cell>
        </row>
        <row r="6533">
          <cell r="H6533" t="str">
            <v/>
          </cell>
        </row>
        <row r="6534">
          <cell r="H6534" t="str">
            <v/>
          </cell>
        </row>
        <row r="6535">
          <cell r="H6535" t="str">
            <v/>
          </cell>
        </row>
        <row r="6536">
          <cell r="H6536" t="str">
            <v/>
          </cell>
        </row>
        <row r="6537">
          <cell r="H6537" t="str">
            <v/>
          </cell>
        </row>
        <row r="6538">
          <cell r="H6538" t="str">
            <v/>
          </cell>
        </row>
        <row r="6539">
          <cell r="H6539" t="str">
            <v/>
          </cell>
        </row>
        <row r="6540">
          <cell r="H6540" t="str">
            <v/>
          </cell>
        </row>
        <row r="6541">
          <cell r="H6541" t="str">
            <v/>
          </cell>
        </row>
        <row r="6542">
          <cell r="H6542" t="str">
            <v/>
          </cell>
        </row>
        <row r="6543">
          <cell r="H6543" t="str">
            <v/>
          </cell>
        </row>
        <row r="6544">
          <cell r="H6544" t="str">
            <v/>
          </cell>
        </row>
        <row r="6545">
          <cell r="H6545" t="str">
            <v/>
          </cell>
        </row>
        <row r="6546">
          <cell r="H6546" t="str">
            <v/>
          </cell>
        </row>
        <row r="6547">
          <cell r="H6547" t="str">
            <v/>
          </cell>
        </row>
        <row r="6548">
          <cell r="H6548" t="str">
            <v/>
          </cell>
        </row>
        <row r="6549">
          <cell r="H6549" t="str">
            <v/>
          </cell>
        </row>
        <row r="6550">
          <cell r="H6550" t="str">
            <v/>
          </cell>
        </row>
        <row r="6551">
          <cell r="H6551" t="str">
            <v/>
          </cell>
        </row>
        <row r="6552">
          <cell r="H6552" t="str">
            <v/>
          </cell>
        </row>
        <row r="6553">
          <cell r="H6553" t="str">
            <v/>
          </cell>
        </row>
        <row r="6554">
          <cell r="H6554" t="str">
            <v/>
          </cell>
        </row>
        <row r="6555">
          <cell r="H6555" t="str">
            <v/>
          </cell>
        </row>
        <row r="6556">
          <cell r="H6556" t="str">
            <v/>
          </cell>
        </row>
        <row r="6557">
          <cell r="H6557" t="str">
            <v/>
          </cell>
        </row>
        <row r="6558">
          <cell r="H6558" t="str">
            <v/>
          </cell>
        </row>
        <row r="6559">
          <cell r="H6559" t="str">
            <v/>
          </cell>
        </row>
        <row r="6560">
          <cell r="H6560" t="str">
            <v/>
          </cell>
        </row>
        <row r="6561">
          <cell r="H6561" t="str">
            <v/>
          </cell>
        </row>
        <row r="6562">
          <cell r="H6562" t="str">
            <v/>
          </cell>
        </row>
        <row r="6563">
          <cell r="H6563" t="str">
            <v/>
          </cell>
        </row>
        <row r="6564">
          <cell r="H6564" t="str">
            <v/>
          </cell>
        </row>
        <row r="6565">
          <cell r="H6565" t="str">
            <v/>
          </cell>
        </row>
        <row r="6566">
          <cell r="H6566" t="str">
            <v/>
          </cell>
        </row>
        <row r="6567">
          <cell r="H6567" t="str">
            <v/>
          </cell>
        </row>
        <row r="6568">
          <cell r="H6568" t="str">
            <v/>
          </cell>
        </row>
        <row r="6569">
          <cell r="H6569" t="str">
            <v/>
          </cell>
        </row>
        <row r="6570">
          <cell r="H6570" t="str">
            <v/>
          </cell>
        </row>
        <row r="6571">
          <cell r="H6571" t="str">
            <v/>
          </cell>
        </row>
        <row r="6572">
          <cell r="H6572" t="str">
            <v/>
          </cell>
        </row>
        <row r="6573">
          <cell r="H6573" t="str">
            <v/>
          </cell>
        </row>
        <row r="6574">
          <cell r="H6574" t="str">
            <v/>
          </cell>
        </row>
        <row r="6575">
          <cell r="H6575" t="str">
            <v/>
          </cell>
        </row>
        <row r="6576">
          <cell r="H6576" t="str">
            <v/>
          </cell>
        </row>
        <row r="6577">
          <cell r="H6577" t="str">
            <v/>
          </cell>
        </row>
        <row r="6578">
          <cell r="H6578" t="str">
            <v/>
          </cell>
        </row>
        <row r="6579">
          <cell r="H6579" t="str">
            <v/>
          </cell>
        </row>
        <row r="6580">
          <cell r="H6580" t="str">
            <v/>
          </cell>
        </row>
        <row r="6581">
          <cell r="H6581" t="str">
            <v/>
          </cell>
        </row>
        <row r="6582">
          <cell r="H6582" t="str">
            <v/>
          </cell>
        </row>
        <row r="6583">
          <cell r="H6583" t="str">
            <v/>
          </cell>
        </row>
        <row r="6584">
          <cell r="H6584" t="str">
            <v/>
          </cell>
        </row>
        <row r="6585">
          <cell r="H6585" t="str">
            <v/>
          </cell>
        </row>
        <row r="6586">
          <cell r="H6586" t="str">
            <v/>
          </cell>
        </row>
        <row r="6587">
          <cell r="H6587" t="str">
            <v/>
          </cell>
        </row>
        <row r="6588">
          <cell r="H6588" t="str">
            <v/>
          </cell>
        </row>
        <row r="6589">
          <cell r="H6589" t="str">
            <v/>
          </cell>
        </row>
        <row r="6590">
          <cell r="H6590" t="str">
            <v/>
          </cell>
        </row>
        <row r="6591">
          <cell r="H6591" t="str">
            <v/>
          </cell>
        </row>
        <row r="6592">
          <cell r="H6592" t="str">
            <v/>
          </cell>
        </row>
        <row r="6593">
          <cell r="H6593" t="str">
            <v/>
          </cell>
        </row>
        <row r="6594">
          <cell r="H6594" t="str">
            <v/>
          </cell>
        </row>
        <row r="6595">
          <cell r="H6595" t="str">
            <v/>
          </cell>
        </row>
        <row r="6596">
          <cell r="H6596" t="str">
            <v/>
          </cell>
        </row>
        <row r="6597">
          <cell r="H6597" t="str">
            <v/>
          </cell>
        </row>
        <row r="6598">
          <cell r="H6598" t="str">
            <v/>
          </cell>
        </row>
        <row r="6599">
          <cell r="H6599" t="str">
            <v/>
          </cell>
        </row>
        <row r="6600">
          <cell r="H6600" t="str">
            <v/>
          </cell>
        </row>
        <row r="6601">
          <cell r="H6601" t="str">
            <v/>
          </cell>
        </row>
        <row r="6602">
          <cell r="H6602" t="str">
            <v/>
          </cell>
        </row>
        <row r="6603">
          <cell r="H6603" t="str">
            <v/>
          </cell>
        </row>
        <row r="6604">
          <cell r="H6604" t="str">
            <v/>
          </cell>
        </row>
        <row r="6605">
          <cell r="H6605" t="str">
            <v/>
          </cell>
        </row>
        <row r="6606">
          <cell r="H6606" t="str">
            <v/>
          </cell>
        </row>
        <row r="6607">
          <cell r="H6607" t="str">
            <v/>
          </cell>
        </row>
        <row r="6608">
          <cell r="H6608" t="str">
            <v/>
          </cell>
        </row>
        <row r="6609">
          <cell r="H6609" t="str">
            <v/>
          </cell>
        </row>
        <row r="6610">
          <cell r="H6610" t="str">
            <v/>
          </cell>
        </row>
        <row r="6611">
          <cell r="H6611" t="str">
            <v/>
          </cell>
        </row>
        <row r="6612">
          <cell r="H6612" t="str">
            <v/>
          </cell>
        </row>
        <row r="6613">
          <cell r="H6613" t="str">
            <v/>
          </cell>
        </row>
        <row r="6614">
          <cell r="H6614" t="str">
            <v/>
          </cell>
        </row>
        <row r="6615">
          <cell r="H6615" t="str">
            <v/>
          </cell>
        </row>
        <row r="6616">
          <cell r="H6616" t="str">
            <v/>
          </cell>
        </row>
        <row r="6617">
          <cell r="H6617" t="str">
            <v/>
          </cell>
        </row>
        <row r="6618">
          <cell r="H6618" t="str">
            <v/>
          </cell>
        </row>
        <row r="6619">
          <cell r="H6619" t="str">
            <v/>
          </cell>
        </row>
        <row r="6620">
          <cell r="H6620" t="str">
            <v/>
          </cell>
        </row>
        <row r="6621">
          <cell r="H6621" t="str">
            <v/>
          </cell>
        </row>
        <row r="6622">
          <cell r="H6622" t="str">
            <v/>
          </cell>
        </row>
        <row r="6623">
          <cell r="H6623" t="str">
            <v/>
          </cell>
        </row>
        <row r="6624">
          <cell r="H6624" t="str">
            <v/>
          </cell>
        </row>
        <row r="6625">
          <cell r="H6625" t="str">
            <v/>
          </cell>
        </row>
        <row r="6626">
          <cell r="H6626" t="str">
            <v/>
          </cell>
        </row>
        <row r="6627">
          <cell r="H6627" t="str">
            <v/>
          </cell>
        </row>
        <row r="6628">
          <cell r="H6628" t="str">
            <v/>
          </cell>
        </row>
        <row r="6629">
          <cell r="H6629" t="str">
            <v/>
          </cell>
        </row>
        <row r="6630">
          <cell r="H6630" t="str">
            <v/>
          </cell>
        </row>
        <row r="6631">
          <cell r="H6631" t="str">
            <v/>
          </cell>
        </row>
        <row r="6632">
          <cell r="H6632" t="str">
            <v/>
          </cell>
        </row>
        <row r="6633">
          <cell r="H6633" t="str">
            <v/>
          </cell>
        </row>
        <row r="6634">
          <cell r="H6634" t="str">
            <v/>
          </cell>
        </row>
        <row r="6635">
          <cell r="H6635" t="str">
            <v/>
          </cell>
        </row>
        <row r="6636">
          <cell r="H6636" t="str">
            <v/>
          </cell>
        </row>
        <row r="6637">
          <cell r="H6637" t="str">
            <v/>
          </cell>
        </row>
        <row r="6638">
          <cell r="H6638" t="str">
            <v/>
          </cell>
        </row>
        <row r="6639">
          <cell r="H6639" t="str">
            <v/>
          </cell>
        </row>
        <row r="6640">
          <cell r="H6640" t="str">
            <v/>
          </cell>
        </row>
        <row r="6641">
          <cell r="H6641" t="str">
            <v/>
          </cell>
        </row>
        <row r="6642">
          <cell r="H6642" t="str">
            <v/>
          </cell>
        </row>
        <row r="6643">
          <cell r="H6643" t="str">
            <v/>
          </cell>
        </row>
        <row r="6644">
          <cell r="H6644" t="str">
            <v/>
          </cell>
        </row>
        <row r="6645">
          <cell r="H6645" t="str">
            <v/>
          </cell>
        </row>
        <row r="6646">
          <cell r="H6646" t="str">
            <v/>
          </cell>
        </row>
        <row r="6647">
          <cell r="H6647" t="str">
            <v/>
          </cell>
        </row>
        <row r="6648">
          <cell r="H6648" t="str">
            <v/>
          </cell>
        </row>
        <row r="6649">
          <cell r="H6649" t="str">
            <v/>
          </cell>
        </row>
        <row r="6650">
          <cell r="H6650" t="str">
            <v/>
          </cell>
        </row>
        <row r="6651">
          <cell r="H6651" t="str">
            <v/>
          </cell>
        </row>
        <row r="6652">
          <cell r="H6652" t="str">
            <v/>
          </cell>
        </row>
        <row r="6653">
          <cell r="H6653" t="str">
            <v/>
          </cell>
        </row>
        <row r="6654">
          <cell r="H6654" t="str">
            <v/>
          </cell>
        </row>
        <row r="6655">
          <cell r="H6655" t="str">
            <v/>
          </cell>
        </row>
        <row r="6656">
          <cell r="H6656" t="str">
            <v/>
          </cell>
        </row>
        <row r="6657">
          <cell r="H6657" t="str">
            <v/>
          </cell>
        </row>
        <row r="6658">
          <cell r="H6658" t="str">
            <v/>
          </cell>
        </row>
        <row r="6659">
          <cell r="H6659" t="str">
            <v/>
          </cell>
        </row>
        <row r="6660">
          <cell r="H6660" t="str">
            <v/>
          </cell>
        </row>
        <row r="6661">
          <cell r="H6661" t="str">
            <v/>
          </cell>
        </row>
        <row r="6662">
          <cell r="H6662" t="str">
            <v/>
          </cell>
        </row>
        <row r="6663">
          <cell r="H6663" t="str">
            <v/>
          </cell>
        </row>
        <row r="6664">
          <cell r="H6664" t="str">
            <v/>
          </cell>
        </row>
        <row r="6665">
          <cell r="H6665" t="str">
            <v/>
          </cell>
        </row>
        <row r="6666">
          <cell r="H6666" t="str">
            <v/>
          </cell>
        </row>
        <row r="6667">
          <cell r="H6667" t="str">
            <v/>
          </cell>
        </row>
        <row r="6668">
          <cell r="H6668" t="str">
            <v/>
          </cell>
        </row>
        <row r="6669">
          <cell r="H6669" t="str">
            <v/>
          </cell>
        </row>
        <row r="6670">
          <cell r="H6670" t="str">
            <v/>
          </cell>
        </row>
        <row r="6671">
          <cell r="H6671" t="str">
            <v/>
          </cell>
        </row>
        <row r="6672">
          <cell r="H6672" t="str">
            <v/>
          </cell>
        </row>
        <row r="6673">
          <cell r="H6673" t="str">
            <v/>
          </cell>
        </row>
        <row r="6674">
          <cell r="H6674" t="str">
            <v/>
          </cell>
        </row>
        <row r="6675">
          <cell r="H6675" t="str">
            <v/>
          </cell>
        </row>
        <row r="6676">
          <cell r="H6676" t="str">
            <v/>
          </cell>
        </row>
        <row r="6677">
          <cell r="H6677" t="str">
            <v/>
          </cell>
        </row>
        <row r="6678">
          <cell r="H6678" t="str">
            <v/>
          </cell>
        </row>
        <row r="6679">
          <cell r="H6679" t="str">
            <v/>
          </cell>
        </row>
        <row r="6680">
          <cell r="H6680" t="str">
            <v/>
          </cell>
        </row>
        <row r="6681">
          <cell r="H6681" t="str">
            <v/>
          </cell>
        </row>
        <row r="6682">
          <cell r="H6682" t="str">
            <v/>
          </cell>
        </row>
        <row r="6683">
          <cell r="H6683" t="str">
            <v/>
          </cell>
        </row>
        <row r="6684">
          <cell r="H6684" t="str">
            <v/>
          </cell>
        </row>
        <row r="6685">
          <cell r="H6685" t="str">
            <v/>
          </cell>
        </row>
        <row r="6686">
          <cell r="H6686" t="str">
            <v/>
          </cell>
        </row>
        <row r="6687">
          <cell r="H6687" t="str">
            <v/>
          </cell>
        </row>
        <row r="6688">
          <cell r="H6688" t="str">
            <v/>
          </cell>
        </row>
        <row r="6689">
          <cell r="H6689" t="str">
            <v/>
          </cell>
        </row>
        <row r="6690">
          <cell r="H6690" t="str">
            <v/>
          </cell>
        </row>
        <row r="6691">
          <cell r="H6691" t="str">
            <v/>
          </cell>
        </row>
        <row r="6692">
          <cell r="H6692" t="str">
            <v/>
          </cell>
        </row>
        <row r="6693">
          <cell r="H6693" t="str">
            <v/>
          </cell>
        </row>
        <row r="6694">
          <cell r="H6694" t="str">
            <v/>
          </cell>
        </row>
        <row r="6695">
          <cell r="H6695" t="str">
            <v/>
          </cell>
        </row>
        <row r="6696">
          <cell r="H6696" t="str">
            <v/>
          </cell>
        </row>
        <row r="6697">
          <cell r="H6697" t="str">
            <v/>
          </cell>
        </row>
        <row r="6698">
          <cell r="H6698" t="str">
            <v/>
          </cell>
        </row>
        <row r="6699">
          <cell r="H6699" t="str">
            <v/>
          </cell>
        </row>
        <row r="6700">
          <cell r="H6700" t="str">
            <v/>
          </cell>
        </row>
        <row r="6701">
          <cell r="H6701" t="str">
            <v/>
          </cell>
        </row>
        <row r="6702">
          <cell r="H6702" t="str">
            <v/>
          </cell>
        </row>
        <row r="6703">
          <cell r="H6703" t="str">
            <v/>
          </cell>
        </row>
        <row r="6704">
          <cell r="H6704" t="str">
            <v/>
          </cell>
        </row>
        <row r="6705">
          <cell r="H6705" t="str">
            <v/>
          </cell>
        </row>
        <row r="6706">
          <cell r="H6706" t="str">
            <v/>
          </cell>
        </row>
        <row r="6707">
          <cell r="H6707" t="str">
            <v/>
          </cell>
        </row>
        <row r="6708">
          <cell r="H6708" t="str">
            <v/>
          </cell>
        </row>
        <row r="6709">
          <cell r="H6709" t="str">
            <v/>
          </cell>
        </row>
        <row r="6710">
          <cell r="H6710" t="str">
            <v/>
          </cell>
        </row>
        <row r="6711">
          <cell r="H6711" t="str">
            <v/>
          </cell>
        </row>
        <row r="6712">
          <cell r="H6712" t="str">
            <v/>
          </cell>
        </row>
        <row r="6713">
          <cell r="H6713" t="str">
            <v/>
          </cell>
        </row>
        <row r="6714">
          <cell r="H6714" t="str">
            <v/>
          </cell>
        </row>
        <row r="6715">
          <cell r="H6715" t="str">
            <v/>
          </cell>
        </row>
        <row r="6716">
          <cell r="H6716" t="str">
            <v/>
          </cell>
        </row>
        <row r="6717">
          <cell r="H6717" t="str">
            <v/>
          </cell>
        </row>
        <row r="6718">
          <cell r="H6718" t="str">
            <v/>
          </cell>
        </row>
        <row r="6719">
          <cell r="H6719" t="str">
            <v/>
          </cell>
        </row>
        <row r="6720">
          <cell r="H6720" t="str">
            <v/>
          </cell>
        </row>
        <row r="6721">
          <cell r="H6721" t="str">
            <v/>
          </cell>
        </row>
        <row r="6722">
          <cell r="H6722" t="str">
            <v/>
          </cell>
        </row>
        <row r="6723">
          <cell r="H6723" t="str">
            <v/>
          </cell>
        </row>
        <row r="6724">
          <cell r="H6724" t="str">
            <v/>
          </cell>
        </row>
        <row r="6725">
          <cell r="H6725" t="str">
            <v/>
          </cell>
        </row>
        <row r="6726">
          <cell r="H6726" t="str">
            <v/>
          </cell>
        </row>
        <row r="6727">
          <cell r="H6727" t="str">
            <v/>
          </cell>
        </row>
        <row r="6728">
          <cell r="H6728" t="str">
            <v/>
          </cell>
        </row>
        <row r="6729">
          <cell r="H6729" t="str">
            <v/>
          </cell>
        </row>
        <row r="6730">
          <cell r="H6730" t="str">
            <v/>
          </cell>
        </row>
        <row r="6731">
          <cell r="H6731" t="str">
            <v/>
          </cell>
        </row>
        <row r="6732">
          <cell r="H6732" t="str">
            <v/>
          </cell>
        </row>
        <row r="6733">
          <cell r="H6733" t="str">
            <v/>
          </cell>
        </row>
        <row r="6734">
          <cell r="H6734" t="str">
            <v/>
          </cell>
        </row>
        <row r="6735">
          <cell r="H6735" t="str">
            <v/>
          </cell>
        </row>
        <row r="6736">
          <cell r="H6736" t="str">
            <v/>
          </cell>
        </row>
        <row r="6737">
          <cell r="H6737" t="str">
            <v/>
          </cell>
        </row>
        <row r="6738">
          <cell r="H6738" t="str">
            <v/>
          </cell>
        </row>
        <row r="6739">
          <cell r="H6739" t="str">
            <v/>
          </cell>
        </row>
        <row r="6740">
          <cell r="H6740" t="str">
            <v/>
          </cell>
        </row>
        <row r="6741">
          <cell r="H6741" t="str">
            <v/>
          </cell>
        </row>
        <row r="6742">
          <cell r="H6742" t="str">
            <v/>
          </cell>
        </row>
        <row r="6743">
          <cell r="H6743" t="str">
            <v/>
          </cell>
        </row>
        <row r="6744">
          <cell r="H6744" t="str">
            <v/>
          </cell>
        </row>
        <row r="6745">
          <cell r="H6745" t="str">
            <v/>
          </cell>
        </row>
        <row r="6746">
          <cell r="H6746" t="str">
            <v/>
          </cell>
        </row>
        <row r="6747">
          <cell r="H6747" t="str">
            <v/>
          </cell>
        </row>
        <row r="6748">
          <cell r="H6748" t="str">
            <v/>
          </cell>
        </row>
        <row r="6749">
          <cell r="H6749" t="str">
            <v/>
          </cell>
        </row>
        <row r="6750">
          <cell r="H6750" t="str">
            <v/>
          </cell>
        </row>
        <row r="6751">
          <cell r="H6751" t="str">
            <v/>
          </cell>
        </row>
        <row r="6752">
          <cell r="H6752" t="str">
            <v/>
          </cell>
        </row>
        <row r="6753">
          <cell r="H6753" t="str">
            <v/>
          </cell>
        </row>
        <row r="6754">
          <cell r="H6754" t="str">
            <v/>
          </cell>
        </row>
        <row r="6755">
          <cell r="H6755" t="str">
            <v/>
          </cell>
        </row>
        <row r="6756">
          <cell r="H6756" t="str">
            <v/>
          </cell>
        </row>
        <row r="6757">
          <cell r="H6757" t="str">
            <v/>
          </cell>
        </row>
        <row r="6758">
          <cell r="H6758" t="str">
            <v/>
          </cell>
        </row>
        <row r="6759">
          <cell r="H6759" t="str">
            <v/>
          </cell>
        </row>
        <row r="6760">
          <cell r="H6760" t="str">
            <v/>
          </cell>
        </row>
        <row r="6761">
          <cell r="H6761" t="str">
            <v/>
          </cell>
        </row>
        <row r="6762">
          <cell r="H6762" t="str">
            <v/>
          </cell>
        </row>
        <row r="6763">
          <cell r="H6763" t="str">
            <v/>
          </cell>
        </row>
        <row r="6764">
          <cell r="H6764" t="str">
            <v/>
          </cell>
        </row>
        <row r="6765">
          <cell r="H6765" t="str">
            <v/>
          </cell>
        </row>
        <row r="6766">
          <cell r="H6766" t="str">
            <v/>
          </cell>
        </row>
        <row r="6767">
          <cell r="H6767" t="str">
            <v/>
          </cell>
        </row>
        <row r="6768">
          <cell r="H6768" t="str">
            <v/>
          </cell>
        </row>
        <row r="6769">
          <cell r="H6769" t="str">
            <v/>
          </cell>
        </row>
        <row r="6770">
          <cell r="H6770" t="str">
            <v/>
          </cell>
        </row>
        <row r="6771">
          <cell r="H6771" t="str">
            <v/>
          </cell>
        </row>
        <row r="6772">
          <cell r="H6772" t="str">
            <v/>
          </cell>
        </row>
        <row r="6773">
          <cell r="H6773" t="str">
            <v/>
          </cell>
        </row>
        <row r="6774">
          <cell r="H6774" t="str">
            <v/>
          </cell>
        </row>
        <row r="6775">
          <cell r="H6775" t="str">
            <v/>
          </cell>
        </row>
        <row r="6776">
          <cell r="H6776" t="str">
            <v/>
          </cell>
        </row>
        <row r="6777">
          <cell r="H6777" t="str">
            <v/>
          </cell>
        </row>
        <row r="6778">
          <cell r="H6778" t="str">
            <v/>
          </cell>
        </row>
        <row r="6779">
          <cell r="H6779" t="str">
            <v/>
          </cell>
        </row>
        <row r="6780">
          <cell r="H6780" t="str">
            <v/>
          </cell>
        </row>
        <row r="6781">
          <cell r="H6781" t="str">
            <v/>
          </cell>
        </row>
        <row r="6782">
          <cell r="H6782" t="str">
            <v/>
          </cell>
        </row>
        <row r="6783">
          <cell r="H6783" t="str">
            <v/>
          </cell>
        </row>
        <row r="6784">
          <cell r="H6784" t="str">
            <v/>
          </cell>
        </row>
        <row r="6785">
          <cell r="H6785" t="str">
            <v/>
          </cell>
        </row>
        <row r="6786">
          <cell r="H6786" t="str">
            <v/>
          </cell>
        </row>
        <row r="6787">
          <cell r="H6787" t="str">
            <v/>
          </cell>
        </row>
        <row r="6788">
          <cell r="H6788" t="str">
            <v/>
          </cell>
        </row>
        <row r="6789">
          <cell r="H6789" t="str">
            <v/>
          </cell>
        </row>
        <row r="6790">
          <cell r="H6790" t="str">
            <v/>
          </cell>
        </row>
        <row r="6791">
          <cell r="H6791" t="str">
            <v/>
          </cell>
        </row>
        <row r="6792">
          <cell r="H6792" t="str">
            <v/>
          </cell>
        </row>
        <row r="6793">
          <cell r="H6793" t="str">
            <v/>
          </cell>
        </row>
        <row r="6794">
          <cell r="H6794" t="str">
            <v/>
          </cell>
        </row>
        <row r="6795">
          <cell r="H6795" t="str">
            <v/>
          </cell>
        </row>
        <row r="6796">
          <cell r="H6796" t="str">
            <v/>
          </cell>
        </row>
        <row r="6797">
          <cell r="H6797" t="str">
            <v/>
          </cell>
        </row>
        <row r="6798">
          <cell r="H6798" t="str">
            <v/>
          </cell>
        </row>
        <row r="6799">
          <cell r="H6799" t="str">
            <v/>
          </cell>
        </row>
        <row r="6800">
          <cell r="H6800" t="str">
            <v/>
          </cell>
        </row>
        <row r="6801">
          <cell r="H6801" t="str">
            <v/>
          </cell>
        </row>
        <row r="6802">
          <cell r="H6802" t="str">
            <v/>
          </cell>
        </row>
        <row r="6803">
          <cell r="H6803" t="str">
            <v/>
          </cell>
        </row>
        <row r="6804">
          <cell r="H6804" t="str">
            <v/>
          </cell>
        </row>
        <row r="6805">
          <cell r="H6805" t="str">
            <v/>
          </cell>
        </row>
        <row r="6806">
          <cell r="H6806" t="str">
            <v/>
          </cell>
        </row>
        <row r="6807">
          <cell r="H6807" t="str">
            <v/>
          </cell>
        </row>
        <row r="6808">
          <cell r="H6808" t="str">
            <v/>
          </cell>
        </row>
        <row r="6809">
          <cell r="H6809" t="str">
            <v/>
          </cell>
        </row>
        <row r="6810">
          <cell r="H6810" t="str">
            <v/>
          </cell>
        </row>
        <row r="6811">
          <cell r="H6811" t="str">
            <v/>
          </cell>
        </row>
        <row r="6812">
          <cell r="H6812" t="str">
            <v/>
          </cell>
        </row>
        <row r="6813">
          <cell r="H6813" t="str">
            <v/>
          </cell>
        </row>
        <row r="6814">
          <cell r="H6814" t="str">
            <v/>
          </cell>
        </row>
        <row r="6815">
          <cell r="H6815" t="str">
            <v/>
          </cell>
        </row>
        <row r="6816">
          <cell r="H6816" t="str">
            <v/>
          </cell>
        </row>
        <row r="6817">
          <cell r="H6817" t="str">
            <v/>
          </cell>
        </row>
        <row r="6818">
          <cell r="H6818" t="str">
            <v/>
          </cell>
        </row>
        <row r="6819">
          <cell r="H6819" t="str">
            <v/>
          </cell>
        </row>
        <row r="6820">
          <cell r="H6820" t="str">
            <v/>
          </cell>
        </row>
        <row r="6821">
          <cell r="H6821" t="str">
            <v/>
          </cell>
        </row>
        <row r="6822">
          <cell r="H6822" t="str">
            <v/>
          </cell>
        </row>
        <row r="6823">
          <cell r="H6823" t="str">
            <v/>
          </cell>
        </row>
        <row r="6824">
          <cell r="H6824" t="str">
            <v/>
          </cell>
        </row>
        <row r="6825">
          <cell r="H6825" t="str">
            <v/>
          </cell>
        </row>
        <row r="6826">
          <cell r="H6826" t="str">
            <v/>
          </cell>
        </row>
        <row r="6827">
          <cell r="H6827" t="str">
            <v/>
          </cell>
        </row>
        <row r="6828">
          <cell r="H6828" t="str">
            <v/>
          </cell>
        </row>
        <row r="6829">
          <cell r="H6829" t="str">
            <v/>
          </cell>
        </row>
        <row r="6830">
          <cell r="H6830" t="str">
            <v/>
          </cell>
        </row>
        <row r="6831">
          <cell r="H6831" t="str">
            <v/>
          </cell>
        </row>
        <row r="6832">
          <cell r="H6832" t="str">
            <v/>
          </cell>
        </row>
        <row r="6833">
          <cell r="H6833" t="str">
            <v/>
          </cell>
        </row>
        <row r="6834">
          <cell r="H6834" t="str">
            <v/>
          </cell>
        </row>
        <row r="6835">
          <cell r="H6835" t="str">
            <v/>
          </cell>
        </row>
        <row r="6836">
          <cell r="H6836" t="str">
            <v/>
          </cell>
        </row>
        <row r="6837">
          <cell r="H6837" t="str">
            <v/>
          </cell>
        </row>
        <row r="6838">
          <cell r="H6838" t="str">
            <v/>
          </cell>
        </row>
        <row r="6839">
          <cell r="H6839" t="str">
            <v/>
          </cell>
        </row>
        <row r="6840">
          <cell r="H6840" t="str">
            <v/>
          </cell>
        </row>
        <row r="6841">
          <cell r="H6841" t="str">
            <v/>
          </cell>
        </row>
        <row r="6842">
          <cell r="H6842" t="str">
            <v/>
          </cell>
        </row>
        <row r="6843">
          <cell r="H6843" t="str">
            <v/>
          </cell>
        </row>
        <row r="6844">
          <cell r="H6844" t="str">
            <v/>
          </cell>
        </row>
        <row r="6845">
          <cell r="H6845" t="str">
            <v/>
          </cell>
        </row>
        <row r="6846">
          <cell r="H6846" t="str">
            <v/>
          </cell>
        </row>
        <row r="6847">
          <cell r="H6847" t="str">
            <v/>
          </cell>
        </row>
        <row r="6848">
          <cell r="H6848" t="str">
            <v/>
          </cell>
        </row>
        <row r="6849">
          <cell r="H6849" t="str">
            <v/>
          </cell>
        </row>
        <row r="6850">
          <cell r="H6850" t="str">
            <v/>
          </cell>
        </row>
        <row r="6851">
          <cell r="H6851" t="str">
            <v/>
          </cell>
        </row>
        <row r="6852">
          <cell r="H6852" t="str">
            <v/>
          </cell>
        </row>
        <row r="6853">
          <cell r="H6853" t="str">
            <v/>
          </cell>
        </row>
        <row r="6854">
          <cell r="H6854" t="str">
            <v/>
          </cell>
        </row>
        <row r="6855">
          <cell r="H6855" t="str">
            <v/>
          </cell>
        </row>
        <row r="6856">
          <cell r="H6856" t="str">
            <v/>
          </cell>
        </row>
        <row r="6857">
          <cell r="H6857" t="str">
            <v/>
          </cell>
        </row>
        <row r="6858">
          <cell r="H6858" t="str">
            <v/>
          </cell>
        </row>
        <row r="6859">
          <cell r="H6859" t="str">
            <v/>
          </cell>
        </row>
        <row r="6860">
          <cell r="H6860" t="str">
            <v/>
          </cell>
        </row>
        <row r="6861">
          <cell r="H6861" t="str">
            <v/>
          </cell>
        </row>
        <row r="6862">
          <cell r="H6862" t="str">
            <v/>
          </cell>
        </row>
        <row r="6863">
          <cell r="H6863" t="str">
            <v/>
          </cell>
        </row>
        <row r="6864">
          <cell r="H6864" t="str">
            <v/>
          </cell>
        </row>
        <row r="6865">
          <cell r="H6865" t="str">
            <v/>
          </cell>
        </row>
        <row r="6866">
          <cell r="H6866" t="str">
            <v/>
          </cell>
        </row>
        <row r="6867">
          <cell r="H6867" t="str">
            <v/>
          </cell>
        </row>
        <row r="6868">
          <cell r="H6868" t="str">
            <v/>
          </cell>
        </row>
        <row r="6869">
          <cell r="H6869" t="str">
            <v/>
          </cell>
        </row>
        <row r="6870">
          <cell r="H6870" t="str">
            <v/>
          </cell>
        </row>
        <row r="6871">
          <cell r="H6871" t="str">
            <v/>
          </cell>
        </row>
        <row r="6872">
          <cell r="H6872" t="str">
            <v/>
          </cell>
        </row>
        <row r="6873">
          <cell r="H6873" t="str">
            <v/>
          </cell>
        </row>
        <row r="6874">
          <cell r="H6874" t="str">
            <v/>
          </cell>
        </row>
        <row r="6875">
          <cell r="H6875" t="str">
            <v/>
          </cell>
        </row>
        <row r="6876">
          <cell r="H6876" t="str">
            <v/>
          </cell>
        </row>
        <row r="6877">
          <cell r="H6877" t="str">
            <v/>
          </cell>
        </row>
        <row r="6878">
          <cell r="H6878" t="str">
            <v/>
          </cell>
        </row>
        <row r="6879">
          <cell r="H6879" t="str">
            <v/>
          </cell>
        </row>
        <row r="6880">
          <cell r="H6880" t="str">
            <v/>
          </cell>
        </row>
        <row r="6881">
          <cell r="H6881" t="str">
            <v/>
          </cell>
        </row>
        <row r="6882">
          <cell r="H6882" t="str">
            <v/>
          </cell>
        </row>
        <row r="6883">
          <cell r="H6883" t="str">
            <v/>
          </cell>
        </row>
        <row r="6884">
          <cell r="H6884" t="str">
            <v/>
          </cell>
        </row>
        <row r="6885">
          <cell r="H6885" t="str">
            <v/>
          </cell>
        </row>
        <row r="6886">
          <cell r="H6886" t="str">
            <v/>
          </cell>
        </row>
        <row r="6887">
          <cell r="H6887" t="str">
            <v/>
          </cell>
        </row>
        <row r="6888">
          <cell r="H6888" t="str">
            <v/>
          </cell>
        </row>
        <row r="6889">
          <cell r="H6889" t="str">
            <v/>
          </cell>
        </row>
        <row r="6890">
          <cell r="H6890" t="str">
            <v/>
          </cell>
        </row>
        <row r="6891">
          <cell r="H6891" t="str">
            <v/>
          </cell>
        </row>
        <row r="6892">
          <cell r="H6892" t="str">
            <v/>
          </cell>
        </row>
        <row r="6893">
          <cell r="H6893" t="str">
            <v/>
          </cell>
        </row>
        <row r="6894">
          <cell r="H6894" t="str">
            <v/>
          </cell>
        </row>
        <row r="6895">
          <cell r="H6895" t="str">
            <v/>
          </cell>
        </row>
        <row r="6896">
          <cell r="H6896" t="str">
            <v/>
          </cell>
        </row>
        <row r="6897">
          <cell r="H6897" t="str">
            <v/>
          </cell>
        </row>
        <row r="6898">
          <cell r="H6898" t="str">
            <v/>
          </cell>
        </row>
        <row r="6899">
          <cell r="H6899" t="str">
            <v/>
          </cell>
        </row>
        <row r="6900">
          <cell r="H6900" t="str">
            <v/>
          </cell>
        </row>
        <row r="6901">
          <cell r="H6901" t="str">
            <v/>
          </cell>
        </row>
        <row r="6902">
          <cell r="H6902" t="str">
            <v/>
          </cell>
        </row>
        <row r="6903">
          <cell r="H6903" t="str">
            <v/>
          </cell>
        </row>
        <row r="6904">
          <cell r="H6904" t="str">
            <v/>
          </cell>
        </row>
        <row r="6905">
          <cell r="H6905" t="str">
            <v/>
          </cell>
        </row>
        <row r="6906">
          <cell r="H6906" t="str">
            <v/>
          </cell>
        </row>
        <row r="6907">
          <cell r="H6907" t="str">
            <v/>
          </cell>
        </row>
        <row r="6908">
          <cell r="H6908" t="str">
            <v/>
          </cell>
        </row>
        <row r="6909">
          <cell r="H6909" t="str">
            <v/>
          </cell>
        </row>
        <row r="6910">
          <cell r="H6910" t="str">
            <v/>
          </cell>
        </row>
        <row r="6911">
          <cell r="H6911" t="str">
            <v/>
          </cell>
        </row>
        <row r="6912">
          <cell r="H6912" t="str">
            <v/>
          </cell>
        </row>
        <row r="6913">
          <cell r="H6913" t="str">
            <v/>
          </cell>
        </row>
        <row r="6914">
          <cell r="H6914" t="str">
            <v/>
          </cell>
        </row>
        <row r="6915">
          <cell r="H6915" t="str">
            <v/>
          </cell>
        </row>
        <row r="6916">
          <cell r="H6916" t="str">
            <v/>
          </cell>
        </row>
        <row r="6917">
          <cell r="H6917" t="str">
            <v/>
          </cell>
        </row>
        <row r="6918">
          <cell r="H6918" t="str">
            <v/>
          </cell>
        </row>
        <row r="6919">
          <cell r="H6919" t="str">
            <v/>
          </cell>
        </row>
        <row r="6920">
          <cell r="H6920" t="str">
            <v/>
          </cell>
        </row>
        <row r="6921">
          <cell r="H6921" t="str">
            <v/>
          </cell>
        </row>
        <row r="6922">
          <cell r="H6922" t="str">
            <v/>
          </cell>
        </row>
        <row r="6923">
          <cell r="H6923" t="str">
            <v/>
          </cell>
        </row>
        <row r="6924">
          <cell r="H6924" t="str">
            <v/>
          </cell>
        </row>
        <row r="6925">
          <cell r="H6925" t="str">
            <v/>
          </cell>
        </row>
        <row r="6926">
          <cell r="H6926" t="str">
            <v/>
          </cell>
        </row>
        <row r="6927">
          <cell r="H6927" t="str">
            <v/>
          </cell>
        </row>
        <row r="6928">
          <cell r="H6928" t="str">
            <v/>
          </cell>
        </row>
        <row r="6929">
          <cell r="H6929" t="str">
            <v/>
          </cell>
        </row>
        <row r="6930">
          <cell r="H6930" t="str">
            <v/>
          </cell>
        </row>
        <row r="6931">
          <cell r="H6931" t="str">
            <v/>
          </cell>
        </row>
        <row r="6932">
          <cell r="H6932" t="str">
            <v/>
          </cell>
        </row>
        <row r="6933">
          <cell r="H6933" t="str">
            <v/>
          </cell>
        </row>
        <row r="6934">
          <cell r="H6934" t="str">
            <v/>
          </cell>
        </row>
        <row r="6935">
          <cell r="H6935" t="str">
            <v/>
          </cell>
        </row>
        <row r="6936">
          <cell r="H6936" t="str">
            <v/>
          </cell>
        </row>
        <row r="6937">
          <cell r="H6937" t="str">
            <v/>
          </cell>
        </row>
        <row r="6938">
          <cell r="H6938" t="str">
            <v/>
          </cell>
        </row>
        <row r="6939">
          <cell r="H6939" t="str">
            <v/>
          </cell>
        </row>
        <row r="6940">
          <cell r="H6940" t="str">
            <v/>
          </cell>
        </row>
        <row r="6941">
          <cell r="H6941" t="str">
            <v/>
          </cell>
        </row>
        <row r="6942">
          <cell r="H6942" t="str">
            <v/>
          </cell>
        </row>
        <row r="6943">
          <cell r="H6943" t="str">
            <v/>
          </cell>
        </row>
        <row r="6944">
          <cell r="H6944" t="str">
            <v/>
          </cell>
        </row>
        <row r="6945">
          <cell r="H6945" t="str">
            <v/>
          </cell>
        </row>
        <row r="6946">
          <cell r="H6946" t="str">
            <v/>
          </cell>
        </row>
        <row r="6947">
          <cell r="H6947" t="str">
            <v/>
          </cell>
        </row>
        <row r="6948">
          <cell r="H6948" t="str">
            <v/>
          </cell>
        </row>
        <row r="6949">
          <cell r="H6949" t="str">
            <v/>
          </cell>
        </row>
        <row r="6950">
          <cell r="H6950" t="str">
            <v/>
          </cell>
        </row>
        <row r="6951">
          <cell r="H6951" t="str">
            <v/>
          </cell>
        </row>
        <row r="6952">
          <cell r="H6952" t="str">
            <v/>
          </cell>
        </row>
        <row r="6953">
          <cell r="H6953" t="str">
            <v/>
          </cell>
        </row>
        <row r="6954">
          <cell r="H6954" t="str">
            <v/>
          </cell>
        </row>
        <row r="6955">
          <cell r="H6955" t="str">
            <v/>
          </cell>
        </row>
        <row r="6956">
          <cell r="H6956" t="str">
            <v/>
          </cell>
        </row>
        <row r="6957">
          <cell r="H6957" t="str">
            <v/>
          </cell>
        </row>
        <row r="6958">
          <cell r="H6958" t="str">
            <v/>
          </cell>
        </row>
        <row r="6959">
          <cell r="H6959" t="str">
            <v/>
          </cell>
        </row>
        <row r="6960">
          <cell r="H6960" t="str">
            <v/>
          </cell>
        </row>
        <row r="6961">
          <cell r="H6961" t="str">
            <v/>
          </cell>
        </row>
        <row r="6962">
          <cell r="H6962" t="str">
            <v/>
          </cell>
        </row>
        <row r="6963">
          <cell r="H6963" t="str">
            <v/>
          </cell>
        </row>
        <row r="6964">
          <cell r="H6964" t="str">
            <v/>
          </cell>
        </row>
        <row r="6965">
          <cell r="H6965" t="str">
            <v/>
          </cell>
        </row>
        <row r="6966">
          <cell r="H6966" t="str">
            <v/>
          </cell>
        </row>
        <row r="6967">
          <cell r="H6967" t="str">
            <v/>
          </cell>
        </row>
        <row r="6968">
          <cell r="H6968" t="str">
            <v/>
          </cell>
        </row>
        <row r="6969">
          <cell r="H6969" t="str">
            <v/>
          </cell>
        </row>
        <row r="6970">
          <cell r="H6970" t="str">
            <v/>
          </cell>
        </row>
        <row r="6971">
          <cell r="H6971" t="str">
            <v/>
          </cell>
        </row>
        <row r="6972">
          <cell r="H6972" t="str">
            <v/>
          </cell>
        </row>
        <row r="6973">
          <cell r="H6973" t="str">
            <v/>
          </cell>
        </row>
        <row r="6974">
          <cell r="H6974" t="str">
            <v/>
          </cell>
        </row>
        <row r="6975">
          <cell r="H6975" t="str">
            <v/>
          </cell>
        </row>
        <row r="6976">
          <cell r="H6976" t="str">
            <v/>
          </cell>
        </row>
        <row r="6977">
          <cell r="H6977" t="str">
            <v/>
          </cell>
        </row>
        <row r="6978">
          <cell r="H6978" t="str">
            <v/>
          </cell>
        </row>
        <row r="6979">
          <cell r="H6979" t="str">
            <v/>
          </cell>
        </row>
        <row r="6980">
          <cell r="H6980" t="str">
            <v/>
          </cell>
        </row>
        <row r="6981">
          <cell r="H6981" t="str">
            <v/>
          </cell>
        </row>
        <row r="6982">
          <cell r="H6982" t="str">
            <v/>
          </cell>
        </row>
        <row r="6983">
          <cell r="H6983" t="str">
            <v/>
          </cell>
        </row>
        <row r="6984">
          <cell r="H6984" t="str">
            <v/>
          </cell>
        </row>
        <row r="6985">
          <cell r="H6985" t="str">
            <v/>
          </cell>
        </row>
        <row r="6986">
          <cell r="H6986" t="str">
            <v/>
          </cell>
        </row>
        <row r="6987">
          <cell r="H6987" t="str">
            <v/>
          </cell>
        </row>
        <row r="6988">
          <cell r="H6988" t="str">
            <v/>
          </cell>
        </row>
        <row r="6989">
          <cell r="H6989" t="str">
            <v/>
          </cell>
        </row>
        <row r="6990">
          <cell r="H6990" t="str">
            <v/>
          </cell>
        </row>
        <row r="6991">
          <cell r="H6991" t="str">
            <v/>
          </cell>
        </row>
        <row r="6992">
          <cell r="H6992" t="str">
            <v/>
          </cell>
        </row>
        <row r="6993">
          <cell r="H6993" t="str">
            <v/>
          </cell>
        </row>
        <row r="6994">
          <cell r="H6994" t="str">
            <v/>
          </cell>
        </row>
        <row r="6995">
          <cell r="H6995" t="str">
            <v/>
          </cell>
        </row>
        <row r="6996">
          <cell r="H6996" t="str">
            <v/>
          </cell>
        </row>
        <row r="6997">
          <cell r="H6997" t="str">
            <v/>
          </cell>
        </row>
        <row r="6998">
          <cell r="H6998" t="str">
            <v/>
          </cell>
        </row>
        <row r="6999">
          <cell r="H6999" t="str">
            <v/>
          </cell>
        </row>
        <row r="7000">
          <cell r="H7000" t="str">
            <v/>
          </cell>
        </row>
        <row r="7001">
          <cell r="H7001" t="str">
            <v/>
          </cell>
        </row>
        <row r="7002">
          <cell r="H7002" t="str">
            <v/>
          </cell>
        </row>
        <row r="7003">
          <cell r="H7003" t="str">
            <v/>
          </cell>
        </row>
        <row r="7004">
          <cell r="H7004" t="str">
            <v/>
          </cell>
        </row>
        <row r="7005">
          <cell r="H7005" t="str">
            <v/>
          </cell>
        </row>
        <row r="7006">
          <cell r="H7006" t="str">
            <v/>
          </cell>
        </row>
        <row r="7007">
          <cell r="H7007" t="str">
            <v/>
          </cell>
        </row>
        <row r="7008">
          <cell r="H7008" t="str">
            <v/>
          </cell>
        </row>
        <row r="7009">
          <cell r="H7009" t="str">
            <v/>
          </cell>
        </row>
        <row r="7010">
          <cell r="H7010" t="str">
            <v/>
          </cell>
        </row>
        <row r="7011">
          <cell r="H7011" t="str">
            <v/>
          </cell>
        </row>
        <row r="7012">
          <cell r="H7012" t="str">
            <v/>
          </cell>
        </row>
        <row r="7013">
          <cell r="H7013" t="str">
            <v/>
          </cell>
        </row>
        <row r="7014">
          <cell r="H7014" t="str">
            <v/>
          </cell>
        </row>
        <row r="7015">
          <cell r="H7015" t="str">
            <v/>
          </cell>
        </row>
        <row r="7016">
          <cell r="H7016" t="str">
            <v/>
          </cell>
        </row>
        <row r="7017">
          <cell r="H7017" t="str">
            <v/>
          </cell>
        </row>
        <row r="7018">
          <cell r="H7018" t="str">
            <v/>
          </cell>
        </row>
        <row r="7019">
          <cell r="H7019" t="str">
            <v/>
          </cell>
        </row>
        <row r="7020">
          <cell r="H7020" t="str">
            <v/>
          </cell>
        </row>
        <row r="7021">
          <cell r="H7021" t="str">
            <v/>
          </cell>
        </row>
        <row r="7022">
          <cell r="H7022" t="str">
            <v/>
          </cell>
        </row>
        <row r="7023">
          <cell r="H7023" t="str">
            <v/>
          </cell>
        </row>
        <row r="7024">
          <cell r="H7024" t="str">
            <v/>
          </cell>
        </row>
        <row r="7025">
          <cell r="H7025" t="str">
            <v/>
          </cell>
        </row>
        <row r="7026">
          <cell r="H7026" t="str">
            <v/>
          </cell>
        </row>
        <row r="7027">
          <cell r="H7027" t="str">
            <v/>
          </cell>
        </row>
        <row r="7028">
          <cell r="H7028" t="str">
            <v/>
          </cell>
        </row>
        <row r="7029">
          <cell r="H7029" t="str">
            <v/>
          </cell>
        </row>
        <row r="7030">
          <cell r="H7030" t="str">
            <v/>
          </cell>
        </row>
        <row r="7031">
          <cell r="H7031" t="str">
            <v/>
          </cell>
        </row>
        <row r="7032">
          <cell r="H7032" t="str">
            <v/>
          </cell>
        </row>
        <row r="7033">
          <cell r="H7033" t="str">
            <v/>
          </cell>
        </row>
        <row r="7034">
          <cell r="H7034" t="str">
            <v/>
          </cell>
        </row>
        <row r="7035">
          <cell r="H7035" t="str">
            <v/>
          </cell>
        </row>
        <row r="7036">
          <cell r="H7036" t="str">
            <v/>
          </cell>
        </row>
        <row r="7037">
          <cell r="H7037" t="str">
            <v/>
          </cell>
        </row>
        <row r="7038">
          <cell r="H7038" t="str">
            <v/>
          </cell>
        </row>
        <row r="7039">
          <cell r="H7039" t="str">
            <v/>
          </cell>
        </row>
        <row r="7040">
          <cell r="H7040" t="str">
            <v/>
          </cell>
        </row>
        <row r="7041">
          <cell r="H7041" t="str">
            <v/>
          </cell>
        </row>
        <row r="7042">
          <cell r="H7042" t="str">
            <v/>
          </cell>
        </row>
        <row r="7043">
          <cell r="H7043" t="str">
            <v/>
          </cell>
        </row>
        <row r="7044">
          <cell r="H7044" t="str">
            <v/>
          </cell>
        </row>
        <row r="7045">
          <cell r="H7045" t="str">
            <v/>
          </cell>
        </row>
        <row r="7046">
          <cell r="H7046" t="str">
            <v/>
          </cell>
        </row>
        <row r="7047">
          <cell r="H7047" t="str">
            <v/>
          </cell>
        </row>
        <row r="7048">
          <cell r="H7048" t="str">
            <v/>
          </cell>
        </row>
        <row r="7049">
          <cell r="H7049" t="str">
            <v/>
          </cell>
        </row>
        <row r="7050">
          <cell r="H7050" t="str">
            <v/>
          </cell>
        </row>
        <row r="7051">
          <cell r="H7051" t="str">
            <v/>
          </cell>
        </row>
        <row r="7052">
          <cell r="H7052" t="str">
            <v/>
          </cell>
        </row>
        <row r="7053">
          <cell r="H7053" t="str">
            <v/>
          </cell>
        </row>
        <row r="7054">
          <cell r="H7054" t="str">
            <v/>
          </cell>
        </row>
        <row r="7055">
          <cell r="H7055" t="str">
            <v/>
          </cell>
        </row>
        <row r="7056">
          <cell r="H7056" t="str">
            <v/>
          </cell>
        </row>
        <row r="7057">
          <cell r="H7057" t="str">
            <v/>
          </cell>
        </row>
        <row r="7058">
          <cell r="H7058" t="str">
            <v/>
          </cell>
        </row>
        <row r="7059">
          <cell r="H7059" t="str">
            <v/>
          </cell>
        </row>
        <row r="7060">
          <cell r="H7060" t="str">
            <v/>
          </cell>
        </row>
        <row r="7061">
          <cell r="H7061" t="str">
            <v/>
          </cell>
        </row>
        <row r="7062">
          <cell r="H7062" t="str">
            <v/>
          </cell>
        </row>
        <row r="7063">
          <cell r="H7063" t="str">
            <v/>
          </cell>
        </row>
        <row r="7064">
          <cell r="H7064" t="str">
            <v/>
          </cell>
        </row>
        <row r="7065">
          <cell r="H7065" t="str">
            <v/>
          </cell>
        </row>
        <row r="7066">
          <cell r="H7066" t="str">
            <v/>
          </cell>
        </row>
        <row r="7067">
          <cell r="H7067" t="str">
            <v/>
          </cell>
        </row>
        <row r="7068">
          <cell r="H7068" t="str">
            <v/>
          </cell>
        </row>
        <row r="7069">
          <cell r="H7069" t="str">
            <v/>
          </cell>
        </row>
        <row r="7070">
          <cell r="H7070" t="str">
            <v/>
          </cell>
        </row>
        <row r="7071">
          <cell r="H7071" t="str">
            <v/>
          </cell>
        </row>
        <row r="7072">
          <cell r="H7072" t="str">
            <v/>
          </cell>
        </row>
        <row r="7073">
          <cell r="H7073" t="str">
            <v/>
          </cell>
        </row>
        <row r="7074">
          <cell r="H7074" t="str">
            <v/>
          </cell>
        </row>
        <row r="7075">
          <cell r="H7075" t="str">
            <v/>
          </cell>
        </row>
        <row r="7076">
          <cell r="H7076" t="str">
            <v/>
          </cell>
        </row>
        <row r="7077">
          <cell r="H7077" t="str">
            <v/>
          </cell>
        </row>
        <row r="7078">
          <cell r="H7078" t="str">
            <v/>
          </cell>
        </row>
        <row r="7079">
          <cell r="H7079" t="str">
            <v/>
          </cell>
        </row>
        <row r="7080">
          <cell r="H7080" t="str">
            <v/>
          </cell>
        </row>
        <row r="7081">
          <cell r="H7081" t="str">
            <v/>
          </cell>
        </row>
        <row r="7082">
          <cell r="H7082" t="str">
            <v/>
          </cell>
        </row>
        <row r="7083">
          <cell r="H7083" t="str">
            <v/>
          </cell>
        </row>
        <row r="7084">
          <cell r="H7084" t="str">
            <v/>
          </cell>
        </row>
        <row r="7085">
          <cell r="H7085" t="str">
            <v/>
          </cell>
        </row>
        <row r="7086">
          <cell r="H7086" t="str">
            <v/>
          </cell>
        </row>
        <row r="7087">
          <cell r="H7087" t="str">
            <v/>
          </cell>
        </row>
        <row r="7088">
          <cell r="H7088" t="str">
            <v/>
          </cell>
        </row>
        <row r="7089">
          <cell r="H7089" t="str">
            <v/>
          </cell>
        </row>
        <row r="7090">
          <cell r="H7090" t="str">
            <v/>
          </cell>
        </row>
        <row r="7091">
          <cell r="H7091" t="str">
            <v/>
          </cell>
        </row>
        <row r="7092">
          <cell r="H7092" t="str">
            <v/>
          </cell>
        </row>
        <row r="7093">
          <cell r="H7093" t="str">
            <v/>
          </cell>
        </row>
        <row r="7094">
          <cell r="H7094" t="str">
            <v/>
          </cell>
        </row>
        <row r="7095">
          <cell r="H7095" t="str">
            <v/>
          </cell>
        </row>
        <row r="7096">
          <cell r="H7096" t="str">
            <v/>
          </cell>
        </row>
        <row r="7097">
          <cell r="H7097" t="str">
            <v/>
          </cell>
        </row>
        <row r="7098">
          <cell r="H7098" t="str">
            <v/>
          </cell>
        </row>
        <row r="7099">
          <cell r="H7099" t="str">
            <v/>
          </cell>
        </row>
        <row r="7100">
          <cell r="H7100" t="str">
            <v/>
          </cell>
        </row>
        <row r="7101">
          <cell r="H7101" t="str">
            <v/>
          </cell>
        </row>
        <row r="7102">
          <cell r="H7102" t="str">
            <v/>
          </cell>
        </row>
        <row r="7103">
          <cell r="H7103" t="str">
            <v/>
          </cell>
        </row>
        <row r="7104">
          <cell r="H7104" t="str">
            <v/>
          </cell>
        </row>
        <row r="7105">
          <cell r="H7105" t="str">
            <v/>
          </cell>
        </row>
        <row r="7106">
          <cell r="H7106" t="str">
            <v/>
          </cell>
        </row>
        <row r="7107">
          <cell r="H7107" t="str">
            <v/>
          </cell>
        </row>
        <row r="7108">
          <cell r="H7108" t="str">
            <v/>
          </cell>
        </row>
        <row r="7109">
          <cell r="H7109" t="str">
            <v/>
          </cell>
        </row>
        <row r="7110">
          <cell r="H7110" t="str">
            <v/>
          </cell>
        </row>
        <row r="7111">
          <cell r="H7111" t="str">
            <v/>
          </cell>
        </row>
        <row r="7112">
          <cell r="H7112" t="str">
            <v/>
          </cell>
        </row>
        <row r="7113">
          <cell r="H7113" t="str">
            <v/>
          </cell>
        </row>
        <row r="7114">
          <cell r="H7114" t="str">
            <v/>
          </cell>
        </row>
        <row r="7115">
          <cell r="H7115" t="str">
            <v/>
          </cell>
        </row>
        <row r="7116">
          <cell r="H7116" t="str">
            <v/>
          </cell>
        </row>
        <row r="7117">
          <cell r="H7117" t="str">
            <v/>
          </cell>
        </row>
        <row r="7118">
          <cell r="H7118" t="str">
            <v/>
          </cell>
        </row>
        <row r="7119">
          <cell r="H7119" t="str">
            <v/>
          </cell>
        </row>
        <row r="7120">
          <cell r="H7120" t="str">
            <v/>
          </cell>
        </row>
        <row r="7121">
          <cell r="H7121" t="str">
            <v/>
          </cell>
        </row>
        <row r="7122">
          <cell r="H7122" t="str">
            <v/>
          </cell>
        </row>
        <row r="7123">
          <cell r="H7123" t="str">
            <v/>
          </cell>
        </row>
        <row r="7124">
          <cell r="H7124" t="str">
            <v/>
          </cell>
        </row>
        <row r="7125">
          <cell r="H7125" t="str">
            <v/>
          </cell>
        </row>
        <row r="7126">
          <cell r="H7126" t="str">
            <v/>
          </cell>
        </row>
        <row r="7127">
          <cell r="H7127" t="str">
            <v/>
          </cell>
        </row>
        <row r="7128">
          <cell r="H7128" t="str">
            <v/>
          </cell>
        </row>
        <row r="7129">
          <cell r="H7129" t="str">
            <v/>
          </cell>
        </row>
        <row r="7130">
          <cell r="H7130" t="str">
            <v/>
          </cell>
        </row>
        <row r="7131">
          <cell r="H7131" t="str">
            <v/>
          </cell>
        </row>
        <row r="7132">
          <cell r="H7132" t="str">
            <v/>
          </cell>
        </row>
        <row r="7133">
          <cell r="H7133" t="str">
            <v/>
          </cell>
        </row>
        <row r="7134">
          <cell r="H7134" t="str">
            <v/>
          </cell>
        </row>
        <row r="7135">
          <cell r="H7135" t="str">
            <v/>
          </cell>
        </row>
        <row r="7136">
          <cell r="H7136" t="str">
            <v/>
          </cell>
        </row>
        <row r="7137">
          <cell r="H7137" t="str">
            <v/>
          </cell>
        </row>
        <row r="7138">
          <cell r="H7138" t="str">
            <v/>
          </cell>
        </row>
        <row r="7139">
          <cell r="H7139" t="str">
            <v/>
          </cell>
        </row>
        <row r="7140">
          <cell r="H7140" t="str">
            <v/>
          </cell>
        </row>
        <row r="7141">
          <cell r="H7141" t="str">
            <v/>
          </cell>
        </row>
        <row r="7142">
          <cell r="H7142" t="str">
            <v/>
          </cell>
        </row>
        <row r="7143">
          <cell r="H7143" t="str">
            <v/>
          </cell>
        </row>
        <row r="7144">
          <cell r="H7144" t="str">
            <v/>
          </cell>
        </row>
        <row r="7145">
          <cell r="H7145" t="str">
            <v/>
          </cell>
        </row>
        <row r="7146">
          <cell r="H7146" t="str">
            <v/>
          </cell>
        </row>
        <row r="7147">
          <cell r="H7147" t="str">
            <v/>
          </cell>
        </row>
        <row r="7148">
          <cell r="H7148" t="str">
            <v/>
          </cell>
        </row>
        <row r="7149">
          <cell r="H7149" t="str">
            <v/>
          </cell>
        </row>
        <row r="7150">
          <cell r="H7150" t="str">
            <v/>
          </cell>
        </row>
        <row r="7151">
          <cell r="H7151" t="str">
            <v/>
          </cell>
        </row>
        <row r="7152">
          <cell r="H7152" t="str">
            <v/>
          </cell>
        </row>
        <row r="7153">
          <cell r="H7153" t="str">
            <v/>
          </cell>
        </row>
        <row r="7154">
          <cell r="H7154" t="str">
            <v/>
          </cell>
        </row>
        <row r="7155">
          <cell r="H7155" t="str">
            <v/>
          </cell>
        </row>
        <row r="7156">
          <cell r="H7156" t="str">
            <v/>
          </cell>
        </row>
        <row r="7157">
          <cell r="H7157" t="str">
            <v/>
          </cell>
        </row>
        <row r="7158">
          <cell r="H7158" t="str">
            <v/>
          </cell>
        </row>
        <row r="7159">
          <cell r="H7159" t="str">
            <v/>
          </cell>
        </row>
        <row r="7160">
          <cell r="H7160" t="str">
            <v/>
          </cell>
        </row>
        <row r="7161">
          <cell r="H7161" t="str">
            <v/>
          </cell>
        </row>
        <row r="7162">
          <cell r="H7162" t="str">
            <v/>
          </cell>
        </row>
        <row r="7163">
          <cell r="H7163" t="str">
            <v/>
          </cell>
        </row>
        <row r="7164">
          <cell r="H7164" t="str">
            <v/>
          </cell>
        </row>
        <row r="7165">
          <cell r="H7165" t="str">
            <v/>
          </cell>
        </row>
        <row r="7166">
          <cell r="H7166" t="str">
            <v/>
          </cell>
        </row>
        <row r="7167">
          <cell r="H7167" t="str">
            <v/>
          </cell>
        </row>
        <row r="7168">
          <cell r="H7168" t="str">
            <v/>
          </cell>
        </row>
        <row r="7169">
          <cell r="H7169" t="str">
            <v/>
          </cell>
        </row>
        <row r="7170">
          <cell r="H7170" t="str">
            <v/>
          </cell>
        </row>
        <row r="7171">
          <cell r="H7171" t="str">
            <v/>
          </cell>
        </row>
        <row r="7172">
          <cell r="H7172" t="str">
            <v/>
          </cell>
        </row>
        <row r="7173">
          <cell r="H7173" t="str">
            <v/>
          </cell>
        </row>
        <row r="7174">
          <cell r="H7174" t="str">
            <v/>
          </cell>
        </row>
        <row r="7175">
          <cell r="H7175" t="str">
            <v/>
          </cell>
        </row>
        <row r="7176">
          <cell r="H7176" t="str">
            <v/>
          </cell>
        </row>
        <row r="7177">
          <cell r="H7177" t="str">
            <v/>
          </cell>
        </row>
        <row r="7178">
          <cell r="H7178" t="str">
            <v/>
          </cell>
        </row>
        <row r="7179">
          <cell r="H7179" t="str">
            <v/>
          </cell>
        </row>
        <row r="7180">
          <cell r="H7180" t="str">
            <v/>
          </cell>
        </row>
        <row r="7181">
          <cell r="H7181" t="str">
            <v/>
          </cell>
        </row>
        <row r="7182">
          <cell r="H7182" t="str">
            <v/>
          </cell>
        </row>
        <row r="7183">
          <cell r="H7183" t="str">
            <v/>
          </cell>
        </row>
        <row r="7184">
          <cell r="H7184" t="str">
            <v/>
          </cell>
        </row>
        <row r="7185">
          <cell r="H7185" t="str">
            <v/>
          </cell>
        </row>
        <row r="7186">
          <cell r="H7186" t="str">
            <v/>
          </cell>
        </row>
        <row r="7187">
          <cell r="H7187" t="str">
            <v/>
          </cell>
        </row>
        <row r="7188">
          <cell r="H7188" t="str">
            <v/>
          </cell>
        </row>
        <row r="7189">
          <cell r="H7189" t="str">
            <v/>
          </cell>
        </row>
        <row r="7190">
          <cell r="H7190" t="str">
            <v/>
          </cell>
        </row>
        <row r="7191">
          <cell r="H7191" t="str">
            <v/>
          </cell>
        </row>
        <row r="7192">
          <cell r="H7192" t="str">
            <v/>
          </cell>
        </row>
        <row r="7193">
          <cell r="H7193" t="str">
            <v/>
          </cell>
        </row>
        <row r="7194">
          <cell r="H7194" t="str">
            <v/>
          </cell>
        </row>
        <row r="7195">
          <cell r="H7195" t="str">
            <v/>
          </cell>
        </row>
        <row r="7196">
          <cell r="H7196" t="str">
            <v/>
          </cell>
        </row>
        <row r="7197">
          <cell r="H7197" t="str">
            <v/>
          </cell>
        </row>
        <row r="7198">
          <cell r="H7198" t="str">
            <v/>
          </cell>
        </row>
        <row r="7199">
          <cell r="H7199" t="str">
            <v/>
          </cell>
        </row>
        <row r="7200">
          <cell r="H7200" t="str">
            <v/>
          </cell>
        </row>
        <row r="7201">
          <cell r="H7201" t="str">
            <v/>
          </cell>
        </row>
        <row r="7202">
          <cell r="H7202" t="str">
            <v/>
          </cell>
        </row>
        <row r="7203">
          <cell r="H7203" t="str">
            <v/>
          </cell>
        </row>
        <row r="7204">
          <cell r="H7204" t="str">
            <v/>
          </cell>
        </row>
        <row r="7205">
          <cell r="H7205" t="str">
            <v/>
          </cell>
        </row>
        <row r="7206">
          <cell r="H7206" t="str">
            <v/>
          </cell>
        </row>
        <row r="7207">
          <cell r="H7207" t="str">
            <v/>
          </cell>
        </row>
        <row r="7208">
          <cell r="H7208" t="str">
            <v/>
          </cell>
        </row>
        <row r="7209">
          <cell r="H7209" t="str">
            <v/>
          </cell>
        </row>
        <row r="7210">
          <cell r="H7210" t="str">
            <v/>
          </cell>
        </row>
        <row r="7211">
          <cell r="H7211" t="str">
            <v/>
          </cell>
        </row>
        <row r="7212">
          <cell r="H7212" t="str">
            <v/>
          </cell>
        </row>
        <row r="7213">
          <cell r="H7213" t="str">
            <v/>
          </cell>
        </row>
        <row r="7214">
          <cell r="H7214" t="str">
            <v/>
          </cell>
        </row>
        <row r="7215">
          <cell r="H7215" t="str">
            <v/>
          </cell>
        </row>
        <row r="7216">
          <cell r="H7216" t="str">
            <v/>
          </cell>
        </row>
        <row r="7217">
          <cell r="H7217" t="str">
            <v/>
          </cell>
        </row>
        <row r="7218">
          <cell r="H7218" t="str">
            <v/>
          </cell>
        </row>
        <row r="7219">
          <cell r="H7219" t="str">
            <v/>
          </cell>
        </row>
        <row r="7220">
          <cell r="H7220" t="str">
            <v/>
          </cell>
        </row>
        <row r="7221">
          <cell r="H7221" t="str">
            <v/>
          </cell>
        </row>
        <row r="7222">
          <cell r="H7222" t="str">
            <v/>
          </cell>
        </row>
        <row r="7223">
          <cell r="H7223" t="str">
            <v/>
          </cell>
        </row>
        <row r="7224">
          <cell r="H7224" t="str">
            <v/>
          </cell>
        </row>
        <row r="7225">
          <cell r="H7225" t="str">
            <v/>
          </cell>
        </row>
        <row r="7226">
          <cell r="H7226" t="str">
            <v/>
          </cell>
        </row>
        <row r="7227">
          <cell r="H7227" t="str">
            <v/>
          </cell>
        </row>
        <row r="7228">
          <cell r="H7228" t="str">
            <v/>
          </cell>
        </row>
        <row r="7229">
          <cell r="H7229" t="str">
            <v/>
          </cell>
        </row>
        <row r="7230">
          <cell r="H7230" t="str">
            <v/>
          </cell>
        </row>
        <row r="7231">
          <cell r="H7231" t="str">
            <v/>
          </cell>
        </row>
        <row r="7232">
          <cell r="H7232" t="str">
            <v/>
          </cell>
        </row>
        <row r="7233">
          <cell r="H7233" t="str">
            <v/>
          </cell>
        </row>
        <row r="7234">
          <cell r="H7234" t="str">
            <v/>
          </cell>
        </row>
        <row r="7235">
          <cell r="H7235" t="str">
            <v/>
          </cell>
        </row>
        <row r="7236">
          <cell r="H7236" t="str">
            <v/>
          </cell>
        </row>
        <row r="7237">
          <cell r="H7237" t="str">
            <v/>
          </cell>
        </row>
        <row r="7238">
          <cell r="H7238" t="str">
            <v/>
          </cell>
        </row>
        <row r="7239">
          <cell r="H7239" t="str">
            <v/>
          </cell>
        </row>
        <row r="7240">
          <cell r="H7240" t="str">
            <v/>
          </cell>
        </row>
        <row r="7241">
          <cell r="H7241" t="str">
            <v/>
          </cell>
        </row>
        <row r="7242">
          <cell r="H7242" t="str">
            <v/>
          </cell>
        </row>
        <row r="7243">
          <cell r="H7243" t="str">
            <v/>
          </cell>
        </row>
        <row r="7244">
          <cell r="H7244" t="str">
            <v/>
          </cell>
        </row>
        <row r="7245">
          <cell r="H7245" t="str">
            <v/>
          </cell>
        </row>
        <row r="7246">
          <cell r="H7246" t="str">
            <v/>
          </cell>
        </row>
        <row r="7247">
          <cell r="H7247" t="str">
            <v/>
          </cell>
        </row>
        <row r="7248">
          <cell r="H7248" t="str">
            <v/>
          </cell>
        </row>
        <row r="7249">
          <cell r="H7249" t="str">
            <v/>
          </cell>
        </row>
        <row r="7250">
          <cell r="H7250" t="str">
            <v/>
          </cell>
        </row>
        <row r="7251">
          <cell r="H7251" t="str">
            <v/>
          </cell>
        </row>
        <row r="7252">
          <cell r="H7252" t="str">
            <v/>
          </cell>
        </row>
        <row r="7253">
          <cell r="H7253" t="str">
            <v/>
          </cell>
        </row>
        <row r="7254">
          <cell r="H7254" t="str">
            <v/>
          </cell>
        </row>
        <row r="7255">
          <cell r="H7255" t="str">
            <v/>
          </cell>
        </row>
        <row r="7256">
          <cell r="H7256" t="str">
            <v/>
          </cell>
        </row>
        <row r="7257">
          <cell r="H7257" t="str">
            <v/>
          </cell>
        </row>
        <row r="7258">
          <cell r="H7258" t="str">
            <v/>
          </cell>
        </row>
        <row r="7259">
          <cell r="H7259" t="str">
            <v/>
          </cell>
        </row>
        <row r="7260">
          <cell r="H7260" t="str">
            <v/>
          </cell>
        </row>
        <row r="7261">
          <cell r="H7261" t="str">
            <v/>
          </cell>
        </row>
        <row r="7262">
          <cell r="H7262" t="str">
            <v/>
          </cell>
        </row>
        <row r="7263">
          <cell r="H7263" t="str">
            <v/>
          </cell>
        </row>
        <row r="7264">
          <cell r="H7264" t="str">
            <v/>
          </cell>
        </row>
        <row r="7265">
          <cell r="H7265" t="str">
            <v/>
          </cell>
        </row>
        <row r="7266">
          <cell r="H7266" t="str">
            <v/>
          </cell>
        </row>
        <row r="7267">
          <cell r="H7267" t="str">
            <v/>
          </cell>
        </row>
        <row r="7268">
          <cell r="H7268" t="str">
            <v/>
          </cell>
        </row>
        <row r="7269">
          <cell r="H7269" t="str">
            <v/>
          </cell>
        </row>
        <row r="7270">
          <cell r="H7270" t="str">
            <v/>
          </cell>
        </row>
        <row r="7271">
          <cell r="H7271" t="str">
            <v/>
          </cell>
        </row>
        <row r="7272">
          <cell r="H7272" t="str">
            <v/>
          </cell>
        </row>
        <row r="7273">
          <cell r="H7273" t="str">
            <v/>
          </cell>
        </row>
        <row r="7274">
          <cell r="H7274" t="str">
            <v/>
          </cell>
        </row>
        <row r="7275">
          <cell r="H7275" t="str">
            <v/>
          </cell>
        </row>
        <row r="7276">
          <cell r="H7276" t="str">
            <v/>
          </cell>
        </row>
        <row r="7277">
          <cell r="H7277" t="str">
            <v/>
          </cell>
        </row>
        <row r="7278">
          <cell r="H7278" t="str">
            <v/>
          </cell>
        </row>
        <row r="7279">
          <cell r="H7279" t="str">
            <v/>
          </cell>
        </row>
        <row r="7280">
          <cell r="H7280" t="str">
            <v/>
          </cell>
        </row>
        <row r="7281">
          <cell r="H7281" t="str">
            <v/>
          </cell>
        </row>
        <row r="7282">
          <cell r="H7282" t="str">
            <v/>
          </cell>
        </row>
        <row r="7283">
          <cell r="H7283" t="str">
            <v/>
          </cell>
        </row>
        <row r="7284">
          <cell r="H7284" t="str">
            <v/>
          </cell>
        </row>
        <row r="7285">
          <cell r="H7285" t="str">
            <v/>
          </cell>
        </row>
        <row r="7286">
          <cell r="H7286" t="str">
            <v/>
          </cell>
        </row>
        <row r="7287">
          <cell r="H7287" t="str">
            <v/>
          </cell>
        </row>
        <row r="7288">
          <cell r="H7288" t="str">
            <v/>
          </cell>
        </row>
        <row r="7289">
          <cell r="H7289" t="str">
            <v/>
          </cell>
        </row>
        <row r="7290">
          <cell r="H7290" t="str">
            <v/>
          </cell>
        </row>
        <row r="7291">
          <cell r="H7291" t="str">
            <v/>
          </cell>
        </row>
        <row r="7292">
          <cell r="H7292" t="str">
            <v/>
          </cell>
        </row>
        <row r="7293">
          <cell r="H7293" t="str">
            <v/>
          </cell>
        </row>
        <row r="7294">
          <cell r="H7294" t="str">
            <v/>
          </cell>
        </row>
        <row r="7295">
          <cell r="H7295" t="str">
            <v/>
          </cell>
        </row>
        <row r="7296">
          <cell r="H7296" t="str">
            <v/>
          </cell>
        </row>
        <row r="7297">
          <cell r="H7297" t="str">
            <v/>
          </cell>
        </row>
        <row r="7298">
          <cell r="H7298" t="str">
            <v/>
          </cell>
        </row>
        <row r="7299">
          <cell r="H7299" t="str">
            <v/>
          </cell>
        </row>
        <row r="7300">
          <cell r="H7300" t="str">
            <v/>
          </cell>
        </row>
        <row r="7301">
          <cell r="H7301" t="str">
            <v/>
          </cell>
        </row>
        <row r="7302">
          <cell r="H7302" t="str">
            <v/>
          </cell>
        </row>
        <row r="7303">
          <cell r="H7303" t="str">
            <v/>
          </cell>
        </row>
        <row r="7304">
          <cell r="H7304" t="str">
            <v/>
          </cell>
        </row>
        <row r="7305">
          <cell r="H7305" t="str">
            <v/>
          </cell>
        </row>
        <row r="7306">
          <cell r="H7306" t="str">
            <v/>
          </cell>
        </row>
        <row r="7307">
          <cell r="H7307" t="str">
            <v/>
          </cell>
        </row>
        <row r="7308">
          <cell r="H7308" t="str">
            <v/>
          </cell>
        </row>
        <row r="7309">
          <cell r="H7309" t="str">
            <v/>
          </cell>
        </row>
        <row r="7310">
          <cell r="H7310" t="str">
            <v/>
          </cell>
        </row>
        <row r="7311">
          <cell r="H7311" t="str">
            <v/>
          </cell>
        </row>
        <row r="7312">
          <cell r="H7312" t="str">
            <v/>
          </cell>
        </row>
        <row r="7313">
          <cell r="H7313" t="str">
            <v/>
          </cell>
        </row>
        <row r="7314">
          <cell r="H7314" t="str">
            <v/>
          </cell>
        </row>
        <row r="7315">
          <cell r="H7315" t="str">
            <v/>
          </cell>
        </row>
        <row r="7316">
          <cell r="H7316" t="str">
            <v/>
          </cell>
        </row>
        <row r="7317">
          <cell r="H7317" t="str">
            <v/>
          </cell>
        </row>
        <row r="7318">
          <cell r="H7318" t="str">
            <v/>
          </cell>
        </row>
        <row r="7319">
          <cell r="H7319" t="str">
            <v/>
          </cell>
        </row>
        <row r="7320">
          <cell r="H7320" t="str">
            <v/>
          </cell>
        </row>
        <row r="7321">
          <cell r="H7321" t="str">
            <v/>
          </cell>
        </row>
        <row r="7322">
          <cell r="H7322" t="str">
            <v/>
          </cell>
        </row>
        <row r="7323">
          <cell r="H7323" t="str">
            <v/>
          </cell>
        </row>
        <row r="7324">
          <cell r="H7324" t="str">
            <v/>
          </cell>
        </row>
        <row r="7325">
          <cell r="H7325" t="str">
            <v/>
          </cell>
        </row>
        <row r="7326">
          <cell r="H7326" t="str">
            <v/>
          </cell>
        </row>
        <row r="7327">
          <cell r="H7327" t="str">
            <v/>
          </cell>
        </row>
        <row r="7328">
          <cell r="H7328" t="str">
            <v/>
          </cell>
        </row>
        <row r="7329">
          <cell r="H7329" t="str">
            <v/>
          </cell>
        </row>
        <row r="7330">
          <cell r="H7330" t="str">
            <v/>
          </cell>
        </row>
        <row r="7331">
          <cell r="H7331" t="str">
            <v/>
          </cell>
        </row>
        <row r="7332">
          <cell r="H7332" t="str">
            <v/>
          </cell>
        </row>
        <row r="7333">
          <cell r="H7333" t="str">
            <v/>
          </cell>
        </row>
        <row r="7334">
          <cell r="H7334" t="str">
            <v/>
          </cell>
        </row>
        <row r="7335">
          <cell r="H7335" t="str">
            <v/>
          </cell>
        </row>
        <row r="7336">
          <cell r="H7336" t="str">
            <v/>
          </cell>
        </row>
        <row r="7337">
          <cell r="H7337" t="str">
            <v/>
          </cell>
        </row>
        <row r="7338">
          <cell r="H7338" t="str">
            <v/>
          </cell>
        </row>
        <row r="7339">
          <cell r="H7339" t="str">
            <v/>
          </cell>
        </row>
        <row r="7340">
          <cell r="H7340" t="str">
            <v/>
          </cell>
        </row>
        <row r="7341">
          <cell r="H7341" t="str">
            <v/>
          </cell>
        </row>
        <row r="7342">
          <cell r="H7342" t="str">
            <v/>
          </cell>
        </row>
        <row r="7343">
          <cell r="H7343" t="str">
            <v/>
          </cell>
        </row>
        <row r="7344">
          <cell r="H7344" t="str">
            <v/>
          </cell>
        </row>
        <row r="7345">
          <cell r="H7345" t="str">
            <v/>
          </cell>
        </row>
        <row r="7346">
          <cell r="H7346" t="str">
            <v/>
          </cell>
        </row>
        <row r="7347">
          <cell r="H7347" t="str">
            <v/>
          </cell>
        </row>
        <row r="7348">
          <cell r="H7348" t="str">
            <v/>
          </cell>
        </row>
        <row r="7349">
          <cell r="H7349" t="str">
            <v/>
          </cell>
        </row>
        <row r="7350">
          <cell r="H7350" t="str">
            <v/>
          </cell>
        </row>
        <row r="7351">
          <cell r="H7351" t="str">
            <v/>
          </cell>
        </row>
        <row r="7352">
          <cell r="H7352" t="str">
            <v/>
          </cell>
        </row>
        <row r="7353">
          <cell r="H7353" t="str">
            <v/>
          </cell>
        </row>
        <row r="7354">
          <cell r="H7354" t="str">
            <v/>
          </cell>
        </row>
        <row r="7355">
          <cell r="H7355" t="str">
            <v/>
          </cell>
        </row>
        <row r="7356">
          <cell r="H7356" t="str">
            <v/>
          </cell>
        </row>
        <row r="7357">
          <cell r="H7357" t="str">
            <v/>
          </cell>
        </row>
        <row r="7358">
          <cell r="H7358" t="str">
            <v/>
          </cell>
        </row>
        <row r="7359">
          <cell r="H7359" t="str">
            <v/>
          </cell>
        </row>
        <row r="7360">
          <cell r="H7360" t="str">
            <v/>
          </cell>
        </row>
        <row r="7361">
          <cell r="H7361" t="str">
            <v/>
          </cell>
        </row>
        <row r="7362">
          <cell r="H7362" t="str">
            <v/>
          </cell>
        </row>
        <row r="7363">
          <cell r="H7363" t="str">
            <v/>
          </cell>
        </row>
        <row r="7364">
          <cell r="H7364" t="str">
            <v/>
          </cell>
        </row>
        <row r="7365">
          <cell r="H7365" t="str">
            <v/>
          </cell>
        </row>
        <row r="7366">
          <cell r="H7366" t="str">
            <v/>
          </cell>
        </row>
        <row r="7367">
          <cell r="H7367" t="str">
            <v/>
          </cell>
        </row>
        <row r="7368">
          <cell r="H7368" t="str">
            <v/>
          </cell>
        </row>
        <row r="7369">
          <cell r="H7369" t="str">
            <v/>
          </cell>
        </row>
        <row r="7370">
          <cell r="H7370" t="str">
            <v/>
          </cell>
        </row>
        <row r="7371">
          <cell r="H7371" t="str">
            <v/>
          </cell>
        </row>
        <row r="7372">
          <cell r="H7372" t="str">
            <v/>
          </cell>
        </row>
        <row r="7373">
          <cell r="H7373" t="str">
            <v/>
          </cell>
        </row>
        <row r="7374">
          <cell r="H7374" t="str">
            <v/>
          </cell>
        </row>
        <row r="7375">
          <cell r="H7375" t="str">
            <v/>
          </cell>
        </row>
        <row r="7376">
          <cell r="H7376" t="str">
            <v/>
          </cell>
        </row>
        <row r="7377">
          <cell r="H7377" t="str">
            <v/>
          </cell>
        </row>
        <row r="7378">
          <cell r="H7378" t="str">
            <v/>
          </cell>
        </row>
        <row r="7379">
          <cell r="H7379" t="str">
            <v/>
          </cell>
        </row>
        <row r="7380">
          <cell r="H7380" t="str">
            <v/>
          </cell>
        </row>
        <row r="7381">
          <cell r="H7381" t="str">
            <v/>
          </cell>
        </row>
        <row r="7382">
          <cell r="H7382" t="str">
            <v/>
          </cell>
        </row>
        <row r="7383">
          <cell r="H7383" t="str">
            <v/>
          </cell>
        </row>
        <row r="7384">
          <cell r="H7384" t="str">
            <v/>
          </cell>
        </row>
        <row r="7385">
          <cell r="H7385" t="str">
            <v/>
          </cell>
        </row>
        <row r="7386">
          <cell r="H7386" t="str">
            <v/>
          </cell>
        </row>
        <row r="7387">
          <cell r="H7387" t="str">
            <v/>
          </cell>
        </row>
        <row r="7388">
          <cell r="H7388" t="str">
            <v/>
          </cell>
        </row>
        <row r="7389">
          <cell r="H7389" t="str">
            <v/>
          </cell>
        </row>
        <row r="7390">
          <cell r="H7390" t="str">
            <v/>
          </cell>
        </row>
        <row r="7391">
          <cell r="H7391" t="str">
            <v/>
          </cell>
        </row>
        <row r="7392">
          <cell r="H7392" t="str">
            <v/>
          </cell>
        </row>
        <row r="7393">
          <cell r="H7393" t="str">
            <v/>
          </cell>
        </row>
        <row r="7394">
          <cell r="H7394" t="str">
            <v/>
          </cell>
        </row>
        <row r="7395">
          <cell r="H7395" t="str">
            <v/>
          </cell>
        </row>
        <row r="7396">
          <cell r="H7396" t="str">
            <v/>
          </cell>
        </row>
        <row r="7397">
          <cell r="H7397" t="str">
            <v/>
          </cell>
        </row>
        <row r="7398">
          <cell r="H7398" t="str">
            <v/>
          </cell>
        </row>
        <row r="7399">
          <cell r="H7399" t="str">
            <v/>
          </cell>
        </row>
        <row r="7400">
          <cell r="H7400" t="str">
            <v/>
          </cell>
        </row>
        <row r="7401">
          <cell r="H7401" t="str">
            <v/>
          </cell>
        </row>
        <row r="7402">
          <cell r="H7402" t="str">
            <v/>
          </cell>
        </row>
        <row r="7403">
          <cell r="H7403" t="str">
            <v/>
          </cell>
        </row>
        <row r="7404">
          <cell r="H7404" t="str">
            <v/>
          </cell>
        </row>
        <row r="7405">
          <cell r="H7405" t="str">
            <v/>
          </cell>
        </row>
        <row r="7406">
          <cell r="H7406" t="str">
            <v/>
          </cell>
        </row>
        <row r="7407">
          <cell r="H7407" t="str">
            <v/>
          </cell>
        </row>
        <row r="7408">
          <cell r="H7408" t="str">
            <v/>
          </cell>
        </row>
        <row r="7409">
          <cell r="H7409" t="str">
            <v/>
          </cell>
        </row>
        <row r="7410">
          <cell r="H7410" t="str">
            <v/>
          </cell>
        </row>
        <row r="7411">
          <cell r="H7411" t="str">
            <v/>
          </cell>
        </row>
        <row r="7412">
          <cell r="H7412" t="str">
            <v/>
          </cell>
        </row>
        <row r="7413">
          <cell r="H7413" t="str">
            <v/>
          </cell>
        </row>
        <row r="7414">
          <cell r="H7414" t="str">
            <v/>
          </cell>
        </row>
        <row r="7415">
          <cell r="H7415" t="str">
            <v/>
          </cell>
        </row>
        <row r="7416">
          <cell r="H7416" t="str">
            <v/>
          </cell>
        </row>
        <row r="7417">
          <cell r="H7417" t="str">
            <v/>
          </cell>
        </row>
        <row r="7418">
          <cell r="H7418" t="str">
            <v/>
          </cell>
        </row>
        <row r="7419">
          <cell r="H7419" t="str">
            <v/>
          </cell>
        </row>
        <row r="7420">
          <cell r="H7420" t="str">
            <v/>
          </cell>
        </row>
        <row r="7421">
          <cell r="H7421" t="str">
            <v/>
          </cell>
        </row>
        <row r="7422">
          <cell r="H7422" t="str">
            <v/>
          </cell>
        </row>
        <row r="7423">
          <cell r="H7423" t="str">
            <v/>
          </cell>
        </row>
        <row r="7424">
          <cell r="H7424" t="str">
            <v/>
          </cell>
        </row>
        <row r="7425">
          <cell r="H7425" t="str">
            <v/>
          </cell>
        </row>
        <row r="7426">
          <cell r="H7426" t="str">
            <v/>
          </cell>
        </row>
        <row r="7427">
          <cell r="H7427" t="str">
            <v/>
          </cell>
        </row>
        <row r="7428">
          <cell r="H7428" t="str">
            <v/>
          </cell>
        </row>
        <row r="7429">
          <cell r="H7429" t="str">
            <v/>
          </cell>
        </row>
        <row r="7430">
          <cell r="H7430" t="str">
            <v/>
          </cell>
        </row>
        <row r="7431">
          <cell r="H7431" t="str">
            <v/>
          </cell>
        </row>
        <row r="7432">
          <cell r="H7432" t="str">
            <v/>
          </cell>
        </row>
        <row r="7433">
          <cell r="H7433" t="str">
            <v/>
          </cell>
        </row>
        <row r="7434">
          <cell r="H7434" t="str">
            <v/>
          </cell>
        </row>
        <row r="7435">
          <cell r="H7435" t="str">
            <v/>
          </cell>
        </row>
        <row r="7436">
          <cell r="H7436" t="str">
            <v/>
          </cell>
        </row>
        <row r="7437">
          <cell r="H7437" t="str">
            <v/>
          </cell>
        </row>
        <row r="7438">
          <cell r="H7438" t="str">
            <v/>
          </cell>
        </row>
        <row r="7439">
          <cell r="H7439" t="str">
            <v/>
          </cell>
        </row>
        <row r="7440">
          <cell r="H7440" t="str">
            <v/>
          </cell>
        </row>
        <row r="7441">
          <cell r="H7441" t="str">
            <v/>
          </cell>
        </row>
        <row r="7442">
          <cell r="H7442" t="str">
            <v/>
          </cell>
        </row>
        <row r="7443">
          <cell r="H7443" t="str">
            <v/>
          </cell>
        </row>
        <row r="7444">
          <cell r="H7444" t="str">
            <v/>
          </cell>
        </row>
        <row r="7445">
          <cell r="H7445" t="str">
            <v/>
          </cell>
        </row>
        <row r="7446">
          <cell r="H7446" t="str">
            <v/>
          </cell>
        </row>
        <row r="7447">
          <cell r="H7447" t="str">
            <v/>
          </cell>
        </row>
        <row r="7448">
          <cell r="H7448" t="str">
            <v/>
          </cell>
        </row>
        <row r="7449">
          <cell r="H7449" t="str">
            <v/>
          </cell>
        </row>
        <row r="7450">
          <cell r="H7450" t="str">
            <v/>
          </cell>
        </row>
        <row r="7451">
          <cell r="H7451" t="str">
            <v/>
          </cell>
        </row>
        <row r="7452">
          <cell r="H7452" t="str">
            <v/>
          </cell>
        </row>
        <row r="7453">
          <cell r="H7453" t="str">
            <v/>
          </cell>
        </row>
        <row r="7454">
          <cell r="H7454" t="str">
            <v/>
          </cell>
        </row>
        <row r="7455">
          <cell r="H7455" t="str">
            <v/>
          </cell>
        </row>
        <row r="7456">
          <cell r="H7456" t="str">
            <v/>
          </cell>
        </row>
        <row r="7457">
          <cell r="H7457" t="str">
            <v/>
          </cell>
        </row>
        <row r="7458">
          <cell r="H7458" t="str">
            <v/>
          </cell>
        </row>
        <row r="7459">
          <cell r="H7459" t="str">
            <v/>
          </cell>
        </row>
        <row r="7460">
          <cell r="H7460" t="str">
            <v/>
          </cell>
        </row>
        <row r="7461">
          <cell r="H7461" t="str">
            <v/>
          </cell>
        </row>
        <row r="7462">
          <cell r="H7462" t="str">
            <v/>
          </cell>
        </row>
        <row r="7463">
          <cell r="H7463" t="str">
            <v/>
          </cell>
        </row>
        <row r="7464">
          <cell r="H7464" t="str">
            <v/>
          </cell>
        </row>
        <row r="7465">
          <cell r="H7465" t="str">
            <v/>
          </cell>
        </row>
        <row r="7466">
          <cell r="H7466" t="str">
            <v/>
          </cell>
        </row>
        <row r="7467">
          <cell r="H7467" t="str">
            <v/>
          </cell>
        </row>
        <row r="7468">
          <cell r="H7468" t="str">
            <v/>
          </cell>
        </row>
        <row r="7469">
          <cell r="H7469" t="str">
            <v/>
          </cell>
        </row>
        <row r="7470">
          <cell r="H7470" t="str">
            <v/>
          </cell>
        </row>
        <row r="7471">
          <cell r="H7471" t="str">
            <v/>
          </cell>
        </row>
        <row r="7472">
          <cell r="H7472" t="str">
            <v/>
          </cell>
        </row>
        <row r="7473">
          <cell r="H7473" t="str">
            <v/>
          </cell>
        </row>
        <row r="7474">
          <cell r="H7474" t="str">
            <v/>
          </cell>
        </row>
        <row r="7475">
          <cell r="H7475" t="str">
            <v/>
          </cell>
        </row>
        <row r="7476">
          <cell r="H7476" t="str">
            <v/>
          </cell>
        </row>
        <row r="7477">
          <cell r="H7477" t="str">
            <v/>
          </cell>
        </row>
        <row r="7478">
          <cell r="H7478" t="str">
            <v/>
          </cell>
        </row>
        <row r="7479">
          <cell r="H7479" t="str">
            <v/>
          </cell>
        </row>
        <row r="7480">
          <cell r="H7480" t="str">
            <v/>
          </cell>
        </row>
        <row r="7481">
          <cell r="H7481" t="str">
            <v/>
          </cell>
        </row>
        <row r="7482">
          <cell r="H7482" t="str">
            <v/>
          </cell>
        </row>
        <row r="7483">
          <cell r="H7483" t="str">
            <v/>
          </cell>
        </row>
        <row r="7484">
          <cell r="H7484" t="str">
            <v/>
          </cell>
        </row>
        <row r="7485">
          <cell r="H7485" t="str">
            <v/>
          </cell>
        </row>
        <row r="7486">
          <cell r="H7486" t="str">
            <v/>
          </cell>
        </row>
        <row r="7487">
          <cell r="H7487" t="str">
            <v/>
          </cell>
        </row>
        <row r="7488">
          <cell r="H7488" t="str">
            <v/>
          </cell>
        </row>
        <row r="7489">
          <cell r="H7489" t="str">
            <v/>
          </cell>
        </row>
        <row r="7490">
          <cell r="H7490" t="str">
            <v/>
          </cell>
        </row>
        <row r="7491">
          <cell r="H7491" t="str">
            <v/>
          </cell>
        </row>
        <row r="7492">
          <cell r="H7492" t="str">
            <v/>
          </cell>
        </row>
        <row r="7493">
          <cell r="H7493" t="str">
            <v/>
          </cell>
        </row>
        <row r="7494">
          <cell r="H7494" t="str">
            <v/>
          </cell>
        </row>
        <row r="7495">
          <cell r="H7495" t="str">
            <v/>
          </cell>
        </row>
        <row r="7496">
          <cell r="H7496" t="str">
            <v/>
          </cell>
        </row>
        <row r="7497">
          <cell r="H7497" t="str">
            <v/>
          </cell>
        </row>
        <row r="7498">
          <cell r="H7498" t="str">
            <v/>
          </cell>
        </row>
        <row r="7499">
          <cell r="H7499" t="str">
            <v/>
          </cell>
        </row>
        <row r="7500">
          <cell r="H7500" t="str">
            <v/>
          </cell>
        </row>
        <row r="7501">
          <cell r="H7501" t="str">
            <v/>
          </cell>
        </row>
        <row r="7502">
          <cell r="H7502" t="str">
            <v/>
          </cell>
        </row>
        <row r="7503">
          <cell r="H7503" t="str">
            <v/>
          </cell>
        </row>
        <row r="7504">
          <cell r="H7504" t="str">
            <v/>
          </cell>
        </row>
        <row r="7505">
          <cell r="H7505" t="str">
            <v/>
          </cell>
        </row>
        <row r="7506">
          <cell r="H7506" t="str">
            <v/>
          </cell>
        </row>
        <row r="7507">
          <cell r="H7507" t="str">
            <v/>
          </cell>
        </row>
        <row r="7508">
          <cell r="H7508" t="str">
            <v/>
          </cell>
        </row>
        <row r="7509">
          <cell r="H7509" t="str">
            <v/>
          </cell>
        </row>
        <row r="7510">
          <cell r="H7510" t="str">
            <v/>
          </cell>
        </row>
        <row r="7511">
          <cell r="H7511" t="str">
            <v/>
          </cell>
        </row>
        <row r="7512">
          <cell r="H7512" t="str">
            <v/>
          </cell>
        </row>
        <row r="7513">
          <cell r="H7513" t="str">
            <v/>
          </cell>
        </row>
        <row r="7514">
          <cell r="H7514" t="str">
            <v/>
          </cell>
        </row>
        <row r="7515">
          <cell r="H7515" t="str">
            <v/>
          </cell>
        </row>
        <row r="7516">
          <cell r="H7516" t="str">
            <v/>
          </cell>
        </row>
        <row r="7517">
          <cell r="H7517" t="str">
            <v/>
          </cell>
        </row>
        <row r="7518">
          <cell r="H7518" t="str">
            <v/>
          </cell>
        </row>
        <row r="7519">
          <cell r="H7519" t="str">
            <v/>
          </cell>
        </row>
        <row r="7520">
          <cell r="H7520" t="str">
            <v/>
          </cell>
        </row>
        <row r="7521">
          <cell r="H7521" t="str">
            <v/>
          </cell>
        </row>
        <row r="7522">
          <cell r="H7522" t="str">
            <v/>
          </cell>
        </row>
        <row r="7523">
          <cell r="H7523" t="str">
            <v/>
          </cell>
        </row>
        <row r="7524">
          <cell r="H7524" t="str">
            <v/>
          </cell>
        </row>
        <row r="7525">
          <cell r="H7525" t="str">
            <v/>
          </cell>
        </row>
        <row r="7526">
          <cell r="H7526" t="str">
            <v/>
          </cell>
        </row>
        <row r="7527">
          <cell r="H7527" t="str">
            <v/>
          </cell>
        </row>
        <row r="7528">
          <cell r="H7528" t="str">
            <v/>
          </cell>
        </row>
        <row r="7529">
          <cell r="H7529" t="str">
            <v/>
          </cell>
        </row>
        <row r="7530">
          <cell r="H7530" t="str">
            <v/>
          </cell>
        </row>
        <row r="7531">
          <cell r="H7531" t="str">
            <v/>
          </cell>
        </row>
        <row r="7532">
          <cell r="H7532" t="str">
            <v/>
          </cell>
        </row>
        <row r="7533">
          <cell r="H7533" t="str">
            <v/>
          </cell>
        </row>
        <row r="7534">
          <cell r="H7534" t="str">
            <v/>
          </cell>
        </row>
        <row r="7535">
          <cell r="H7535" t="str">
            <v/>
          </cell>
        </row>
        <row r="7536">
          <cell r="H7536" t="str">
            <v/>
          </cell>
        </row>
        <row r="7537">
          <cell r="H7537" t="str">
            <v/>
          </cell>
        </row>
        <row r="7538">
          <cell r="H7538" t="str">
            <v/>
          </cell>
        </row>
        <row r="7539">
          <cell r="H7539" t="str">
            <v/>
          </cell>
        </row>
        <row r="7540">
          <cell r="H7540" t="str">
            <v/>
          </cell>
        </row>
        <row r="7541">
          <cell r="H7541" t="str">
            <v/>
          </cell>
        </row>
        <row r="7542">
          <cell r="H7542" t="str">
            <v/>
          </cell>
        </row>
        <row r="7543">
          <cell r="H7543" t="str">
            <v/>
          </cell>
        </row>
        <row r="7544">
          <cell r="H7544" t="str">
            <v/>
          </cell>
        </row>
        <row r="7545">
          <cell r="H7545" t="str">
            <v/>
          </cell>
        </row>
        <row r="7546">
          <cell r="H7546" t="str">
            <v/>
          </cell>
        </row>
        <row r="7547">
          <cell r="H7547" t="str">
            <v/>
          </cell>
        </row>
        <row r="7548">
          <cell r="H7548" t="str">
            <v/>
          </cell>
        </row>
        <row r="7549">
          <cell r="H7549" t="str">
            <v/>
          </cell>
        </row>
        <row r="7550">
          <cell r="H7550" t="str">
            <v/>
          </cell>
        </row>
        <row r="7551">
          <cell r="H7551" t="str">
            <v/>
          </cell>
        </row>
        <row r="7552">
          <cell r="H7552" t="str">
            <v/>
          </cell>
        </row>
        <row r="7553">
          <cell r="H7553" t="str">
            <v/>
          </cell>
        </row>
        <row r="7554">
          <cell r="H7554" t="str">
            <v/>
          </cell>
        </row>
        <row r="7555">
          <cell r="H7555" t="str">
            <v/>
          </cell>
        </row>
        <row r="7556">
          <cell r="H7556" t="str">
            <v/>
          </cell>
        </row>
        <row r="7557">
          <cell r="H7557" t="str">
            <v/>
          </cell>
        </row>
        <row r="7558">
          <cell r="H7558" t="str">
            <v/>
          </cell>
        </row>
        <row r="7559">
          <cell r="H7559" t="str">
            <v/>
          </cell>
        </row>
        <row r="7560">
          <cell r="H7560" t="str">
            <v/>
          </cell>
        </row>
        <row r="7561">
          <cell r="H7561" t="str">
            <v/>
          </cell>
        </row>
        <row r="7562">
          <cell r="H7562" t="str">
            <v/>
          </cell>
        </row>
        <row r="7563">
          <cell r="H7563" t="str">
            <v/>
          </cell>
        </row>
        <row r="7564">
          <cell r="H7564" t="str">
            <v/>
          </cell>
        </row>
        <row r="7565">
          <cell r="H7565" t="str">
            <v/>
          </cell>
        </row>
        <row r="7566">
          <cell r="H7566" t="str">
            <v/>
          </cell>
        </row>
        <row r="7567">
          <cell r="H7567" t="str">
            <v/>
          </cell>
        </row>
        <row r="7568">
          <cell r="H7568" t="str">
            <v/>
          </cell>
        </row>
        <row r="7569">
          <cell r="H7569" t="str">
            <v/>
          </cell>
        </row>
        <row r="7570">
          <cell r="H7570" t="str">
            <v/>
          </cell>
        </row>
        <row r="7571">
          <cell r="H7571" t="str">
            <v/>
          </cell>
        </row>
        <row r="7572">
          <cell r="H7572" t="str">
            <v/>
          </cell>
        </row>
        <row r="7573">
          <cell r="H7573" t="str">
            <v/>
          </cell>
        </row>
        <row r="7574">
          <cell r="H7574" t="str">
            <v/>
          </cell>
        </row>
        <row r="7575">
          <cell r="H7575" t="str">
            <v/>
          </cell>
        </row>
        <row r="7576">
          <cell r="H7576" t="str">
            <v/>
          </cell>
        </row>
        <row r="7577">
          <cell r="H7577" t="str">
            <v/>
          </cell>
        </row>
        <row r="7578">
          <cell r="H7578" t="str">
            <v/>
          </cell>
        </row>
        <row r="7579">
          <cell r="H7579" t="str">
            <v/>
          </cell>
        </row>
        <row r="7580">
          <cell r="H7580" t="str">
            <v/>
          </cell>
        </row>
        <row r="7581">
          <cell r="H7581" t="str">
            <v/>
          </cell>
        </row>
        <row r="7582">
          <cell r="H7582" t="str">
            <v/>
          </cell>
        </row>
        <row r="7583">
          <cell r="H7583" t="str">
            <v/>
          </cell>
        </row>
        <row r="7584">
          <cell r="H7584" t="str">
            <v/>
          </cell>
        </row>
        <row r="7585">
          <cell r="H7585" t="str">
            <v/>
          </cell>
        </row>
        <row r="7586">
          <cell r="H7586" t="str">
            <v/>
          </cell>
        </row>
        <row r="7587">
          <cell r="H7587" t="str">
            <v/>
          </cell>
        </row>
        <row r="7588">
          <cell r="H7588" t="str">
            <v/>
          </cell>
        </row>
        <row r="7589">
          <cell r="H7589" t="str">
            <v/>
          </cell>
        </row>
        <row r="7590">
          <cell r="H7590" t="str">
            <v/>
          </cell>
        </row>
        <row r="7591">
          <cell r="H7591" t="str">
            <v/>
          </cell>
        </row>
        <row r="7592">
          <cell r="H7592" t="str">
            <v/>
          </cell>
        </row>
        <row r="7593">
          <cell r="H7593" t="str">
            <v/>
          </cell>
        </row>
        <row r="7594">
          <cell r="H7594" t="str">
            <v/>
          </cell>
        </row>
        <row r="7595">
          <cell r="H7595" t="str">
            <v/>
          </cell>
        </row>
        <row r="7596">
          <cell r="H7596" t="str">
            <v/>
          </cell>
        </row>
        <row r="7597">
          <cell r="H7597" t="str">
            <v/>
          </cell>
        </row>
        <row r="7598">
          <cell r="H7598" t="str">
            <v/>
          </cell>
        </row>
        <row r="7599">
          <cell r="H7599" t="str">
            <v/>
          </cell>
        </row>
        <row r="7600">
          <cell r="H7600" t="str">
            <v/>
          </cell>
        </row>
        <row r="7601">
          <cell r="H7601" t="str">
            <v/>
          </cell>
        </row>
        <row r="7602">
          <cell r="H7602" t="str">
            <v/>
          </cell>
        </row>
        <row r="7603">
          <cell r="H7603" t="str">
            <v/>
          </cell>
        </row>
        <row r="7604">
          <cell r="H7604" t="str">
            <v/>
          </cell>
        </row>
        <row r="7605">
          <cell r="H7605" t="str">
            <v/>
          </cell>
        </row>
        <row r="7606">
          <cell r="H7606" t="str">
            <v/>
          </cell>
        </row>
        <row r="7607">
          <cell r="H7607" t="str">
            <v/>
          </cell>
        </row>
        <row r="7608">
          <cell r="H7608" t="str">
            <v/>
          </cell>
        </row>
        <row r="7609">
          <cell r="H7609" t="str">
            <v/>
          </cell>
        </row>
        <row r="7610">
          <cell r="H7610" t="str">
            <v/>
          </cell>
        </row>
        <row r="7611">
          <cell r="H7611" t="str">
            <v/>
          </cell>
        </row>
        <row r="7612">
          <cell r="H7612" t="str">
            <v/>
          </cell>
        </row>
        <row r="7613">
          <cell r="H7613" t="str">
            <v/>
          </cell>
        </row>
        <row r="7614">
          <cell r="H7614" t="str">
            <v/>
          </cell>
        </row>
        <row r="7615">
          <cell r="H7615" t="str">
            <v/>
          </cell>
        </row>
        <row r="7616">
          <cell r="H7616" t="str">
            <v/>
          </cell>
        </row>
        <row r="7617">
          <cell r="H7617" t="str">
            <v/>
          </cell>
        </row>
        <row r="7618">
          <cell r="H7618" t="str">
            <v/>
          </cell>
        </row>
        <row r="7619">
          <cell r="H7619" t="str">
            <v/>
          </cell>
        </row>
        <row r="7620">
          <cell r="H7620" t="str">
            <v/>
          </cell>
        </row>
        <row r="7621">
          <cell r="H7621" t="str">
            <v/>
          </cell>
        </row>
        <row r="7622">
          <cell r="H7622" t="str">
            <v/>
          </cell>
        </row>
        <row r="7623">
          <cell r="H7623" t="str">
            <v/>
          </cell>
        </row>
        <row r="7624">
          <cell r="H7624" t="str">
            <v/>
          </cell>
        </row>
        <row r="7625">
          <cell r="H7625" t="str">
            <v/>
          </cell>
        </row>
        <row r="7626">
          <cell r="H7626" t="str">
            <v/>
          </cell>
        </row>
        <row r="7627">
          <cell r="H7627" t="str">
            <v/>
          </cell>
        </row>
        <row r="7628">
          <cell r="H7628" t="str">
            <v/>
          </cell>
        </row>
        <row r="7629">
          <cell r="H7629" t="str">
            <v/>
          </cell>
        </row>
        <row r="7630">
          <cell r="H7630" t="str">
            <v/>
          </cell>
        </row>
        <row r="7631">
          <cell r="H7631" t="str">
            <v/>
          </cell>
        </row>
        <row r="7632">
          <cell r="H7632" t="str">
            <v/>
          </cell>
        </row>
        <row r="7633">
          <cell r="H7633" t="str">
            <v/>
          </cell>
        </row>
        <row r="7634">
          <cell r="H7634" t="str">
            <v/>
          </cell>
        </row>
        <row r="7635">
          <cell r="H7635" t="str">
            <v/>
          </cell>
        </row>
        <row r="7636">
          <cell r="H7636" t="str">
            <v/>
          </cell>
        </row>
        <row r="7637">
          <cell r="H7637" t="str">
            <v/>
          </cell>
        </row>
        <row r="7638">
          <cell r="H7638" t="str">
            <v/>
          </cell>
        </row>
        <row r="7639">
          <cell r="H7639" t="str">
            <v/>
          </cell>
        </row>
        <row r="7640">
          <cell r="H7640" t="str">
            <v/>
          </cell>
        </row>
        <row r="7641">
          <cell r="H7641" t="str">
            <v/>
          </cell>
        </row>
        <row r="7642">
          <cell r="H7642" t="str">
            <v/>
          </cell>
        </row>
        <row r="7643">
          <cell r="H7643" t="str">
            <v/>
          </cell>
        </row>
        <row r="7644">
          <cell r="H7644" t="str">
            <v/>
          </cell>
        </row>
        <row r="7645">
          <cell r="H7645" t="str">
            <v/>
          </cell>
        </row>
        <row r="7646">
          <cell r="H7646" t="str">
            <v/>
          </cell>
        </row>
        <row r="7647">
          <cell r="H7647" t="str">
            <v/>
          </cell>
        </row>
        <row r="7648">
          <cell r="H7648" t="str">
            <v/>
          </cell>
        </row>
        <row r="7649">
          <cell r="H7649" t="str">
            <v/>
          </cell>
        </row>
        <row r="7650">
          <cell r="H7650" t="str">
            <v/>
          </cell>
        </row>
        <row r="7651">
          <cell r="H7651" t="str">
            <v/>
          </cell>
        </row>
        <row r="7652">
          <cell r="H7652" t="str">
            <v/>
          </cell>
        </row>
        <row r="7653">
          <cell r="H7653" t="str">
            <v/>
          </cell>
        </row>
        <row r="7654">
          <cell r="H7654" t="str">
            <v/>
          </cell>
        </row>
        <row r="7655">
          <cell r="H7655" t="str">
            <v/>
          </cell>
        </row>
        <row r="7656">
          <cell r="H7656" t="str">
            <v/>
          </cell>
        </row>
        <row r="7657">
          <cell r="H7657" t="str">
            <v/>
          </cell>
        </row>
        <row r="7658">
          <cell r="H7658" t="str">
            <v/>
          </cell>
        </row>
        <row r="7659">
          <cell r="H7659" t="str">
            <v/>
          </cell>
        </row>
        <row r="7660">
          <cell r="H7660" t="str">
            <v/>
          </cell>
        </row>
        <row r="7661">
          <cell r="H7661" t="str">
            <v/>
          </cell>
        </row>
        <row r="7662">
          <cell r="H7662" t="str">
            <v/>
          </cell>
        </row>
        <row r="7663">
          <cell r="H7663" t="str">
            <v/>
          </cell>
        </row>
        <row r="7664">
          <cell r="H7664" t="str">
            <v/>
          </cell>
        </row>
        <row r="7665">
          <cell r="H7665" t="str">
            <v/>
          </cell>
        </row>
        <row r="7666">
          <cell r="H7666" t="str">
            <v/>
          </cell>
        </row>
        <row r="7667">
          <cell r="H7667" t="str">
            <v/>
          </cell>
        </row>
        <row r="7668">
          <cell r="H7668" t="str">
            <v/>
          </cell>
        </row>
        <row r="7669">
          <cell r="H7669" t="str">
            <v/>
          </cell>
        </row>
        <row r="7670">
          <cell r="H7670" t="str">
            <v/>
          </cell>
        </row>
        <row r="7671">
          <cell r="H7671" t="str">
            <v/>
          </cell>
        </row>
        <row r="7672">
          <cell r="H7672" t="str">
            <v/>
          </cell>
        </row>
        <row r="7673">
          <cell r="H7673" t="str">
            <v/>
          </cell>
        </row>
        <row r="7674">
          <cell r="H7674" t="str">
            <v/>
          </cell>
        </row>
        <row r="7675">
          <cell r="H7675" t="str">
            <v/>
          </cell>
        </row>
        <row r="7676">
          <cell r="H7676" t="str">
            <v/>
          </cell>
        </row>
        <row r="7677">
          <cell r="H7677" t="str">
            <v/>
          </cell>
        </row>
        <row r="7678">
          <cell r="H7678" t="str">
            <v/>
          </cell>
        </row>
        <row r="7679">
          <cell r="H7679" t="str">
            <v/>
          </cell>
        </row>
        <row r="7680">
          <cell r="H7680" t="str">
            <v/>
          </cell>
        </row>
        <row r="7681">
          <cell r="H7681" t="str">
            <v/>
          </cell>
        </row>
        <row r="7682">
          <cell r="H7682" t="str">
            <v/>
          </cell>
        </row>
        <row r="7683">
          <cell r="H7683" t="str">
            <v/>
          </cell>
        </row>
        <row r="7684">
          <cell r="H7684" t="str">
            <v/>
          </cell>
        </row>
        <row r="7685">
          <cell r="H7685" t="str">
            <v/>
          </cell>
        </row>
        <row r="7686">
          <cell r="H7686" t="str">
            <v/>
          </cell>
        </row>
        <row r="7687">
          <cell r="H7687" t="str">
            <v/>
          </cell>
        </row>
        <row r="7688">
          <cell r="H7688" t="str">
            <v/>
          </cell>
        </row>
        <row r="7689">
          <cell r="H7689" t="str">
            <v/>
          </cell>
        </row>
        <row r="7690">
          <cell r="H7690" t="str">
            <v/>
          </cell>
        </row>
        <row r="7691">
          <cell r="H7691" t="str">
            <v/>
          </cell>
        </row>
        <row r="7692">
          <cell r="H7692" t="str">
            <v/>
          </cell>
        </row>
        <row r="7693">
          <cell r="H7693" t="str">
            <v/>
          </cell>
        </row>
        <row r="7694">
          <cell r="H7694" t="str">
            <v/>
          </cell>
        </row>
        <row r="7695">
          <cell r="H7695" t="str">
            <v/>
          </cell>
        </row>
        <row r="7696">
          <cell r="H7696" t="str">
            <v/>
          </cell>
        </row>
        <row r="7697">
          <cell r="H7697" t="str">
            <v/>
          </cell>
        </row>
        <row r="7698">
          <cell r="H7698" t="str">
            <v/>
          </cell>
        </row>
        <row r="7699">
          <cell r="H7699" t="str">
            <v/>
          </cell>
        </row>
        <row r="7700">
          <cell r="H7700" t="str">
            <v/>
          </cell>
        </row>
        <row r="7701">
          <cell r="H7701" t="str">
            <v/>
          </cell>
        </row>
        <row r="7702">
          <cell r="H7702" t="str">
            <v/>
          </cell>
        </row>
        <row r="7703">
          <cell r="H7703" t="str">
            <v/>
          </cell>
        </row>
        <row r="7704">
          <cell r="H7704" t="str">
            <v/>
          </cell>
        </row>
        <row r="7705">
          <cell r="H7705" t="str">
            <v/>
          </cell>
        </row>
        <row r="7706">
          <cell r="H7706" t="str">
            <v/>
          </cell>
        </row>
        <row r="7707">
          <cell r="H7707" t="str">
            <v/>
          </cell>
        </row>
        <row r="7708">
          <cell r="H7708" t="str">
            <v/>
          </cell>
        </row>
        <row r="7709">
          <cell r="H7709" t="str">
            <v/>
          </cell>
        </row>
        <row r="7710">
          <cell r="H7710" t="str">
            <v/>
          </cell>
        </row>
        <row r="7711">
          <cell r="H7711" t="str">
            <v/>
          </cell>
        </row>
        <row r="7712">
          <cell r="H7712" t="str">
            <v/>
          </cell>
        </row>
        <row r="7713">
          <cell r="H7713" t="str">
            <v/>
          </cell>
        </row>
        <row r="7714">
          <cell r="H7714" t="str">
            <v/>
          </cell>
        </row>
        <row r="7715">
          <cell r="H7715" t="str">
            <v/>
          </cell>
        </row>
        <row r="7716">
          <cell r="H7716" t="str">
            <v/>
          </cell>
        </row>
        <row r="7717">
          <cell r="H7717" t="str">
            <v/>
          </cell>
        </row>
        <row r="7718">
          <cell r="H7718" t="str">
            <v/>
          </cell>
        </row>
        <row r="7719">
          <cell r="H7719" t="str">
            <v/>
          </cell>
        </row>
        <row r="7720">
          <cell r="H7720" t="str">
            <v/>
          </cell>
        </row>
        <row r="7721">
          <cell r="H7721" t="str">
            <v/>
          </cell>
        </row>
        <row r="7722">
          <cell r="H7722" t="str">
            <v/>
          </cell>
        </row>
        <row r="7723">
          <cell r="H7723" t="str">
            <v/>
          </cell>
        </row>
        <row r="7724">
          <cell r="H7724" t="str">
            <v/>
          </cell>
        </row>
        <row r="7725">
          <cell r="H7725" t="str">
            <v/>
          </cell>
        </row>
        <row r="7726">
          <cell r="H7726" t="str">
            <v/>
          </cell>
        </row>
        <row r="7727">
          <cell r="H7727" t="str">
            <v/>
          </cell>
        </row>
        <row r="7728">
          <cell r="H7728" t="str">
            <v/>
          </cell>
        </row>
        <row r="7729">
          <cell r="H7729" t="str">
            <v/>
          </cell>
        </row>
        <row r="7730">
          <cell r="H7730" t="str">
            <v/>
          </cell>
        </row>
        <row r="7731">
          <cell r="H7731" t="str">
            <v/>
          </cell>
        </row>
        <row r="7732">
          <cell r="H7732" t="str">
            <v/>
          </cell>
        </row>
        <row r="7733">
          <cell r="H7733" t="str">
            <v/>
          </cell>
        </row>
        <row r="7734">
          <cell r="H7734" t="str">
            <v/>
          </cell>
        </row>
        <row r="7735">
          <cell r="H7735" t="str">
            <v/>
          </cell>
        </row>
        <row r="7736">
          <cell r="H7736" t="str">
            <v/>
          </cell>
        </row>
        <row r="7737">
          <cell r="H7737" t="str">
            <v/>
          </cell>
        </row>
        <row r="7738">
          <cell r="H7738" t="str">
            <v/>
          </cell>
        </row>
        <row r="7739">
          <cell r="H7739" t="str">
            <v/>
          </cell>
        </row>
        <row r="7740">
          <cell r="H7740" t="str">
            <v/>
          </cell>
        </row>
        <row r="7741">
          <cell r="H7741" t="str">
            <v/>
          </cell>
        </row>
        <row r="7742">
          <cell r="H7742" t="str">
            <v/>
          </cell>
        </row>
        <row r="7743">
          <cell r="H7743" t="str">
            <v/>
          </cell>
        </row>
        <row r="7744">
          <cell r="H7744" t="str">
            <v/>
          </cell>
        </row>
        <row r="7745">
          <cell r="H7745" t="str">
            <v/>
          </cell>
        </row>
        <row r="7746">
          <cell r="H7746" t="str">
            <v/>
          </cell>
        </row>
        <row r="7747">
          <cell r="H7747" t="str">
            <v/>
          </cell>
        </row>
        <row r="7748">
          <cell r="H7748" t="str">
            <v/>
          </cell>
        </row>
        <row r="7749">
          <cell r="H7749" t="str">
            <v/>
          </cell>
        </row>
        <row r="7750">
          <cell r="H7750" t="str">
            <v/>
          </cell>
        </row>
        <row r="7751">
          <cell r="H7751" t="str">
            <v/>
          </cell>
        </row>
        <row r="7752">
          <cell r="H7752" t="str">
            <v/>
          </cell>
        </row>
        <row r="7753">
          <cell r="H7753" t="str">
            <v/>
          </cell>
        </row>
        <row r="7754">
          <cell r="H7754" t="str">
            <v/>
          </cell>
        </row>
        <row r="7755">
          <cell r="H7755" t="str">
            <v/>
          </cell>
        </row>
        <row r="7756">
          <cell r="H7756" t="str">
            <v/>
          </cell>
        </row>
        <row r="7757">
          <cell r="H7757" t="str">
            <v/>
          </cell>
        </row>
        <row r="7758">
          <cell r="H7758" t="str">
            <v/>
          </cell>
        </row>
        <row r="7759">
          <cell r="H7759" t="str">
            <v/>
          </cell>
        </row>
        <row r="7760">
          <cell r="H7760" t="str">
            <v/>
          </cell>
        </row>
        <row r="7761">
          <cell r="H7761" t="str">
            <v/>
          </cell>
        </row>
        <row r="7762">
          <cell r="H7762" t="str">
            <v/>
          </cell>
        </row>
        <row r="7763">
          <cell r="H7763" t="str">
            <v/>
          </cell>
        </row>
        <row r="7764">
          <cell r="H7764" t="str">
            <v/>
          </cell>
        </row>
        <row r="7765">
          <cell r="H7765" t="str">
            <v/>
          </cell>
        </row>
        <row r="7766">
          <cell r="H7766" t="str">
            <v/>
          </cell>
        </row>
        <row r="7767">
          <cell r="H7767" t="str">
            <v/>
          </cell>
        </row>
        <row r="7768">
          <cell r="H7768" t="str">
            <v/>
          </cell>
        </row>
        <row r="7769">
          <cell r="H7769" t="str">
            <v/>
          </cell>
        </row>
        <row r="7770">
          <cell r="H7770" t="str">
            <v/>
          </cell>
        </row>
        <row r="7771">
          <cell r="H7771" t="str">
            <v/>
          </cell>
        </row>
        <row r="7772">
          <cell r="H7772" t="str">
            <v/>
          </cell>
        </row>
        <row r="7773">
          <cell r="H7773" t="str">
            <v/>
          </cell>
        </row>
        <row r="7774">
          <cell r="H7774" t="str">
            <v/>
          </cell>
        </row>
        <row r="7775">
          <cell r="H7775" t="str">
            <v/>
          </cell>
        </row>
        <row r="7776">
          <cell r="H7776" t="str">
            <v/>
          </cell>
        </row>
        <row r="7777">
          <cell r="H7777" t="str">
            <v/>
          </cell>
        </row>
        <row r="7778">
          <cell r="H7778" t="str">
            <v/>
          </cell>
        </row>
        <row r="7779">
          <cell r="H7779" t="str">
            <v/>
          </cell>
        </row>
        <row r="7780">
          <cell r="H7780" t="str">
            <v/>
          </cell>
        </row>
        <row r="7781">
          <cell r="H7781" t="str">
            <v/>
          </cell>
        </row>
        <row r="7782">
          <cell r="H7782" t="str">
            <v/>
          </cell>
        </row>
        <row r="7783">
          <cell r="H7783" t="str">
            <v/>
          </cell>
        </row>
        <row r="7784">
          <cell r="H7784" t="str">
            <v/>
          </cell>
        </row>
        <row r="7785">
          <cell r="H7785" t="str">
            <v/>
          </cell>
        </row>
        <row r="7786">
          <cell r="H7786" t="str">
            <v/>
          </cell>
        </row>
        <row r="7787">
          <cell r="H7787" t="str">
            <v/>
          </cell>
        </row>
        <row r="7788">
          <cell r="H7788" t="str">
            <v/>
          </cell>
        </row>
        <row r="7789">
          <cell r="H7789" t="str">
            <v/>
          </cell>
        </row>
        <row r="7790">
          <cell r="H7790" t="str">
            <v/>
          </cell>
        </row>
        <row r="7791">
          <cell r="H7791" t="str">
            <v/>
          </cell>
        </row>
        <row r="7792">
          <cell r="H7792" t="str">
            <v/>
          </cell>
        </row>
        <row r="7793">
          <cell r="H7793" t="str">
            <v/>
          </cell>
        </row>
        <row r="7794">
          <cell r="H7794" t="str">
            <v/>
          </cell>
        </row>
        <row r="7795">
          <cell r="H7795" t="str">
            <v/>
          </cell>
        </row>
        <row r="7796">
          <cell r="H7796" t="str">
            <v/>
          </cell>
        </row>
        <row r="7797">
          <cell r="H7797" t="str">
            <v/>
          </cell>
        </row>
        <row r="7798">
          <cell r="H7798" t="str">
            <v/>
          </cell>
        </row>
        <row r="7799">
          <cell r="H7799" t="str">
            <v/>
          </cell>
        </row>
        <row r="7800">
          <cell r="H7800" t="str">
            <v/>
          </cell>
        </row>
        <row r="7801">
          <cell r="H7801" t="str">
            <v/>
          </cell>
        </row>
        <row r="7802">
          <cell r="H7802" t="str">
            <v/>
          </cell>
        </row>
        <row r="7803">
          <cell r="H7803" t="str">
            <v/>
          </cell>
        </row>
        <row r="7804">
          <cell r="H7804" t="str">
            <v/>
          </cell>
        </row>
        <row r="7805">
          <cell r="H7805" t="str">
            <v/>
          </cell>
        </row>
        <row r="7806">
          <cell r="H7806" t="str">
            <v/>
          </cell>
        </row>
        <row r="7807">
          <cell r="H7807" t="str">
            <v/>
          </cell>
        </row>
        <row r="7808">
          <cell r="H7808" t="str">
            <v/>
          </cell>
        </row>
        <row r="7809">
          <cell r="H7809" t="str">
            <v/>
          </cell>
        </row>
        <row r="7810">
          <cell r="H7810" t="str">
            <v/>
          </cell>
        </row>
        <row r="7811">
          <cell r="H7811" t="str">
            <v/>
          </cell>
        </row>
        <row r="7812">
          <cell r="H7812" t="str">
            <v/>
          </cell>
        </row>
        <row r="7813">
          <cell r="H7813" t="str">
            <v/>
          </cell>
        </row>
        <row r="7814">
          <cell r="H7814" t="str">
            <v/>
          </cell>
        </row>
        <row r="7815">
          <cell r="H7815" t="str">
            <v/>
          </cell>
        </row>
        <row r="7816">
          <cell r="H7816" t="str">
            <v/>
          </cell>
        </row>
        <row r="7817">
          <cell r="H7817" t="str">
            <v/>
          </cell>
        </row>
        <row r="7818">
          <cell r="H7818" t="str">
            <v/>
          </cell>
        </row>
        <row r="7819">
          <cell r="H7819" t="str">
            <v/>
          </cell>
        </row>
        <row r="7820">
          <cell r="H7820" t="str">
            <v/>
          </cell>
        </row>
        <row r="7821">
          <cell r="H7821" t="str">
            <v/>
          </cell>
        </row>
        <row r="7822">
          <cell r="H7822" t="str">
            <v/>
          </cell>
        </row>
        <row r="7823">
          <cell r="H7823" t="str">
            <v/>
          </cell>
        </row>
        <row r="7824">
          <cell r="H7824" t="str">
            <v/>
          </cell>
        </row>
        <row r="7825">
          <cell r="H7825" t="str">
            <v/>
          </cell>
        </row>
        <row r="7826">
          <cell r="H7826" t="str">
            <v/>
          </cell>
        </row>
        <row r="7827">
          <cell r="H7827" t="str">
            <v/>
          </cell>
        </row>
        <row r="7828">
          <cell r="H7828" t="str">
            <v/>
          </cell>
        </row>
        <row r="7829">
          <cell r="H7829" t="str">
            <v/>
          </cell>
        </row>
        <row r="7830">
          <cell r="H7830" t="str">
            <v/>
          </cell>
        </row>
        <row r="7831">
          <cell r="H7831" t="str">
            <v/>
          </cell>
        </row>
        <row r="7832">
          <cell r="H7832" t="str">
            <v/>
          </cell>
        </row>
        <row r="7833">
          <cell r="H7833" t="str">
            <v/>
          </cell>
        </row>
        <row r="7834">
          <cell r="H7834" t="str">
            <v/>
          </cell>
        </row>
        <row r="7835">
          <cell r="H7835" t="str">
            <v/>
          </cell>
        </row>
        <row r="7836">
          <cell r="H7836" t="str">
            <v/>
          </cell>
        </row>
        <row r="7837">
          <cell r="H7837" t="str">
            <v/>
          </cell>
        </row>
        <row r="7838">
          <cell r="H7838" t="str">
            <v/>
          </cell>
        </row>
        <row r="7839">
          <cell r="H7839" t="str">
            <v/>
          </cell>
        </row>
        <row r="7840">
          <cell r="H7840" t="str">
            <v/>
          </cell>
        </row>
        <row r="7841">
          <cell r="H7841" t="str">
            <v/>
          </cell>
        </row>
        <row r="7842">
          <cell r="H7842" t="str">
            <v/>
          </cell>
        </row>
        <row r="7843">
          <cell r="H7843" t="str">
            <v/>
          </cell>
        </row>
        <row r="7844">
          <cell r="H7844" t="str">
            <v/>
          </cell>
        </row>
        <row r="7845">
          <cell r="H7845" t="str">
            <v/>
          </cell>
        </row>
        <row r="7846">
          <cell r="H7846" t="str">
            <v/>
          </cell>
        </row>
        <row r="7847">
          <cell r="H7847" t="str">
            <v/>
          </cell>
        </row>
        <row r="7848">
          <cell r="H7848" t="str">
            <v/>
          </cell>
        </row>
        <row r="7849">
          <cell r="H7849" t="str">
            <v/>
          </cell>
        </row>
        <row r="7850">
          <cell r="H7850" t="str">
            <v/>
          </cell>
        </row>
        <row r="7851">
          <cell r="H7851" t="str">
            <v/>
          </cell>
        </row>
        <row r="7852">
          <cell r="H7852" t="str">
            <v/>
          </cell>
        </row>
        <row r="7853">
          <cell r="H7853" t="str">
            <v/>
          </cell>
        </row>
        <row r="7854">
          <cell r="H7854" t="str">
            <v/>
          </cell>
        </row>
        <row r="7855">
          <cell r="H7855" t="str">
            <v/>
          </cell>
        </row>
        <row r="7856">
          <cell r="H7856" t="str">
            <v/>
          </cell>
        </row>
        <row r="7857">
          <cell r="H7857" t="str">
            <v/>
          </cell>
        </row>
        <row r="7858">
          <cell r="H7858" t="str">
            <v/>
          </cell>
        </row>
        <row r="7859">
          <cell r="H7859" t="str">
            <v/>
          </cell>
        </row>
        <row r="7860">
          <cell r="H7860" t="str">
            <v/>
          </cell>
        </row>
        <row r="7861">
          <cell r="H7861" t="str">
            <v/>
          </cell>
        </row>
        <row r="7862">
          <cell r="H7862" t="str">
            <v/>
          </cell>
        </row>
        <row r="7863">
          <cell r="H7863" t="str">
            <v/>
          </cell>
        </row>
        <row r="7864">
          <cell r="H7864" t="str">
            <v/>
          </cell>
        </row>
        <row r="7865">
          <cell r="H7865" t="str">
            <v/>
          </cell>
        </row>
        <row r="7866">
          <cell r="H7866" t="str">
            <v/>
          </cell>
        </row>
        <row r="7867">
          <cell r="H7867" t="str">
            <v/>
          </cell>
        </row>
        <row r="7868">
          <cell r="H7868" t="str">
            <v/>
          </cell>
        </row>
        <row r="7869">
          <cell r="H7869" t="str">
            <v/>
          </cell>
        </row>
        <row r="7870">
          <cell r="H7870" t="str">
            <v/>
          </cell>
        </row>
        <row r="7871">
          <cell r="H7871" t="str">
            <v/>
          </cell>
        </row>
        <row r="7872">
          <cell r="H7872" t="str">
            <v/>
          </cell>
        </row>
        <row r="7873">
          <cell r="H7873" t="str">
            <v/>
          </cell>
        </row>
        <row r="7874">
          <cell r="H7874" t="str">
            <v/>
          </cell>
        </row>
        <row r="7875">
          <cell r="H7875" t="str">
            <v/>
          </cell>
        </row>
        <row r="7876">
          <cell r="H7876" t="str">
            <v/>
          </cell>
        </row>
        <row r="7877">
          <cell r="H7877" t="str">
            <v/>
          </cell>
        </row>
        <row r="7878">
          <cell r="H7878" t="str">
            <v/>
          </cell>
        </row>
        <row r="7879">
          <cell r="H7879" t="str">
            <v/>
          </cell>
        </row>
        <row r="7880">
          <cell r="H7880" t="str">
            <v/>
          </cell>
        </row>
        <row r="7881">
          <cell r="H7881" t="str">
            <v/>
          </cell>
        </row>
        <row r="7882">
          <cell r="H7882" t="str">
            <v/>
          </cell>
        </row>
        <row r="7883">
          <cell r="H7883" t="str">
            <v/>
          </cell>
        </row>
        <row r="7884">
          <cell r="H7884" t="str">
            <v/>
          </cell>
        </row>
        <row r="7885">
          <cell r="H7885" t="str">
            <v/>
          </cell>
        </row>
        <row r="7886">
          <cell r="H7886" t="str">
            <v/>
          </cell>
        </row>
        <row r="7887">
          <cell r="H7887" t="str">
            <v/>
          </cell>
        </row>
        <row r="7888">
          <cell r="H7888" t="str">
            <v/>
          </cell>
        </row>
        <row r="7889">
          <cell r="H7889" t="str">
            <v/>
          </cell>
        </row>
        <row r="7890">
          <cell r="H7890" t="str">
            <v/>
          </cell>
        </row>
        <row r="7891">
          <cell r="H7891" t="str">
            <v/>
          </cell>
        </row>
        <row r="7892">
          <cell r="H7892" t="str">
            <v/>
          </cell>
        </row>
        <row r="7893">
          <cell r="H7893" t="str">
            <v/>
          </cell>
        </row>
        <row r="7894">
          <cell r="H7894" t="str">
            <v/>
          </cell>
        </row>
        <row r="7895">
          <cell r="H7895" t="str">
            <v/>
          </cell>
        </row>
        <row r="7896">
          <cell r="H7896" t="str">
            <v/>
          </cell>
        </row>
        <row r="7897">
          <cell r="H7897" t="str">
            <v/>
          </cell>
        </row>
        <row r="7898">
          <cell r="H7898" t="str">
            <v/>
          </cell>
        </row>
        <row r="7899">
          <cell r="H7899" t="str">
            <v/>
          </cell>
        </row>
        <row r="7900">
          <cell r="H7900" t="str">
            <v/>
          </cell>
        </row>
        <row r="7901">
          <cell r="H7901" t="str">
            <v/>
          </cell>
        </row>
        <row r="7902">
          <cell r="H7902" t="str">
            <v/>
          </cell>
        </row>
        <row r="7903">
          <cell r="H7903" t="str">
            <v/>
          </cell>
        </row>
        <row r="7904">
          <cell r="H7904" t="str">
            <v/>
          </cell>
        </row>
        <row r="7905">
          <cell r="H7905" t="str">
            <v/>
          </cell>
        </row>
        <row r="7906">
          <cell r="H7906" t="str">
            <v/>
          </cell>
        </row>
        <row r="7907">
          <cell r="H7907" t="str">
            <v/>
          </cell>
        </row>
        <row r="7908">
          <cell r="H7908" t="str">
            <v/>
          </cell>
        </row>
        <row r="7909">
          <cell r="H7909" t="str">
            <v/>
          </cell>
        </row>
        <row r="7910">
          <cell r="H7910" t="str">
            <v/>
          </cell>
        </row>
        <row r="7911">
          <cell r="H7911" t="str">
            <v/>
          </cell>
        </row>
        <row r="7912">
          <cell r="H7912" t="str">
            <v/>
          </cell>
        </row>
        <row r="7913">
          <cell r="H7913" t="str">
            <v/>
          </cell>
        </row>
        <row r="7914">
          <cell r="H7914" t="str">
            <v/>
          </cell>
        </row>
        <row r="7915">
          <cell r="H7915" t="str">
            <v/>
          </cell>
        </row>
        <row r="7916">
          <cell r="H7916" t="str">
            <v/>
          </cell>
        </row>
        <row r="7917">
          <cell r="H7917" t="str">
            <v/>
          </cell>
        </row>
        <row r="7918">
          <cell r="H7918" t="str">
            <v/>
          </cell>
        </row>
        <row r="7919">
          <cell r="H7919" t="str">
            <v/>
          </cell>
        </row>
        <row r="7920">
          <cell r="H7920" t="str">
            <v/>
          </cell>
        </row>
        <row r="7921">
          <cell r="H7921" t="str">
            <v/>
          </cell>
        </row>
        <row r="7922">
          <cell r="H7922" t="str">
            <v/>
          </cell>
        </row>
        <row r="7923">
          <cell r="H7923" t="str">
            <v/>
          </cell>
        </row>
        <row r="7924">
          <cell r="H7924" t="str">
            <v/>
          </cell>
        </row>
        <row r="7925">
          <cell r="H7925" t="str">
            <v/>
          </cell>
        </row>
        <row r="7926">
          <cell r="H7926" t="str">
            <v/>
          </cell>
        </row>
        <row r="7927">
          <cell r="H7927" t="str">
            <v/>
          </cell>
        </row>
        <row r="7928">
          <cell r="H7928" t="str">
            <v/>
          </cell>
        </row>
        <row r="7929">
          <cell r="H7929" t="str">
            <v/>
          </cell>
        </row>
        <row r="7930">
          <cell r="H7930" t="str">
            <v/>
          </cell>
        </row>
        <row r="7931">
          <cell r="H7931" t="str">
            <v/>
          </cell>
        </row>
        <row r="7932">
          <cell r="H7932" t="str">
            <v/>
          </cell>
        </row>
        <row r="7933">
          <cell r="H7933" t="str">
            <v/>
          </cell>
        </row>
        <row r="7934">
          <cell r="H7934" t="str">
            <v/>
          </cell>
        </row>
        <row r="7935">
          <cell r="H7935" t="str">
            <v/>
          </cell>
        </row>
        <row r="7936">
          <cell r="H7936" t="str">
            <v/>
          </cell>
        </row>
        <row r="7937">
          <cell r="H7937" t="str">
            <v/>
          </cell>
        </row>
        <row r="7938">
          <cell r="H7938" t="str">
            <v/>
          </cell>
        </row>
        <row r="7939">
          <cell r="H7939" t="str">
            <v/>
          </cell>
        </row>
        <row r="7940">
          <cell r="H7940" t="str">
            <v/>
          </cell>
        </row>
        <row r="7941">
          <cell r="H7941" t="str">
            <v/>
          </cell>
        </row>
        <row r="7942">
          <cell r="H7942" t="str">
            <v/>
          </cell>
        </row>
        <row r="7943">
          <cell r="H7943" t="str">
            <v/>
          </cell>
        </row>
        <row r="7944">
          <cell r="H7944" t="str">
            <v/>
          </cell>
        </row>
        <row r="7945">
          <cell r="H7945" t="str">
            <v/>
          </cell>
        </row>
        <row r="7946">
          <cell r="H7946" t="str">
            <v/>
          </cell>
        </row>
        <row r="7947">
          <cell r="H7947" t="str">
            <v/>
          </cell>
        </row>
        <row r="7948">
          <cell r="H7948" t="str">
            <v/>
          </cell>
        </row>
        <row r="7949">
          <cell r="H7949" t="str">
            <v/>
          </cell>
        </row>
        <row r="7950">
          <cell r="H7950" t="str">
            <v/>
          </cell>
        </row>
        <row r="7951">
          <cell r="H7951" t="str">
            <v/>
          </cell>
        </row>
      </sheetData>
      <sheetData sheetId="1"/>
      <sheetData sheetId="2"/>
      <sheetData sheetId="3"/>
      <sheetData sheetId="4"/>
      <sheetData sheetId="5"/>
      <sheetData sheetId="6"/>
      <sheetData sheetId="7">
        <row r="2">
          <cell r="B2" t="str">
            <v>1.00.00</v>
          </cell>
        </row>
      </sheetData>
      <sheetData sheetId="8"/>
      <sheetData sheetId="9"/>
      <sheetData sheetId="10"/>
      <sheetData sheetId="11"/>
      <sheetData sheetId="12"/>
      <sheetData sheetId="1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TANAH"/>
      <sheetName val="B. PELTN MSIN "/>
      <sheetName val="B. PELTN MSIN  (2)"/>
      <sheetName val="c. GB"/>
      <sheetName val="D. JIJ"/>
      <sheetName val="E.ATL"/>
      <sheetName val="F.AL"/>
      <sheetName val="BI"/>
      <sheetName val="2011"/>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TANAH"/>
      <sheetName val="B. PELTN MSIN "/>
      <sheetName val="B. PELTN MSIN  (2)"/>
      <sheetName val="c. GB"/>
      <sheetName val="D. JIJ"/>
      <sheetName val="E.ATL"/>
      <sheetName val="F.AL"/>
      <sheetName val="BI"/>
      <sheetName val="2011"/>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PATI"/>
      <sheetName val="WABUP"/>
      <sheetName val="DPRD"/>
      <sheetName val="SEKRETARIAT DAERAH"/>
      <sheetName val="SEKDA"/>
      <sheetName val="ASS. 1"/>
      <sheetName val="ASS. 2"/>
      <sheetName val="UMUM"/>
      <sheetName val="KEUANGAN"/>
      <sheetName val="KEPEGAWAIAN"/>
      <sheetName val="HUKUM"/>
      <sheetName val="PERTANIAN"/>
      <sheetName val="PERINDAG"/>
      <sheetName val="RT. ANGIN"/>
      <sheetName val="LASUSUA"/>
      <sheetName val="KODEOHA "/>
      <sheetName val="NGAPA"/>
      <sheetName val="PAKUE"/>
      <sheetName val="BT. PUTIH"/>
      <sheetName val="SETWAN"/>
      <sheetName val="KPUD kurang 66 jt"/>
      <sheetName val="PERTAMBANGAN"/>
      <sheetName val="PU "/>
      <sheetName val="KEHUTANAN"/>
      <sheetName val="KESEHATAN"/>
      <sheetName val="Aliran Kas"/>
      <sheetName val="LRA"/>
      <sheetName val="Silpa"/>
      <sheetName val="Rekap Pdptn"/>
      <sheetName val="Pdptn"/>
      <sheetName val="Rekap Belanja"/>
      <sheetName val="Rekap Publik"/>
      <sheetName val="Publik"/>
      <sheetName val="Rekap Aprtr"/>
      <sheetName val="Aparatur"/>
      <sheetName val="Bant &amp; Tdk Trsangka"/>
      <sheetName val="Pembiayaan"/>
      <sheetName val="DISPENDA"/>
      <sheetName val="DIKBUD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PATI"/>
      <sheetName val="WABUP"/>
      <sheetName val="DPRD"/>
      <sheetName val="SEKRETARIAT DAERAH"/>
      <sheetName val="SEKDA"/>
      <sheetName val="ASS. 1"/>
      <sheetName val="ASS. 2"/>
      <sheetName val="UMUM"/>
      <sheetName val="KEUANGAN"/>
      <sheetName val="KEPEGAWAIAN"/>
      <sheetName val="HUKUM"/>
      <sheetName val="PERTANIAN"/>
      <sheetName val="PERINDAG"/>
      <sheetName val="RT. ANGIN"/>
      <sheetName val="LASUSUA"/>
      <sheetName val="KODEOHA "/>
      <sheetName val="NGAPA"/>
      <sheetName val="PAKUE"/>
      <sheetName val="BT. PUTIH"/>
      <sheetName val="SETWAN"/>
      <sheetName val="KPUD kurang 66 jt"/>
      <sheetName val="PERTAMBANGAN"/>
      <sheetName val="PU "/>
      <sheetName val="KEHUTANAN"/>
      <sheetName val="KESEHATAN"/>
      <sheetName val="Aliran Kas"/>
      <sheetName val="LRA"/>
      <sheetName val="Silpa"/>
      <sheetName val="Rekap Pdptn"/>
      <sheetName val="Pdptn"/>
      <sheetName val="Rekap Belanja"/>
      <sheetName val="Rekap Publik"/>
      <sheetName val="Publik"/>
      <sheetName val="Rekap Aprtr"/>
      <sheetName val="Aparatur"/>
      <sheetName val="Bant &amp; Tdk Trsangka"/>
      <sheetName val="Pembiayaan"/>
      <sheetName val="DISPENDA"/>
      <sheetName val="DIKBUD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B A AU"/>
      <sheetName val="kib b saldo awal"/>
      <sheetName val="KIB B DIBAWA KAPITALISASI"/>
      <sheetName val="KIB B DIATAS KAPITALISASI"/>
      <sheetName val="KIB C MASTER "/>
      <sheetName val="KIB C DI ATAS KAPITALISASI"/>
      <sheetName val="KIB C DIBAWA KAPITALISASI"/>
      <sheetName val="KIB D."/>
      <sheetName val="KIB D"/>
      <sheetName val="KIB E"/>
      <sheetName val="KIB F"/>
      <sheetName val="rekap"/>
      <sheetName val="MUTASI"/>
      <sheetName val="Sheet7"/>
      <sheetName val="kode barang"/>
      <sheetName val="MASA MANFAA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B2" t="str">
            <v>1.00.00</v>
          </cell>
          <cell r="C2" t="str">
            <v>GOLONGAN TANAH</v>
          </cell>
        </row>
        <row r="3">
          <cell r="B3" t="str">
            <v>1.01.00</v>
          </cell>
          <cell r="C3" t="str">
            <v>TANAH</v>
          </cell>
        </row>
        <row r="4">
          <cell r="B4" t="str">
            <v>1.01.01</v>
          </cell>
          <cell r="C4" t="str">
            <v>PERKAMPUNGAN</v>
          </cell>
          <cell r="D4">
            <v>3</v>
          </cell>
        </row>
        <row r="5">
          <cell r="B5" t="str">
            <v>1.01.02</v>
          </cell>
          <cell r="C5" t="str">
            <v>TANAH PERTANIAN</v>
          </cell>
          <cell r="D5">
            <v>3</v>
          </cell>
        </row>
        <row r="6">
          <cell r="B6" t="str">
            <v>1.01.03</v>
          </cell>
          <cell r="C6" t="str">
            <v>TANAH PERKEBUNAN</v>
          </cell>
          <cell r="D6">
            <v>3</v>
          </cell>
        </row>
        <row r="7">
          <cell r="B7" t="str">
            <v>1.01.04</v>
          </cell>
          <cell r="C7" t="str">
            <v>KEBUN CAMPURAN</v>
          </cell>
          <cell r="D7">
            <v>3</v>
          </cell>
        </row>
        <row r="8">
          <cell r="B8" t="str">
            <v>1.01.05</v>
          </cell>
          <cell r="C8" t="str">
            <v>HUTAN</v>
          </cell>
          <cell r="D8">
            <v>3</v>
          </cell>
        </row>
        <row r="9">
          <cell r="B9" t="str">
            <v>1.01.06</v>
          </cell>
          <cell r="C9" t="str">
            <v>KOLAM IKAN</v>
          </cell>
          <cell r="D9">
            <v>3</v>
          </cell>
        </row>
        <row r="10">
          <cell r="B10" t="str">
            <v>1.01.07</v>
          </cell>
          <cell r="C10" t="str">
            <v>DANAU/RAWA</v>
          </cell>
          <cell r="D10">
            <v>3</v>
          </cell>
        </row>
        <row r="11">
          <cell r="B11" t="str">
            <v>1.01.08</v>
          </cell>
          <cell r="C11" t="str">
            <v>TANAH TANDUS/RUSAK</v>
          </cell>
          <cell r="D11">
            <v>3</v>
          </cell>
        </row>
        <row r="12">
          <cell r="B12" t="str">
            <v>1.01.09</v>
          </cell>
          <cell r="C12" t="str">
            <v>ALANG-ALANG DAN PADANG RUMPUT</v>
          </cell>
          <cell r="D12">
            <v>3</v>
          </cell>
        </row>
        <row r="13">
          <cell r="B13" t="str">
            <v>1.01.10</v>
          </cell>
          <cell r="C13" t="str">
            <v>TANAH PENGGUNA LAIN</v>
          </cell>
          <cell r="D13">
            <v>3</v>
          </cell>
        </row>
        <row r="14">
          <cell r="B14" t="str">
            <v>1.01.11</v>
          </cell>
          <cell r="C14" t="str">
            <v>TANAH UNTUK BANGUNAN GEDUNG</v>
          </cell>
          <cell r="D14">
            <v>3</v>
          </cell>
        </row>
        <row r="15">
          <cell r="B15" t="str">
            <v>1.01.12</v>
          </cell>
          <cell r="C15" t="str">
            <v>TANAH PERTAMBANGAN</v>
          </cell>
          <cell r="D15">
            <v>3</v>
          </cell>
        </row>
        <row r="16">
          <cell r="B16" t="str">
            <v>1.01.13</v>
          </cell>
          <cell r="C16" t="str">
            <v>TANAH UNTUK BANGUNAN BUKAN GEDUNG</v>
          </cell>
          <cell r="D16">
            <v>3</v>
          </cell>
        </row>
        <row r="17">
          <cell r="B17" t="str">
            <v>2.00.00</v>
          </cell>
          <cell r="C17" t="str">
            <v>GOLONGAN PERALATAN DAN MESIN</v>
          </cell>
          <cell r="D17">
            <v>1</v>
          </cell>
        </row>
        <row r="18">
          <cell r="B18" t="str">
            <v>2.02.00</v>
          </cell>
          <cell r="C18" t="str">
            <v>ALAT -ALAT BESAR</v>
          </cell>
          <cell r="D18">
            <v>2</v>
          </cell>
        </row>
        <row r="19">
          <cell r="B19" t="str">
            <v>2.02.01</v>
          </cell>
          <cell r="C19" t="str">
            <v>Alat-alat Besar Darat</v>
          </cell>
          <cell r="D19">
            <v>3</v>
          </cell>
          <cell r="E19">
            <v>10</v>
          </cell>
        </row>
        <row r="20">
          <cell r="B20" t="str">
            <v>2.02.02</v>
          </cell>
          <cell r="C20" t="str">
            <v>Alat-alat Besar Apung</v>
          </cell>
          <cell r="D20">
            <v>3</v>
          </cell>
          <cell r="E20">
            <v>8</v>
          </cell>
        </row>
        <row r="21">
          <cell r="B21" t="str">
            <v>2.02.03</v>
          </cell>
          <cell r="C21" t="str">
            <v>Alat-alat Bantu</v>
          </cell>
          <cell r="D21">
            <v>3</v>
          </cell>
          <cell r="E21">
            <v>7</v>
          </cell>
        </row>
        <row r="22">
          <cell r="B22" t="str">
            <v>2.03.00</v>
          </cell>
          <cell r="C22" t="str">
            <v>ALAT- ALAT ANGKUTAN</v>
          </cell>
          <cell r="D22">
            <v>2</v>
          </cell>
        </row>
        <row r="23">
          <cell r="B23" t="str">
            <v>2.03.01</v>
          </cell>
          <cell r="C23" t="str">
            <v>Alat Angkutan Darat Bermotor</v>
          </cell>
          <cell r="D23">
            <v>3</v>
          </cell>
          <cell r="E23">
            <v>7</v>
          </cell>
        </row>
        <row r="24">
          <cell r="B24" t="str">
            <v>2.03.02</v>
          </cell>
          <cell r="C24" t="str">
            <v>Alat Angkutan Berat tak Bermotor</v>
          </cell>
          <cell r="D24">
            <v>3</v>
          </cell>
          <cell r="E24">
            <v>2</v>
          </cell>
        </row>
        <row r="25">
          <cell r="B25" t="str">
            <v>2.03.03</v>
          </cell>
          <cell r="C25" t="str">
            <v>Alat Angkut Apung Bermotor</v>
          </cell>
          <cell r="D25">
            <v>3</v>
          </cell>
          <cell r="E25">
            <v>10</v>
          </cell>
        </row>
        <row r="26">
          <cell r="B26" t="str">
            <v>2.03.04</v>
          </cell>
          <cell r="C26" t="str">
            <v>Alat Angkut Apung Tak Bermotor</v>
          </cell>
          <cell r="D26">
            <v>3</v>
          </cell>
          <cell r="E26">
            <v>3</v>
          </cell>
        </row>
        <row r="27">
          <cell r="B27" t="str">
            <v>2.04.00</v>
          </cell>
          <cell r="C27" t="str">
            <v>ALAT BENGKEL DAN ALAT UKUR</v>
          </cell>
          <cell r="D27">
            <v>2</v>
          </cell>
        </row>
        <row r="28">
          <cell r="B28" t="str">
            <v>2.04.01</v>
          </cell>
          <cell r="C28" t="str">
            <v>Alat Bengkel Bermesin</v>
          </cell>
          <cell r="D28">
            <v>3</v>
          </cell>
          <cell r="E28">
            <v>10</v>
          </cell>
        </row>
        <row r="29">
          <cell r="B29" t="str">
            <v>2.05.00</v>
          </cell>
          <cell r="C29" t="str">
            <v>ALAT PERTANIAN</v>
          </cell>
          <cell r="D29">
            <v>2</v>
          </cell>
        </row>
        <row r="30">
          <cell r="B30" t="str">
            <v>2.04.02</v>
          </cell>
          <cell r="C30" t="str">
            <v>Alat Bengkel Tak Bermesin</v>
          </cell>
          <cell r="D30">
            <v>3</v>
          </cell>
          <cell r="E30">
            <v>5</v>
          </cell>
        </row>
        <row r="31">
          <cell r="B31" t="str">
            <v>2.04.03</v>
          </cell>
          <cell r="C31" t="str">
            <v>ALAT UKUR</v>
          </cell>
          <cell r="D31">
            <v>3</v>
          </cell>
          <cell r="E31">
            <v>5</v>
          </cell>
        </row>
        <row r="32">
          <cell r="B32" t="str">
            <v>2.05.01</v>
          </cell>
          <cell r="C32" t="str">
            <v>ALAT PENGOLAHAN</v>
          </cell>
          <cell r="D32">
            <v>3</v>
          </cell>
          <cell r="E32">
            <v>4</v>
          </cell>
        </row>
        <row r="33">
          <cell r="B33" t="str">
            <v>2.05.02</v>
          </cell>
          <cell r="C33" t="str">
            <v>ALAT PEMELIHARAAN TANAMAN/ALAT PENYIMPANAN</v>
          </cell>
          <cell r="D33">
            <v>3</v>
          </cell>
          <cell r="E33">
            <v>4</v>
          </cell>
        </row>
        <row r="34">
          <cell r="B34" t="str">
            <v>2.06.00</v>
          </cell>
          <cell r="C34" t="str">
            <v>ALAT KANTOR DAN RUMAH TANGGA</v>
          </cell>
          <cell r="D34">
            <v>2</v>
          </cell>
        </row>
        <row r="35">
          <cell r="B35" t="str">
            <v>2.06.01</v>
          </cell>
          <cell r="C35" t="str">
            <v>ALAT KANTOR</v>
          </cell>
          <cell r="D35">
            <v>3</v>
          </cell>
          <cell r="E35">
            <v>5</v>
          </cell>
        </row>
        <row r="36">
          <cell r="B36" t="str">
            <v>2.06.02</v>
          </cell>
          <cell r="C36" t="str">
            <v>ALAT RUMAH TANGGA</v>
          </cell>
          <cell r="D36">
            <v>3</v>
          </cell>
          <cell r="E36">
            <v>5</v>
          </cell>
        </row>
        <row r="37">
          <cell r="B37" t="str">
            <v>2.06.03</v>
          </cell>
          <cell r="C37" t="str">
            <v>KOMPUTER</v>
          </cell>
          <cell r="D37">
            <v>3</v>
          </cell>
          <cell r="E37">
            <v>4</v>
          </cell>
        </row>
        <row r="38">
          <cell r="B38" t="str">
            <v>2.06.04</v>
          </cell>
          <cell r="C38" t="str">
            <v>MEJA DAN KURSI KERJA/RAPAT PEJABAT</v>
          </cell>
          <cell r="D38">
            <v>3</v>
          </cell>
          <cell r="E38">
            <v>5</v>
          </cell>
        </row>
        <row r="39">
          <cell r="B39" t="str">
            <v>2.07.00</v>
          </cell>
          <cell r="C39" t="str">
            <v>ALAT STUDIO DAN ALAT KOMUNIKASI</v>
          </cell>
          <cell r="D39">
            <v>2</v>
          </cell>
        </row>
        <row r="40">
          <cell r="B40" t="str">
            <v>2.07.01</v>
          </cell>
          <cell r="C40" t="str">
            <v>ALAT STUDIO</v>
          </cell>
          <cell r="D40">
            <v>3</v>
          </cell>
          <cell r="E40">
            <v>5</v>
          </cell>
        </row>
        <row r="41">
          <cell r="B41" t="str">
            <v>2.07.02</v>
          </cell>
          <cell r="C41" t="str">
            <v>ALAT KOMUNIKASI</v>
          </cell>
          <cell r="D41">
            <v>3</v>
          </cell>
          <cell r="E41">
            <v>5</v>
          </cell>
        </row>
        <row r="42">
          <cell r="B42" t="str">
            <v>2.07.03</v>
          </cell>
          <cell r="C42" t="str">
            <v>PERALATAN PEMANCAR</v>
          </cell>
          <cell r="D42">
            <v>3</v>
          </cell>
          <cell r="E42">
            <v>10</v>
          </cell>
        </row>
        <row r="43">
          <cell r="B43" t="str">
            <v>2.08.00</v>
          </cell>
          <cell r="C43" t="str">
            <v>ALAT-ALAT KEDOKTERAN</v>
          </cell>
          <cell r="D43">
            <v>2</v>
          </cell>
        </row>
        <row r="44">
          <cell r="B44" t="str">
            <v>2.08.01</v>
          </cell>
          <cell r="C44" t="str">
            <v>ALAT KEDOKTERAN</v>
          </cell>
          <cell r="D44">
            <v>3</v>
          </cell>
          <cell r="E44">
            <v>5</v>
          </cell>
        </row>
        <row r="45">
          <cell r="B45" t="str">
            <v>2.08.02</v>
          </cell>
          <cell r="C45" t="str">
            <v>ALAT KESEHATAN</v>
          </cell>
          <cell r="D45">
            <v>3</v>
          </cell>
          <cell r="E45">
            <v>5</v>
          </cell>
        </row>
        <row r="46">
          <cell r="B46" t="str">
            <v>2.09.00</v>
          </cell>
          <cell r="C46" t="str">
            <v>ALAT LABORATORIM</v>
          </cell>
          <cell r="D46">
            <v>2</v>
          </cell>
        </row>
        <row r="47">
          <cell r="B47" t="str">
            <v>2.09.01</v>
          </cell>
          <cell r="C47" t="str">
            <v>UNIT UNIT LABORATORIUM</v>
          </cell>
          <cell r="D47">
            <v>3</v>
          </cell>
          <cell r="E47">
            <v>8</v>
          </cell>
        </row>
        <row r="48">
          <cell r="B48" t="str">
            <v>2.09.02</v>
          </cell>
          <cell r="C48" t="str">
            <v>ALAT PERAGA / PRAKTEK SEKOLAH</v>
          </cell>
          <cell r="D48">
            <v>3</v>
          </cell>
          <cell r="E48">
            <v>10</v>
          </cell>
        </row>
        <row r="49">
          <cell r="B49" t="str">
            <v>2.09.03</v>
          </cell>
          <cell r="C49" t="str">
            <v>UNIT ALAT LABORATORIUM KIMIA NUKLIR</v>
          </cell>
          <cell r="D49">
            <v>3</v>
          </cell>
          <cell r="E49">
            <v>15</v>
          </cell>
        </row>
        <row r="50">
          <cell r="B50" t="str">
            <v>2.09.04</v>
          </cell>
          <cell r="C50" t="str">
            <v>ALAT LABORAORIUM FISIKA NUKLIR /ELEKTRONIKA</v>
          </cell>
          <cell r="D50">
            <v>3</v>
          </cell>
          <cell r="E50">
            <v>15</v>
          </cell>
        </row>
        <row r="51">
          <cell r="B51" t="str">
            <v>2.09.05</v>
          </cell>
          <cell r="C51" t="str">
            <v>ALAT PROTEKSI RADIASI / PROTEKSI LINGKUNGAN</v>
          </cell>
          <cell r="D51">
            <v>3</v>
          </cell>
          <cell r="E51">
            <v>10</v>
          </cell>
        </row>
        <row r="52">
          <cell r="B52" t="str">
            <v>2.09.06</v>
          </cell>
          <cell r="C52" t="str">
            <v>RADIATION APPLICATION AND NON DESTRUCTIVE TESTING LABORATORY (BATAM)</v>
          </cell>
          <cell r="D52">
            <v>3</v>
          </cell>
          <cell r="E52">
            <v>10</v>
          </cell>
        </row>
        <row r="53">
          <cell r="B53" t="str">
            <v>2.09.07</v>
          </cell>
          <cell r="C53" t="str">
            <v>ALAT LABORATORIUM LINGKUNGAN HIDUP</v>
          </cell>
          <cell r="D53">
            <v>3</v>
          </cell>
          <cell r="E53">
            <v>7</v>
          </cell>
        </row>
        <row r="54">
          <cell r="B54" t="str">
            <v>2.09.08</v>
          </cell>
          <cell r="C54" t="str">
            <v>PERALATAN LABORATORIUM HIDRODINAMIKA</v>
          </cell>
          <cell r="D54">
            <v>3</v>
          </cell>
          <cell r="E54">
            <v>15</v>
          </cell>
        </row>
        <row r="55">
          <cell r="B55" t="str">
            <v>2.10.00</v>
          </cell>
          <cell r="C55" t="str">
            <v>ALAT-ALAT PERSENJATAAN/KEAMANAN</v>
          </cell>
          <cell r="D55">
            <v>2</v>
          </cell>
        </row>
        <row r="56">
          <cell r="B56" t="str">
            <v>2.10.01</v>
          </cell>
          <cell r="C56" t="str">
            <v>SENJATA API</v>
          </cell>
          <cell r="D56">
            <v>3</v>
          </cell>
          <cell r="E56">
            <v>10</v>
          </cell>
        </row>
        <row r="57">
          <cell r="B57" t="str">
            <v>2.10.02</v>
          </cell>
          <cell r="C57" t="str">
            <v>PERSENJATAAN NON SENJATA API</v>
          </cell>
          <cell r="D57">
            <v>3</v>
          </cell>
          <cell r="E57">
            <v>3</v>
          </cell>
        </row>
        <row r="58">
          <cell r="B58" t="str">
            <v>2.10.03</v>
          </cell>
          <cell r="C58" t="str">
            <v>AMUNIISI</v>
          </cell>
          <cell r="D58">
            <v>3</v>
          </cell>
        </row>
        <row r="59">
          <cell r="B59" t="str">
            <v>2.10.04</v>
          </cell>
          <cell r="C59" t="str">
            <v>SENJATA SINAR</v>
          </cell>
          <cell r="D59">
            <v>3</v>
          </cell>
        </row>
        <row r="60">
          <cell r="B60" t="str">
            <v>3.00.00</v>
          </cell>
          <cell r="C60" t="str">
            <v>GOLONGAN GEDUNG DAN BANGUNAN</v>
          </cell>
          <cell r="D60">
            <v>1</v>
          </cell>
        </row>
        <row r="61">
          <cell r="B61" t="str">
            <v>3.11.00</v>
          </cell>
          <cell r="C61" t="str">
            <v>BANGUNAN GEDUNG</v>
          </cell>
          <cell r="D61">
            <v>2</v>
          </cell>
        </row>
        <row r="62">
          <cell r="B62" t="str">
            <v>3.11.01</v>
          </cell>
          <cell r="C62" t="str">
            <v>BANGUNAN GEDUNG TEMPAT KERJA</v>
          </cell>
          <cell r="D62">
            <v>3</v>
          </cell>
          <cell r="E62">
            <v>50</v>
          </cell>
        </row>
        <row r="63">
          <cell r="B63" t="str">
            <v>3.11.02</v>
          </cell>
          <cell r="C63" t="str">
            <v>BANGUNAN GEDUNG TEMPAT TINGGAL</v>
          </cell>
          <cell r="D63">
            <v>3</v>
          </cell>
          <cell r="E63">
            <v>50</v>
          </cell>
        </row>
        <row r="64">
          <cell r="B64" t="str">
            <v>3.11.03</v>
          </cell>
          <cell r="C64" t="str">
            <v>BANGUNAN MENARA</v>
          </cell>
          <cell r="D64">
            <v>3</v>
          </cell>
          <cell r="E64">
            <v>40</v>
          </cell>
        </row>
        <row r="65">
          <cell r="B65" t="str">
            <v>3.12.00</v>
          </cell>
          <cell r="C65" t="str">
            <v>MONUMEN</v>
          </cell>
          <cell r="D65">
            <v>2</v>
          </cell>
        </row>
        <row r="66">
          <cell r="B66" t="str">
            <v>3.12.01</v>
          </cell>
          <cell r="C66" t="str">
            <v>Bangunan Bersejarah</v>
          </cell>
          <cell r="D66">
            <v>3</v>
          </cell>
          <cell r="E66">
            <v>50</v>
          </cell>
        </row>
        <row r="67">
          <cell r="B67" t="str">
            <v>3.12.02</v>
          </cell>
          <cell r="C67" t="str">
            <v>TUGU PERINGATAN</v>
          </cell>
          <cell r="D67">
            <v>3</v>
          </cell>
          <cell r="E67">
            <v>50</v>
          </cell>
        </row>
        <row r="68">
          <cell r="B68" t="str">
            <v>3.12.03</v>
          </cell>
          <cell r="C68" t="str">
            <v>CANDI</v>
          </cell>
          <cell r="D68">
            <v>3</v>
          </cell>
          <cell r="E68">
            <v>50</v>
          </cell>
        </row>
        <row r="69">
          <cell r="B69" t="str">
            <v>3.12.04</v>
          </cell>
          <cell r="C69" t="str">
            <v>MONUMEN/BANUNAN BERSEJARAH</v>
          </cell>
          <cell r="D69">
            <v>3</v>
          </cell>
          <cell r="E69">
            <v>50</v>
          </cell>
        </row>
        <row r="70">
          <cell r="B70" t="str">
            <v>3.12.07</v>
          </cell>
          <cell r="C70" t="str">
            <v>RAMBU-RAMBU</v>
          </cell>
          <cell r="D70">
            <v>3</v>
          </cell>
          <cell r="E70">
            <v>50</v>
          </cell>
        </row>
        <row r="71">
          <cell r="B71" t="str">
            <v>3.12.08</v>
          </cell>
          <cell r="C71" t="str">
            <v>RAMBU-RAMBU LALU LINTAS UDARA</v>
          </cell>
          <cell r="D71">
            <v>3</v>
          </cell>
          <cell r="E71">
            <v>50</v>
          </cell>
        </row>
        <row r="72">
          <cell r="B72" t="str">
            <v>4.00.00</v>
          </cell>
          <cell r="C72" t="str">
            <v>GOLONGAN JALAN, IRIGASI DAN JARINGAN</v>
          </cell>
          <cell r="D72">
            <v>1</v>
          </cell>
        </row>
        <row r="73">
          <cell r="B73" t="str">
            <v>4.13.00</v>
          </cell>
          <cell r="C73" t="str">
            <v>JALAN DAN JEMBATAN</v>
          </cell>
          <cell r="D73">
            <v>2</v>
          </cell>
        </row>
        <row r="74">
          <cell r="B74" t="str">
            <v>4.13.01</v>
          </cell>
          <cell r="C74" t="str">
            <v>JALAN</v>
          </cell>
          <cell r="D74">
            <v>3</v>
          </cell>
          <cell r="E74">
            <v>10</v>
          </cell>
        </row>
        <row r="75">
          <cell r="B75" t="str">
            <v>4.14.00</v>
          </cell>
          <cell r="C75" t="str">
            <v>BANGUNAN AIR/IRIGASI</v>
          </cell>
          <cell r="D75">
            <v>2</v>
          </cell>
        </row>
        <row r="76">
          <cell r="B76" t="str">
            <v>4.14.01</v>
          </cell>
          <cell r="C76" t="str">
            <v>Bangunan Air Irigasi</v>
          </cell>
          <cell r="D76">
            <v>3</v>
          </cell>
          <cell r="E76">
            <v>50</v>
          </cell>
        </row>
        <row r="77">
          <cell r="B77" t="str">
            <v>4.14.04</v>
          </cell>
          <cell r="C77" t="str">
            <v>BANGUNAN PENGAMAN SUNGAI DAN PENANGGULANGAN BENCANA ALAM</v>
          </cell>
          <cell r="D77">
            <v>3</v>
          </cell>
          <cell r="E77">
            <v>10</v>
          </cell>
        </row>
        <row r="78">
          <cell r="B78" t="str">
            <v>4.14.05</v>
          </cell>
          <cell r="C78" t="str">
            <v>BANGUNAN PENGEMBANGAN SUMBER AIR DAN AIR TNH</v>
          </cell>
          <cell r="D78">
            <v>3</v>
          </cell>
          <cell r="E78">
            <v>30</v>
          </cell>
        </row>
        <row r="79">
          <cell r="B79" t="str">
            <v>4.14.08</v>
          </cell>
          <cell r="C79" t="str">
            <v>BANGUNAN AIR</v>
          </cell>
          <cell r="D79">
            <v>3</v>
          </cell>
          <cell r="E79">
            <v>40</v>
          </cell>
        </row>
        <row r="80">
          <cell r="B80" t="str">
            <v>4.15.00</v>
          </cell>
          <cell r="C80" t="str">
            <v>INSTALASI</v>
          </cell>
          <cell r="D80">
            <v>2</v>
          </cell>
        </row>
        <row r="81">
          <cell r="B81" t="str">
            <v>4.15.01</v>
          </cell>
          <cell r="C81" t="str">
            <v>INSTALASI AIR MINUM/BERSIH</v>
          </cell>
          <cell r="D81">
            <v>3</v>
          </cell>
          <cell r="E81">
            <v>30</v>
          </cell>
        </row>
        <row r="82">
          <cell r="B82" t="str">
            <v>4.15.03</v>
          </cell>
          <cell r="C82" t="str">
            <v>INSTALASI PENGOLAHAN SAMPAH NON ORGANIK</v>
          </cell>
          <cell r="D82">
            <v>3</v>
          </cell>
          <cell r="E82">
            <v>10</v>
          </cell>
        </row>
        <row r="83">
          <cell r="B83" t="str">
            <v>4.15.04</v>
          </cell>
          <cell r="C83" t="str">
            <v>INSTALASI PENGOLAHAN BAHAN BANGUNAN</v>
          </cell>
          <cell r="D83">
            <v>3</v>
          </cell>
          <cell r="E83">
            <v>10</v>
          </cell>
        </row>
        <row r="84">
          <cell r="B84" t="str">
            <v>4.15.06</v>
          </cell>
          <cell r="C84" t="str">
            <v>INSTALASI GARDU LISTRIK</v>
          </cell>
          <cell r="D84">
            <v>3</v>
          </cell>
          <cell r="E84">
            <v>40</v>
          </cell>
        </row>
        <row r="85">
          <cell r="B85" t="str">
            <v>4.15.07</v>
          </cell>
          <cell r="C85" t="str">
            <v>INSTALASI PERTAHANAN</v>
          </cell>
          <cell r="D85">
            <v>3</v>
          </cell>
          <cell r="E85">
            <v>30</v>
          </cell>
        </row>
        <row r="86">
          <cell r="B86" t="str">
            <v>4.15.08</v>
          </cell>
          <cell r="C86" t="str">
            <v>INSTALASI GAS</v>
          </cell>
          <cell r="D86">
            <v>3</v>
          </cell>
          <cell r="E86">
            <v>30</v>
          </cell>
        </row>
        <row r="87">
          <cell r="B87" t="str">
            <v>4.15.09</v>
          </cell>
          <cell r="C87" t="str">
            <v>INSTALASI PENGAMAN</v>
          </cell>
          <cell r="D87">
            <v>3</v>
          </cell>
          <cell r="E87">
            <v>20</v>
          </cell>
        </row>
        <row r="88">
          <cell r="B88" t="str">
            <v>4.16.00</v>
          </cell>
          <cell r="C88" t="str">
            <v>JARINGAN</v>
          </cell>
          <cell r="D88">
            <v>2</v>
          </cell>
        </row>
        <row r="89">
          <cell r="B89" t="str">
            <v>4.16.02</v>
          </cell>
          <cell r="C89" t="str">
            <v>JARINGAN LISTRIK</v>
          </cell>
          <cell r="D89">
            <v>3</v>
          </cell>
          <cell r="E89">
            <v>40</v>
          </cell>
        </row>
        <row r="90">
          <cell r="B90" t="str">
            <v>4.16.03</v>
          </cell>
          <cell r="C90" t="str">
            <v>JARINGAN TELEPON</v>
          </cell>
          <cell r="D90">
            <v>3</v>
          </cell>
          <cell r="E90">
            <v>20</v>
          </cell>
        </row>
        <row r="91">
          <cell r="B91" t="str">
            <v>4.16.04</v>
          </cell>
          <cell r="C91" t="str">
            <v>JARINGAN GAS</v>
          </cell>
          <cell r="D91">
            <v>3</v>
          </cell>
          <cell r="E91">
            <v>30</v>
          </cell>
        </row>
        <row r="92">
          <cell r="B92" t="str">
            <v>5.00.00</v>
          </cell>
          <cell r="C92" t="str">
            <v>GOLONGAN ASSET TETAP LAINNYA</v>
          </cell>
          <cell r="D92">
            <v>1</v>
          </cell>
        </row>
        <row r="93">
          <cell r="B93" t="str">
            <v>5.17.00</v>
          </cell>
          <cell r="C93" t="str">
            <v>BUKU DAN PERPUSTAKAAN</v>
          </cell>
          <cell r="D93">
            <v>2</v>
          </cell>
        </row>
        <row r="94">
          <cell r="B94" t="str">
            <v>5.17.01</v>
          </cell>
          <cell r="C94" t="str">
            <v>BUKU</v>
          </cell>
          <cell r="D94">
            <v>3</v>
          </cell>
        </row>
        <row r="95">
          <cell r="B95" t="str">
            <v>5.17.03</v>
          </cell>
          <cell r="C95" t="str">
            <v>BARANG-BARANG PERPUSTAKAAN</v>
          </cell>
          <cell r="D95">
            <v>3</v>
          </cell>
        </row>
        <row r="96">
          <cell r="B96" t="str">
            <v>5.18.00</v>
          </cell>
          <cell r="C96" t="str">
            <v>BARANG BERCORAK KEBUDAYAAN</v>
          </cell>
          <cell r="D96">
            <v>2</v>
          </cell>
        </row>
        <row r="97">
          <cell r="B97" t="str">
            <v>5.18.01</v>
          </cell>
          <cell r="C97" t="str">
            <v>BARANG BERCORAK KEBUDAYAAN</v>
          </cell>
          <cell r="D97">
            <v>3</v>
          </cell>
        </row>
        <row r="98">
          <cell r="B98" t="str">
            <v>5.18.02</v>
          </cell>
          <cell r="C98" t="str">
            <v>ALAT OLAH RAGA LAINNYA</v>
          </cell>
          <cell r="D98">
            <v>3</v>
          </cell>
        </row>
        <row r="99">
          <cell r="B99" t="str">
            <v>5.19.00</v>
          </cell>
          <cell r="C99" t="str">
            <v>HEWAN DAN TERNAK SERTA TANAMAN</v>
          </cell>
          <cell r="D99">
            <v>2</v>
          </cell>
        </row>
        <row r="100">
          <cell r="B100" t="str">
            <v>5.19.01</v>
          </cell>
          <cell r="C100" t="str">
            <v>HEWAN</v>
          </cell>
          <cell r="D100">
            <v>3</v>
          </cell>
        </row>
        <row r="101">
          <cell r="B101" t="str">
            <v>6.00.00</v>
          </cell>
          <cell r="C101" t="str">
            <v>GOLONGAN KONSTRUKSI DLM PENGERJAAN</v>
          </cell>
          <cell r="D101">
            <v>1</v>
          </cell>
        </row>
      </sheetData>
      <sheetData sheetId="15"/>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KIB B "/>
      <sheetName val=" KIB A PErumahan"/>
      <sheetName val="KIB B PERUMAHAN ok"/>
      <sheetName val="KIB B PERUMAHAN"/>
      <sheetName val="BA MUTASI ASET (2)"/>
      <sheetName val="KIB C Perumahan "/>
      <sheetName val="KIB D Petruamahn"/>
      <sheetName val="KIB D"/>
      <sheetName val="KIR 2016 (2)"/>
      <sheetName val="KIB B&lt;300000"/>
      <sheetName val="KIB E"/>
      <sheetName val="KIB F PERUMAHAN"/>
      <sheetName val="KIR 2016"/>
      <sheetName val="KIB F"/>
      <sheetName val="KIB C"/>
      <sheetName val="BA MUTASI ASET"/>
      <sheetName val="Sheet1"/>
      <sheetName val="kode barang"/>
      <sheetName val="MASA MANFA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2">
          <cell r="B2" t="str">
            <v>1.00.00</v>
          </cell>
          <cell r="C2" t="str">
            <v>GOLONGAN TANAH</v>
          </cell>
        </row>
        <row r="3">
          <cell r="B3" t="str">
            <v>1.01.00</v>
          </cell>
          <cell r="C3" t="str">
            <v>TANAH</v>
          </cell>
        </row>
        <row r="4">
          <cell r="B4" t="str">
            <v>1.01.01</v>
          </cell>
          <cell r="C4" t="str">
            <v>PERKAMPUNGAN</v>
          </cell>
          <cell r="D4">
            <v>3</v>
          </cell>
        </row>
        <row r="5">
          <cell r="B5" t="str">
            <v>1.01.02</v>
          </cell>
          <cell r="C5" t="str">
            <v>TANAH PERTANIAN</v>
          </cell>
          <cell r="D5">
            <v>3</v>
          </cell>
        </row>
        <row r="6">
          <cell r="B6" t="str">
            <v>1.01.03</v>
          </cell>
          <cell r="C6" t="str">
            <v>TANAH PERKEBUNAN</v>
          </cell>
          <cell r="D6">
            <v>3</v>
          </cell>
        </row>
        <row r="7">
          <cell r="B7" t="str">
            <v>1.01.04</v>
          </cell>
          <cell r="C7" t="str">
            <v>KEBUN CAMPURAN</v>
          </cell>
          <cell r="D7">
            <v>3</v>
          </cell>
        </row>
        <row r="8">
          <cell r="B8" t="str">
            <v>1.01.05</v>
          </cell>
          <cell r="C8" t="str">
            <v>HUTAN</v>
          </cell>
          <cell r="D8">
            <v>3</v>
          </cell>
        </row>
        <row r="9">
          <cell r="B9" t="str">
            <v>1.01.06</v>
          </cell>
          <cell r="C9" t="str">
            <v>KOLAM IKAN</v>
          </cell>
          <cell r="D9">
            <v>3</v>
          </cell>
        </row>
        <row r="10">
          <cell r="B10" t="str">
            <v>1.01.07</v>
          </cell>
          <cell r="C10" t="str">
            <v>DANAU/RAWA</v>
          </cell>
          <cell r="D10">
            <v>3</v>
          </cell>
        </row>
        <row r="11">
          <cell r="B11" t="str">
            <v>1.01.08</v>
          </cell>
          <cell r="C11" t="str">
            <v>TANAH TANDUS/RUSAK</v>
          </cell>
          <cell r="D11">
            <v>3</v>
          </cell>
        </row>
        <row r="12">
          <cell r="B12" t="str">
            <v>1.01.09</v>
          </cell>
          <cell r="C12" t="str">
            <v>ALANG-ALANG DAN PADANG RUMPUT</v>
          </cell>
          <cell r="D12">
            <v>3</v>
          </cell>
        </row>
        <row r="13">
          <cell r="B13" t="str">
            <v>1.01.10</v>
          </cell>
          <cell r="C13" t="str">
            <v>TANAH PENGGUNA LAIN</v>
          </cell>
          <cell r="D13">
            <v>3</v>
          </cell>
        </row>
        <row r="14">
          <cell r="B14" t="str">
            <v>1.01.11</v>
          </cell>
          <cell r="C14" t="str">
            <v>TANAH UNTUK BANGUNAN GEDUNG</v>
          </cell>
          <cell r="D14">
            <v>3</v>
          </cell>
        </row>
        <row r="15">
          <cell r="B15" t="str">
            <v>1.01.12</v>
          </cell>
          <cell r="C15" t="str">
            <v>TANAH PERTAMBANGAN</v>
          </cell>
          <cell r="D15">
            <v>3</v>
          </cell>
        </row>
        <row r="16">
          <cell r="B16" t="str">
            <v>1.01.13</v>
          </cell>
          <cell r="C16" t="str">
            <v>TANAH UNTUK BANGUNAN BUKAN GEDUNG</v>
          </cell>
          <cell r="D16">
            <v>3</v>
          </cell>
        </row>
        <row r="17">
          <cell r="B17" t="str">
            <v>2.00.00</v>
          </cell>
          <cell r="C17" t="str">
            <v>GOLONGAN PERALATAN DAN MESIN</v>
          </cell>
          <cell r="D17">
            <v>1</v>
          </cell>
        </row>
        <row r="18">
          <cell r="B18" t="str">
            <v>2.02.00</v>
          </cell>
          <cell r="C18" t="str">
            <v>ALAT -ALAT BESAR</v>
          </cell>
          <cell r="D18">
            <v>2</v>
          </cell>
        </row>
        <row r="19">
          <cell r="B19" t="str">
            <v>2.02.01</v>
          </cell>
          <cell r="C19" t="str">
            <v>Alat-alat Besar Darat</v>
          </cell>
          <cell r="D19">
            <v>3</v>
          </cell>
          <cell r="E19">
            <v>10</v>
          </cell>
        </row>
        <row r="20">
          <cell r="B20" t="str">
            <v>2.02.02</v>
          </cell>
          <cell r="C20" t="str">
            <v>Alat-alat Besar Apung</v>
          </cell>
          <cell r="D20">
            <v>3</v>
          </cell>
          <cell r="E20">
            <v>8</v>
          </cell>
        </row>
        <row r="21">
          <cell r="B21" t="str">
            <v>2.02.03</v>
          </cell>
          <cell r="C21" t="str">
            <v>Alat-alat Bantu</v>
          </cell>
          <cell r="D21">
            <v>3</v>
          </cell>
          <cell r="E21">
            <v>7</v>
          </cell>
        </row>
        <row r="22">
          <cell r="B22" t="str">
            <v>2.03.00</v>
          </cell>
          <cell r="C22" t="str">
            <v>ALAT- ALAT ANGKUTAN</v>
          </cell>
          <cell r="D22">
            <v>2</v>
          </cell>
        </row>
        <row r="23">
          <cell r="B23" t="str">
            <v>2.03.01</v>
          </cell>
          <cell r="C23" t="str">
            <v>Alat Angkutan Darat Bermotor</v>
          </cell>
          <cell r="D23">
            <v>3</v>
          </cell>
          <cell r="E23">
            <v>7</v>
          </cell>
        </row>
        <row r="24">
          <cell r="B24" t="str">
            <v>2.03.02</v>
          </cell>
          <cell r="C24" t="str">
            <v>Alat Angkutan Berat tak Bermotor</v>
          </cell>
          <cell r="D24">
            <v>3</v>
          </cell>
          <cell r="E24">
            <v>2</v>
          </cell>
        </row>
        <row r="25">
          <cell r="B25" t="str">
            <v>2.03.03</v>
          </cell>
          <cell r="C25" t="str">
            <v>Alat Angkut Apung Bermotor</v>
          </cell>
          <cell r="D25">
            <v>3</v>
          </cell>
          <cell r="E25">
            <v>10</v>
          </cell>
        </row>
        <row r="26">
          <cell r="B26" t="str">
            <v>2.03.04</v>
          </cell>
          <cell r="C26" t="str">
            <v>Alat Angkut Apung Tak Bermotor</v>
          </cell>
          <cell r="D26">
            <v>3</v>
          </cell>
          <cell r="E26">
            <v>3</v>
          </cell>
        </row>
        <row r="27">
          <cell r="B27" t="str">
            <v>2.04.00</v>
          </cell>
          <cell r="C27" t="str">
            <v>ALAT BENGKEL DAN ALAT UKUR</v>
          </cell>
          <cell r="D27">
            <v>2</v>
          </cell>
        </row>
        <row r="28">
          <cell r="B28" t="str">
            <v>2.04.01</v>
          </cell>
          <cell r="C28" t="str">
            <v>Alat Bengkel Bermesin</v>
          </cell>
          <cell r="D28">
            <v>3</v>
          </cell>
          <cell r="E28">
            <v>10</v>
          </cell>
        </row>
        <row r="29">
          <cell r="B29" t="str">
            <v>2.04.02</v>
          </cell>
          <cell r="C29" t="str">
            <v>Alat Bengkel Tak Bermesin</v>
          </cell>
          <cell r="D29">
            <v>3</v>
          </cell>
          <cell r="E29">
            <v>5</v>
          </cell>
        </row>
        <row r="30">
          <cell r="B30" t="str">
            <v>2.04.03</v>
          </cell>
          <cell r="C30" t="str">
            <v>Alat Ukur</v>
          </cell>
          <cell r="D30">
            <v>3</v>
          </cell>
          <cell r="E30">
            <v>5</v>
          </cell>
        </row>
        <row r="31">
          <cell r="B31" t="str">
            <v>2.05.00</v>
          </cell>
          <cell r="C31" t="str">
            <v>ALAT PERTANIAN</v>
          </cell>
          <cell r="D31">
            <v>2</v>
          </cell>
        </row>
        <row r="32">
          <cell r="B32" t="str">
            <v>2.05.01</v>
          </cell>
          <cell r="C32" t="str">
            <v>ALAT PENGOLAHAN</v>
          </cell>
          <cell r="D32">
            <v>3</v>
          </cell>
          <cell r="E32">
            <v>4</v>
          </cell>
        </row>
        <row r="33">
          <cell r="B33" t="str">
            <v>2.05.02</v>
          </cell>
          <cell r="C33" t="str">
            <v>ALAT PEMELIHARAAN TANAMAN/ALAT PENYIMPANAN</v>
          </cell>
          <cell r="D33">
            <v>3</v>
          </cell>
          <cell r="E33">
            <v>4</v>
          </cell>
        </row>
        <row r="34">
          <cell r="B34" t="str">
            <v>2.06.00</v>
          </cell>
          <cell r="C34" t="str">
            <v>ALAT KANTOR DAN RUMAH TANGGA</v>
          </cell>
          <cell r="D34">
            <v>2</v>
          </cell>
        </row>
        <row r="35">
          <cell r="B35" t="str">
            <v>2.06.01</v>
          </cell>
          <cell r="C35" t="str">
            <v>ALAT KANTOR</v>
          </cell>
          <cell r="D35">
            <v>3</v>
          </cell>
          <cell r="E35">
            <v>5</v>
          </cell>
        </row>
        <row r="36">
          <cell r="B36" t="str">
            <v>2.06.02</v>
          </cell>
          <cell r="C36" t="str">
            <v>ALAT RUMAH TANGGA</v>
          </cell>
          <cell r="D36">
            <v>3</v>
          </cell>
          <cell r="E36">
            <v>5</v>
          </cell>
        </row>
        <row r="37">
          <cell r="B37" t="str">
            <v>2.06.03</v>
          </cell>
          <cell r="C37" t="str">
            <v>KOMPUTER</v>
          </cell>
          <cell r="D37">
            <v>3</v>
          </cell>
          <cell r="E37">
            <v>4</v>
          </cell>
        </row>
        <row r="38">
          <cell r="B38" t="str">
            <v>2.06.04</v>
          </cell>
          <cell r="C38" t="str">
            <v>MEJA DAN KURSI KERJA/RAPAT PEJABAT</v>
          </cell>
          <cell r="D38">
            <v>3</v>
          </cell>
          <cell r="E38">
            <v>5</v>
          </cell>
        </row>
        <row r="39">
          <cell r="B39" t="str">
            <v>2.07.00</v>
          </cell>
          <cell r="C39" t="str">
            <v>ALAT STUDIO DAN ALAT KOMUNIKASI</v>
          </cell>
          <cell r="D39">
            <v>2</v>
          </cell>
        </row>
        <row r="40">
          <cell r="B40" t="str">
            <v>2.07.01</v>
          </cell>
          <cell r="C40" t="str">
            <v>ALAT STUDIO</v>
          </cell>
          <cell r="D40">
            <v>3</v>
          </cell>
          <cell r="E40">
            <v>5</v>
          </cell>
        </row>
        <row r="41">
          <cell r="B41" t="str">
            <v>2.07.02</v>
          </cell>
          <cell r="C41" t="str">
            <v>ALAT KOMUNIKASI</v>
          </cell>
          <cell r="D41">
            <v>3</v>
          </cell>
          <cell r="E41">
            <v>5</v>
          </cell>
        </row>
        <row r="42">
          <cell r="B42" t="str">
            <v>2.07.03</v>
          </cell>
          <cell r="C42" t="str">
            <v>PERALATAN PEMANCAR</v>
          </cell>
          <cell r="D42">
            <v>3</v>
          </cell>
          <cell r="E42">
            <v>10</v>
          </cell>
        </row>
        <row r="43">
          <cell r="B43" t="str">
            <v>2.08.00</v>
          </cell>
          <cell r="C43" t="str">
            <v>ALAT-ALAT KEDOKTERAN</v>
          </cell>
          <cell r="D43">
            <v>2</v>
          </cell>
        </row>
        <row r="44">
          <cell r="B44" t="str">
            <v>2.08.01</v>
          </cell>
          <cell r="C44" t="str">
            <v>ALAT KEDOKTERAN</v>
          </cell>
          <cell r="D44">
            <v>3</v>
          </cell>
          <cell r="E44">
            <v>5</v>
          </cell>
        </row>
        <row r="45">
          <cell r="B45" t="str">
            <v>2.08.02</v>
          </cell>
          <cell r="C45" t="str">
            <v>ALAT KESEHATAN</v>
          </cell>
          <cell r="D45">
            <v>3</v>
          </cell>
          <cell r="E45">
            <v>5</v>
          </cell>
        </row>
        <row r="46">
          <cell r="B46" t="str">
            <v>2.09.00</v>
          </cell>
          <cell r="C46" t="str">
            <v>ALAT LABORATORIM</v>
          </cell>
          <cell r="D46">
            <v>2</v>
          </cell>
        </row>
        <row r="47">
          <cell r="B47" t="str">
            <v>2.09.01</v>
          </cell>
          <cell r="C47" t="str">
            <v>UNIT UNIT LABORATORIUM</v>
          </cell>
          <cell r="D47">
            <v>3</v>
          </cell>
          <cell r="E47">
            <v>8</v>
          </cell>
        </row>
        <row r="48">
          <cell r="B48" t="str">
            <v>2.09.02</v>
          </cell>
          <cell r="C48" t="str">
            <v>ALAT PERAGA / PRAKTEK SEKOLAH</v>
          </cell>
          <cell r="D48">
            <v>3</v>
          </cell>
          <cell r="E48">
            <v>10</v>
          </cell>
        </row>
        <row r="49">
          <cell r="B49" t="str">
            <v>2.09.03</v>
          </cell>
          <cell r="C49" t="str">
            <v>UNIT ALAT LABORATORIUM KIMIA NUKLIR</v>
          </cell>
          <cell r="D49">
            <v>3</v>
          </cell>
          <cell r="E49">
            <v>15</v>
          </cell>
        </row>
        <row r="50">
          <cell r="B50" t="str">
            <v>2.09.04</v>
          </cell>
          <cell r="C50" t="str">
            <v>ALAT LABORAORIUM FISIKA NUKLIR /ELEKTRONIKA</v>
          </cell>
          <cell r="D50">
            <v>3</v>
          </cell>
          <cell r="E50">
            <v>15</v>
          </cell>
        </row>
        <row r="51">
          <cell r="B51" t="str">
            <v>2.09.05</v>
          </cell>
          <cell r="C51" t="str">
            <v>ALAT PROTEKSI RADIASI / PROTEKSI LINGKUNGAN</v>
          </cell>
          <cell r="D51">
            <v>3</v>
          </cell>
          <cell r="E51">
            <v>10</v>
          </cell>
        </row>
        <row r="52">
          <cell r="B52" t="str">
            <v>2.09.06</v>
          </cell>
          <cell r="C52" t="str">
            <v>RADIATION APPLICATION AND NON DESTRUCTIVE TESTING LABORATORY (BATAM)</v>
          </cell>
          <cell r="D52">
            <v>3</v>
          </cell>
          <cell r="E52">
            <v>10</v>
          </cell>
        </row>
        <row r="53">
          <cell r="B53" t="str">
            <v>2.09.07</v>
          </cell>
          <cell r="C53" t="str">
            <v>ALAT LABORATORIUM LINGKUNGAN HIDUP</v>
          </cell>
          <cell r="D53">
            <v>3</v>
          </cell>
          <cell r="E53">
            <v>7</v>
          </cell>
        </row>
        <row r="54">
          <cell r="B54" t="str">
            <v>2.09.08</v>
          </cell>
          <cell r="C54" t="str">
            <v>PERALATAN LABORATORIUM HIDRODINAMIKA</v>
          </cell>
          <cell r="D54">
            <v>3</v>
          </cell>
          <cell r="E54">
            <v>15</v>
          </cell>
        </row>
        <row r="55">
          <cell r="B55" t="str">
            <v>2.10.00</v>
          </cell>
          <cell r="C55" t="str">
            <v>ALAT-ALAT PERSENJATAAN/KEAMANAN</v>
          </cell>
          <cell r="D55">
            <v>2</v>
          </cell>
        </row>
        <row r="56">
          <cell r="B56" t="str">
            <v>2.10.01</v>
          </cell>
          <cell r="C56" t="str">
            <v>SENJATA API</v>
          </cell>
          <cell r="D56">
            <v>3</v>
          </cell>
          <cell r="E56">
            <v>10</v>
          </cell>
        </row>
        <row r="57">
          <cell r="B57" t="str">
            <v>2.10.02</v>
          </cell>
          <cell r="C57" t="str">
            <v>PERSENJATAAN NON SENJATA API</v>
          </cell>
          <cell r="D57">
            <v>3</v>
          </cell>
          <cell r="E57">
            <v>3</v>
          </cell>
        </row>
        <row r="58">
          <cell r="B58" t="str">
            <v>2.10.03</v>
          </cell>
          <cell r="C58" t="str">
            <v>AMUNIISI</v>
          </cell>
          <cell r="D58">
            <v>3</v>
          </cell>
          <cell r="E58">
            <v>5</v>
          </cell>
        </row>
        <row r="59">
          <cell r="B59" t="str">
            <v>2.10.04</v>
          </cell>
          <cell r="C59" t="str">
            <v>SENJATA SINAR</v>
          </cell>
          <cell r="D59">
            <v>3</v>
          </cell>
        </row>
        <row r="60">
          <cell r="B60" t="str">
            <v>3.00.00</v>
          </cell>
          <cell r="C60" t="str">
            <v>GOLONGAN GEDUNG DAN BANGUNAN</v>
          </cell>
          <cell r="D60">
            <v>1</v>
          </cell>
        </row>
        <row r="61">
          <cell r="B61" t="str">
            <v>3.11.00</v>
          </cell>
          <cell r="C61" t="str">
            <v>BANGUNAN GEDUNG</v>
          </cell>
          <cell r="D61">
            <v>2</v>
          </cell>
        </row>
        <row r="62">
          <cell r="B62" t="str">
            <v>3.11.01</v>
          </cell>
          <cell r="C62" t="str">
            <v>BANGUNAN GEDUNG TEMPAT KERJA</v>
          </cell>
          <cell r="D62">
            <v>3</v>
          </cell>
          <cell r="E62">
            <v>50</v>
          </cell>
        </row>
        <row r="63">
          <cell r="B63" t="str">
            <v>3.11.02</v>
          </cell>
          <cell r="C63" t="str">
            <v>BANGUNAN GEDUNG TEMPAT TINGGAL</v>
          </cell>
          <cell r="D63">
            <v>3</v>
          </cell>
          <cell r="E63">
            <v>50</v>
          </cell>
        </row>
        <row r="64">
          <cell r="B64" t="str">
            <v>3.11.03</v>
          </cell>
          <cell r="C64" t="str">
            <v>BANGUNAN MENARA</v>
          </cell>
          <cell r="D64">
            <v>3</v>
          </cell>
          <cell r="E64">
            <v>40</v>
          </cell>
        </row>
        <row r="65">
          <cell r="B65" t="str">
            <v>3.12.00</v>
          </cell>
          <cell r="C65" t="str">
            <v>MONUMEN</v>
          </cell>
          <cell r="D65">
            <v>2</v>
          </cell>
        </row>
        <row r="66">
          <cell r="B66" t="str">
            <v>3.12.01</v>
          </cell>
          <cell r="C66" t="str">
            <v>Bangunan Bersejarah</v>
          </cell>
          <cell r="D66">
            <v>3</v>
          </cell>
          <cell r="E66">
            <v>50</v>
          </cell>
        </row>
        <row r="67">
          <cell r="B67" t="str">
            <v>3.12.02</v>
          </cell>
          <cell r="C67" t="str">
            <v>TUGU PERINGATAN</v>
          </cell>
          <cell r="D67">
            <v>3</v>
          </cell>
          <cell r="E67">
            <v>50</v>
          </cell>
        </row>
        <row r="68">
          <cell r="B68" t="str">
            <v>3.12.03</v>
          </cell>
          <cell r="C68" t="str">
            <v>CANDI</v>
          </cell>
          <cell r="D68">
            <v>3</v>
          </cell>
          <cell r="E68">
            <v>50</v>
          </cell>
        </row>
        <row r="69">
          <cell r="B69" t="str">
            <v>3.12.04</v>
          </cell>
          <cell r="C69" t="str">
            <v>MONUMEN/BANUNAN BERSEJARAH</v>
          </cell>
          <cell r="D69">
            <v>3</v>
          </cell>
          <cell r="E69">
            <v>50</v>
          </cell>
        </row>
        <row r="70">
          <cell r="B70" t="str">
            <v>3.12.07</v>
          </cell>
          <cell r="C70" t="str">
            <v>RAMBU-RAMBU</v>
          </cell>
          <cell r="D70">
            <v>3</v>
          </cell>
          <cell r="E70">
            <v>50</v>
          </cell>
        </row>
        <row r="71">
          <cell r="B71" t="str">
            <v>3.12.08</v>
          </cell>
          <cell r="C71" t="str">
            <v>RAMBU-RAMBU LALU LINTAS UDARA</v>
          </cell>
          <cell r="D71">
            <v>3</v>
          </cell>
          <cell r="E71">
            <v>50</v>
          </cell>
        </row>
        <row r="72">
          <cell r="B72" t="str">
            <v>4.00.00</v>
          </cell>
          <cell r="C72" t="str">
            <v>GOLONGAN JALAN, IRIGASI DAN JARINGAN</v>
          </cell>
          <cell r="D72">
            <v>1</v>
          </cell>
        </row>
        <row r="73">
          <cell r="B73" t="str">
            <v>4.13.00</v>
          </cell>
          <cell r="C73" t="str">
            <v>JALAN DAN JEMBATAN</v>
          </cell>
          <cell r="D73">
            <v>2</v>
          </cell>
        </row>
        <row r="74">
          <cell r="B74" t="str">
            <v>4.13.01</v>
          </cell>
          <cell r="C74" t="str">
            <v>JALAN</v>
          </cell>
          <cell r="D74">
            <v>3</v>
          </cell>
          <cell r="E74">
            <v>10</v>
          </cell>
        </row>
        <row r="75">
          <cell r="B75" t="str">
            <v>4.14.00</v>
          </cell>
          <cell r="C75" t="str">
            <v>BANGUNAN AIR/IRIGASI</v>
          </cell>
          <cell r="D75">
            <v>2</v>
          </cell>
        </row>
        <row r="76">
          <cell r="B76" t="str">
            <v>4.13.02</v>
          </cell>
          <cell r="C76" t="str">
            <v>JEMBATAN</v>
          </cell>
          <cell r="D76">
            <v>3</v>
          </cell>
          <cell r="E76">
            <v>50</v>
          </cell>
        </row>
        <row r="77">
          <cell r="B77" t="str">
            <v>4.14.01</v>
          </cell>
          <cell r="C77" t="str">
            <v>Bangunan Air Irigasi</v>
          </cell>
          <cell r="D77">
            <v>3</v>
          </cell>
          <cell r="E77">
            <v>50</v>
          </cell>
        </row>
        <row r="78">
          <cell r="B78" t="str">
            <v>4.14.04</v>
          </cell>
          <cell r="C78" t="str">
            <v>BANGUNAN PENGAMAN SUNGAI DAN PENANGGULANGAN BENCANA ALAM</v>
          </cell>
          <cell r="D78">
            <v>3</v>
          </cell>
          <cell r="E78">
            <v>10</v>
          </cell>
        </row>
        <row r="79">
          <cell r="B79" t="str">
            <v>4.14.05</v>
          </cell>
          <cell r="C79" t="str">
            <v>BANGUNAN PENGEMBANGAN SUMBER AIR DAN AIR TNH</v>
          </cell>
          <cell r="D79">
            <v>3</v>
          </cell>
          <cell r="E79">
            <v>30</v>
          </cell>
        </row>
        <row r="80">
          <cell r="B80" t="str">
            <v>4.14.08</v>
          </cell>
          <cell r="C80" t="str">
            <v>BANGUNAN AIR</v>
          </cell>
          <cell r="D80">
            <v>3</v>
          </cell>
          <cell r="E80">
            <v>40</v>
          </cell>
        </row>
        <row r="81">
          <cell r="B81" t="str">
            <v>4.15.00</v>
          </cell>
          <cell r="C81" t="str">
            <v>INSTALASI</v>
          </cell>
          <cell r="D81">
            <v>2</v>
          </cell>
        </row>
        <row r="82">
          <cell r="B82" t="str">
            <v>4.15.01</v>
          </cell>
          <cell r="C82" t="str">
            <v>INSTALASI AIR MINUM/BERSIH</v>
          </cell>
          <cell r="D82">
            <v>3</v>
          </cell>
          <cell r="E82">
            <v>30</v>
          </cell>
        </row>
        <row r="83">
          <cell r="B83" t="str">
            <v>4.15.03</v>
          </cell>
          <cell r="C83" t="str">
            <v>INSTALASI PENGOLAHAN SAMPAH NON ORGANIK</v>
          </cell>
          <cell r="D83">
            <v>3</v>
          </cell>
          <cell r="E83">
            <v>10</v>
          </cell>
        </row>
        <row r="84">
          <cell r="B84" t="str">
            <v>4.15.04</v>
          </cell>
          <cell r="C84" t="str">
            <v>INSTALASI PENGOLAHAN BAHAN BANGUNAN</v>
          </cell>
          <cell r="D84">
            <v>3</v>
          </cell>
          <cell r="E84">
            <v>10</v>
          </cell>
        </row>
        <row r="85">
          <cell r="B85" t="str">
            <v>4.15.06</v>
          </cell>
          <cell r="C85" t="str">
            <v>INSTALASI GARDU LISTRIK</v>
          </cell>
          <cell r="D85">
            <v>3</v>
          </cell>
          <cell r="E85">
            <v>40</v>
          </cell>
        </row>
        <row r="86">
          <cell r="B86" t="str">
            <v>4.15.07</v>
          </cell>
          <cell r="C86" t="str">
            <v>INSTALASI PERTAHANAN</v>
          </cell>
          <cell r="D86">
            <v>3</v>
          </cell>
          <cell r="E86">
            <v>30</v>
          </cell>
        </row>
        <row r="87">
          <cell r="B87" t="str">
            <v>4.15.08</v>
          </cell>
          <cell r="C87" t="str">
            <v>INSTALASI GAS</v>
          </cell>
          <cell r="D87">
            <v>3</v>
          </cell>
          <cell r="E87">
            <v>30</v>
          </cell>
        </row>
        <row r="88">
          <cell r="B88" t="str">
            <v>4.15.09</v>
          </cell>
          <cell r="C88" t="str">
            <v>INSTALASI PENGAMAN</v>
          </cell>
          <cell r="D88">
            <v>3</v>
          </cell>
          <cell r="E88">
            <v>20</v>
          </cell>
        </row>
        <row r="89">
          <cell r="B89" t="str">
            <v>4.16.00</v>
          </cell>
          <cell r="C89" t="str">
            <v>JARINGAN</v>
          </cell>
          <cell r="D89">
            <v>2</v>
          </cell>
        </row>
        <row r="90">
          <cell r="B90" t="str">
            <v>4.16.01</v>
          </cell>
          <cell r="C90" t="str">
            <v>Jaringan Air Minum</v>
          </cell>
          <cell r="D90">
            <v>3</v>
          </cell>
          <cell r="E90">
            <v>30</v>
          </cell>
        </row>
        <row r="91">
          <cell r="B91" t="str">
            <v>4.16.02</v>
          </cell>
          <cell r="C91" t="str">
            <v>JARINGAN LISTRIK</v>
          </cell>
          <cell r="D91">
            <v>3</v>
          </cell>
          <cell r="E91">
            <v>40</v>
          </cell>
        </row>
        <row r="92">
          <cell r="B92" t="str">
            <v>4.16.03</v>
          </cell>
          <cell r="C92" t="str">
            <v>JARINGAN TELEPON</v>
          </cell>
          <cell r="D92">
            <v>3</v>
          </cell>
          <cell r="E92">
            <v>20</v>
          </cell>
        </row>
        <row r="93">
          <cell r="B93" t="str">
            <v>4.16.04</v>
          </cell>
          <cell r="C93" t="str">
            <v>JARINGAN GAS</v>
          </cell>
          <cell r="D93">
            <v>3</v>
          </cell>
          <cell r="E93">
            <v>30</v>
          </cell>
        </row>
        <row r="94">
          <cell r="B94" t="str">
            <v>5.00.00</v>
          </cell>
          <cell r="C94" t="str">
            <v>GOLONGAN ASSET TETAP LAINNYA</v>
          </cell>
          <cell r="D94">
            <v>1</v>
          </cell>
        </row>
        <row r="95">
          <cell r="B95" t="str">
            <v>5.17.00</v>
          </cell>
          <cell r="C95" t="str">
            <v>BUKU DAN PERPUSTAKAAN</v>
          </cell>
          <cell r="D95">
            <v>2</v>
          </cell>
        </row>
        <row r="96">
          <cell r="B96" t="str">
            <v>5.17.01</v>
          </cell>
          <cell r="C96" t="str">
            <v>BUKU</v>
          </cell>
          <cell r="D96">
            <v>3</v>
          </cell>
        </row>
        <row r="97">
          <cell r="B97" t="str">
            <v>5.17.03</v>
          </cell>
          <cell r="C97" t="str">
            <v>BARANG-BARANG PERPUSTAKAAN</v>
          </cell>
          <cell r="D97">
            <v>3</v>
          </cell>
        </row>
        <row r="98">
          <cell r="B98" t="str">
            <v>5.18.00</v>
          </cell>
          <cell r="C98" t="str">
            <v>BARANG BERCORAK KEBUDAYAAN</v>
          </cell>
          <cell r="D98">
            <v>2</v>
          </cell>
        </row>
        <row r="99">
          <cell r="B99" t="str">
            <v>5.18.01</v>
          </cell>
          <cell r="C99" t="str">
            <v>BARANG BERCORAK KEBUDAYAAN</v>
          </cell>
          <cell r="D99">
            <v>3</v>
          </cell>
        </row>
        <row r="100">
          <cell r="B100" t="str">
            <v>5.18.02</v>
          </cell>
          <cell r="C100" t="str">
            <v>ALAT OLAH RAGA LAINNYA</v>
          </cell>
          <cell r="D100">
            <v>3</v>
          </cell>
        </row>
        <row r="101">
          <cell r="B101" t="str">
            <v>5.19.00</v>
          </cell>
          <cell r="C101" t="str">
            <v>HEWAN DAN TERNAK SERTA TANAMAN</v>
          </cell>
          <cell r="D101">
            <v>2</v>
          </cell>
        </row>
        <row r="102">
          <cell r="B102" t="str">
            <v>5.19.01</v>
          </cell>
          <cell r="C102" t="str">
            <v>HEWAN</v>
          </cell>
          <cell r="D102">
            <v>3</v>
          </cell>
        </row>
        <row r="103">
          <cell r="B103" t="str">
            <v>6.00.00</v>
          </cell>
          <cell r="C103" t="str">
            <v>GOLONGAN KONSTRUKSI DLM PENGERJAAN</v>
          </cell>
          <cell r="D103">
            <v>1</v>
          </cell>
        </row>
      </sheetData>
      <sheetData sheetId="1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PKP 2012"/>
      <sheetName val="KIB A DPKP"/>
      <sheetName val="KIB M DPKP"/>
      <sheetName val="kode barang"/>
      <sheetName val="MASA MANFAAT"/>
      <sheetName val="KIB A DPKP (2)"/>
      <sheetName val="KIB B DPKP"/>
      <sheetName val="KIB C DPKP"/>
      <sheetName val="KIB D DPKP"/>
      <sheetName val="KIB E DPKP"/>
      <sheetName val="KIB F DPKP"/>
      <sheetName val="KIB B&lt;300000"/>
      <sheetName val="KIB A DPKP (3)"/>
      <sheetName val="DPKP 2012 RB "/>
    </sheetNames>
    <sheetDataSet>
      <sheetData sheetId="0" refreshError="1"/>
      <sheetData sheetId="1" refreshError="1"/>
      <sheetData sheetId="2" refreshError="1"/>
      <sheetData sheetId="3" refreshError="1">
        <row r="2">
          <cell r="B2" t="str">
            <v>1.00.00</v>
          </cell>
          <cell r="C2" t="str">
            <v>GOLONGAN TANAH</v>
          </cell>
        </row>
        <row r="3">
          <cell r="B3" t="str">
            <v>1.01.00</v>
          </cell>
          <cell r="C3" t="str">
            <v>TANAH</v>
          </cell>
        </row>
        <row r="4">
          <cell r="B4" t="str">
            <v>1.01.01</v>
          </cell>
          <cell r="C4" t="str">
            <v>PERKAMPUNGAN</v>
          </cell>
          <cell r="D4">
            <v>3</v>
          </cell>
        </row>
        <row r="5">
          <cell r="B5" t="str">
            <v>1.01.02</v>
          </cell>
          <cell r="C5" t="str">
            <v>TANAH PERTANIAN</v>
          </cell>
          <cell r="D5">
            <v>3</v>
          </cell>
        </row>
        <row r="6">
          <cell r="B6" t="str">
            <v>1.01.03</v>
          </cell>
          <cell r="C6" t="str">
            <v>TANAH PERKEBUNAN</v>
          </cell>
          <cell r="D6">
            <v>3</v>
          </cell>
        </row>
        <row r="7">
          <cell r="B7" t="str">
            <v>1.01.04</v>
          </cell>
          <cell r="C7" t="str">
            <v>KEBUN CAMPURAN</v>
          </cell>
          <cell r="D7">
            <v>3</v>
          </cell>
        </row>
        <row r="8">
          <cell r="B8" t="str">
            <v>1.01.05</v>
          </cell>
          <cell r="C8" t="str">
            <v>HUTAN</v>
          </cell>
          <cell r="D8">
            <v>3</v>
          </cell>
        </row>
        <row r="9">
          <cell r="B9" t="str">
            <v>1.01.06</v>
          </cell>
          <cell r="C9" t="str">
            <v>KOLAM IKAN</v>
          </cell>
          <cell r="D9">
            <v>3</v>
          </cell>
        </row>
        <row r="10">
          <cell r="B10" t="str">
            <v>1.01.07</v>
          </cell>
          <cell r="C10" t="str">
            <v>DANAU/RAWA</v>
          </cell>
          <cell r="D10">
            <v>3</v>
          </cell>
        </row>
        <row r="11">
          <cell r="B11" t="str">
            <v>1.01.08</v>
          </cell>
          <cell r="C11" t="str">
            <v>TANAH TANDUS/RUSAK</v>
          </cell>
          <cell r="D11">
            <v>3</v>
          </cell>
        </row>
        <row r="12">
          <cell r="B12" t="str">
            <v>1.01.09</v>
          </cell>
          <cell r="C12" t="str">
            <v>ALANG-ALANG DAN PADANG RUMPUT</v>
          </cell>
          <cell r="D12">
            <v>3</v>
          </cell>
        </row>
        <row r="13">
          <cell r="B13" t="str">
            <v>1.01.10</v>
          </cell>
          <cell r="C13" t="str">
            <v>TANAH PENGGUNA LAIN</v>
          </cell>
          <cell r="D13">
            <v>3</v>
          </cell>
        </row>
        <row r="14">
          <cell r="B14" t="str">
            <v>1.01.11</v>
          </cell>
          <cell r="C14" t="str">
            <v>TANAH UNTUK BANGUNAN GEDUNG</v>
          </cell>
          <cell r="D14">
            <v>3</v>
          </cell>
        </row>
        <row r="15">
          <cell r="B15" t="str">
            <v>1.01.12</v>
          </cell>
          <cell r="C15" t="str">
            <v>TANAH PERTAMBANGAN</v>
          </cell>
          <cell r="D15">
            <v>3</v>
          </cell>
        </row>
        <row r="16">
          <cell r="B16" t="str">
            <v>1.01.13</v>
          </cell>
          <cell r="C16" t="str">
            <v>TANAH UNTUK BANGUNAN BUKAN GEDUNG</v>
          </cell>
          <cell r="D16">
            <v>3</v>
          </cell>
        </row>
        <row r="17">
          <cell r="B17" t="str">
            <v>2.00.00</v>
          </cell>
          <cell r="C17" t="str">
            <v>GOLONGAN PERALATAN DAN MESIN</v>
          </cell>
          <cell r="D17">
            <v>1</v>
          </cell>
        </row>
        <row r="18">
          <cell r="B18" t="str">
            <v>2.02.00</v>
          </cell>
          <cell r="C18" t="str">
            <v>ALAT -ALAT BESAR</v>
          </cell>
          <cell r="D18">
            <v>2</v>
          </cell>
        </row>
        <row r="19">
          <cell r="B19" t="str">
            <v>2.02.01</v>
          </cell>
          <cell r="C19" t="str">
            <v>Alat-alat Besar Darat</v>
          </cell>
          <cell r="D19">
            <v>3</v>
          </cell>
          <cell r="E19">
            <v>10</v>
          </cell>
        </row>
        <row r="20">
          <cell r="B20" t="str">
            <v>2.02.02</v>
          </cell>
          <cell r="C20" t="str">
            <v>Alat-alat Besar Apung</v>
          </cell>
          <cell r="D20">
            <v>3</v>
          </cell>
          <cell r="E20">
            <v>8</v>
          </cell>
        </row>
        <row r="21">
          <cell r="B21" t="str">
            <v>2.02.03</v>
          </cell>
          <cell r="C21" t="str">
            <v>Alat-alat Bantu</v>
          </cell>
          <cell r="D21">
            <v>3</v>
          </cell>
          <cell r="E21">
            <v>7</v>
          </cell>
        </row>
        <row r="22">
          <cell r="B22" t="str">
            <v>2.03.00</v>
          </cell>
          <cell r="C22" t="str">
            <v>ALAT- ALAT ANGKUTAN</v>
          </cell>
          <cell r="D22">
            <v>2</v>
          </cell>
        </row>
        <row r="23">
          <cell r="B23" t="str">
            <v>2.03.01</v>
          </cell>
          <cell r="C23" t="str">
            <v>Alat Angkutan Darat Bermotor</v>
          </cell>
          <cell r="D23">
            <v>3</v>
          </cell>
          <cell r="E23">
            <v>7</v>
          </cell>
        </row>
        <row r="24">
          <cell r="B24" t="str">
            <v>2.03.02</v>
          </cell>
          <cell r="C24" t="str">
            <v>Alat Angkutan Berat tak Bermotor</v>
          </cell>
          <cell r="D24">
            <v>3</v>
          </cell>
          <cell r="E24">
            <v>2</v>
          </cell>
        </row>
        <row r="25">
          <cell r="B25" t="str">
            <v>2.03.03</v>
          </cell>
          <cell r="C25" t="str">
            <v>Alat Angkut Apung Bermotor</v>
          </cell>
          <cell r="D25">
            <v>3</v>
          </cell>
          <cell r="E25">
            <v>10</v>
          </cell>
        </row>
        <row r="26">
          <cell r="B26" t="str">
            <v>2.03.04</v>
          </cell>
          <cell r="C26" t="str">
            <v>Alat Angkut Apung Tak Bermotor</v>
          </cell>
          <cell r="D26">
            <v>3</v>
          </cell>
          <cell r="E26">
            <v>3</v>
          </cell>
        </row>
        <row r="27">
          <cell r="B27" t="str">
            <v>2.04.00</v>
          </cell>
          <cell r="C27" t="str">
            <v>ALAT BENGKEL DAN ALAT UKUR</v>
          </cell>
          <cell r="D27">
            <v>2</v>
          </cell>
        </row>
        <row r="28">
          <cell r="B28" t="str">
            <v>2.04.01</v>
          </cell>
          <cell r="C28" t="str">
            <v>Alat Bengkel Bermesin</v>
          </cell>
          <cell r="D28">
            <v>3</v>
          </cell>
          <cell r="E28">
            <v>10</v>
          </cell>
        </row>
        <row r="29">
          <cell r="B29" t="str">
            <v>2.04.02</v>
          </cell>
          <cell r="C29" t="str">
            <v>Alat Bengkel Tak Bermesin</v>
          </cell>
          <cell r="D29">
            <v>3</v>
          </cell>
          <cell r="E29">
            <v>5</v>
          </cell>
        </row>
        <row r="30">
          <cell r="B30" t="str">
            <v>2.04.03</v>
          </cell>
          <cell r="C30" t="str">
            <v>Alat Ukur</v>
          </cell>
          <cell r="D30">
            <v>3</v>
          </cell>
          <cell r="E30">
            <v>5</v>
          </cell>
        </row>
        <row r="31">
          <cell r="B31" t="str">
            <v>2.05.00</v>
          </cell>
          <cell r="C31" t="str">
            <v>ALAT PERTANIAN</v>
          </cell>
          <cell r="D31">
            <v>2</v>
          </cell>
        </row>
        <row r="32">
          <cell r="B32" t="str">
            <v>2.05.01</v>
          </cell>
          <cell r="C32" t="str">
            <v>ALAT PENGOLAHAN</v>
          </cell>
          <cell r="D32">
            <v>3</v>
          </cell>
          <cell r="E32">
            <v>4</v>
          </cell>
        </row>
        <row r="33">
          <cell r="B33" t="str">
            <v>2.05.02</v>
          </cell>
          <cell r="C33" t="str">
            <v>ALAT PEMELIHARAAN TANAMAN/ALAT PENYIMPANAN</v>
          </cell>
          <cell r="D33">
            <v>3</v>
          </cell>
          <cell r="E33">
            <v>4</v>
          </cell>
        </row>
        <row r="34">
          <cell r="B34" t="str">
            <v>2.06.00</v>
          </cell>
          <cell r="C34" t="str">
            <v>ALAT KANTOR DAN RUMAH TANGGA</v>
          </cell>
          <cell r="D34">
            <v>2</v>
          </cell>
        </row>
        <row r="35">
          <cell r="B35" t="str">
            <v>2.06.01</v>
          </cell>
          <cell r="C35" t="str">
            <v>ALAT KANTOR</v>
          </cell>
          <cell r="D35">
            <v>3</v>
          </cell>
          <cell r="E35">
            <v>5</v>
          </cell>
        </row>
        <row r="36">
          <cell r="B36" t="str">
            <v>2.06.02</v>
          </cell>
          <cell r="C36" t="str">
            <v>ALAT RUMAH TANGGA</v>
          </cell>
          <cell r="D36">
            <v>3</v>
          </cell>
          <cell r="E36">
            <v>5</v>
          </cell>
        </row>
        <row r="37">
          <cell r="B37" t="str">
            <v>2.06.03</v>
          </cell>
          <cell r="C37" t="str">
            <v>KOMPUTER</v>
          </cell>
          <cell r="D37">
            <v>3</v>
          </cell>
          <cell r="E37">
            <v>4</v>
          </cell>
        </row>
        <row r="38">
          <cell r="B38" t="str">
            <v>2.06.04</v>
          </cell>
          <cell r="C38" t="str">
            <v>MEJA DAN KURSI KERJA/RAPAT PEJABAT</v>
          </cell>
          <cell r="D38">
            <v>3</v>
          </cell>
          <cell r="E38">
            <v>5</v>
          </cell>
        </row>
        <row r="39">
          <cell r="B39" t="str">
            <v>2.07.00</v>
          </cell>
          <cell r="C39" t="str">
            <v>ALAT STUDIO DAN ALAT KOMUNIKASI</v>
          </cell>
          <cell r="D39">
            <v>2</v>
          </cell>
        </row>
        <row r="40">
          <cell r="B40" t="str">
            <v>2.07.01</v>
          </cell>
          <cell r="C40" t="str">
            <v>ALAT STUDIO</v>
          </cell>
          <cell r="D40">
            <v>3</v>
          </cell>
          <cell r="E40">
            <v>5</v>
          </cell>
        </row>
        <row r="41">
          <cell r="B41" t="str">
            <v>2.07.02</v>
          </cell>
          <cell r="C41" t="str">
            <v>ALAT KOMUNIKASI</v>
          </cell>
          <cell r="D41">
            <v>3</v>
          </cell>
          <cell r="E41">
            <v>5</v>
          </cell>
        </row>
        <row r="42">
          <cell r="B42" t="str">
            <v>2.07.03</v>
          </cell>
          <cell r="C42" t="str">
            <v>PERALATAN PEMANCAR</v>
          </cell>
          <cell r="D42">
            <v>3</v>
          </cell>
          <cell r="E42">
            <v>10</v>
          </cell>
        </row>
        <row r="43">
          <cell r="B43" t="str">
            <v>2.08.00</v>
          </cell>
          <cell r="C43" t="str">
            <v>ALAT-ALAT KEDOKTERAN</v>
          </cell>
          <cell r="D43">
            <v>2</v>
          </cell>
        </row>
        <row r="44">
          <cell r="B44" t="str">
            <v>2.08.01</v>
          </cell>
          <cell r="C44" t="str">
            <v>ALAT KEDOKTERAN</v>
          </cell>
          <cell r="D44">
            <v>3</v>
          </cell>
          <cell r="E44">
            <v>5</v>
          </cell>
        </row>
        <row r="45">
          <cell r="B45" t="str">
            <v>2.08.02</v>
          </cell>
          <cell r="C45" t="str">
            <v>ALAT KESEHATAN</v>
          </cell>
          <cell r="D45">
            <v>3</v>
          </cell>
          <cell r="E45">
            <v>5</v>
          </cell>
        </row>
        <row r="46">
          <cell r="B46" t="str">
            <v>2.09.00</v>
          </cell>
          <cell r="C46" t="str">
            <v>ALAT LABORATORIM</v>
          </cell>
          <cell r="D46">
            <v>2</v>
          </cell>
        </row>
        <row r="47">
          <cell r="B47" t="str">
            <v>2.09.01</v>
          </cell>
          <cell r="C47" t="str">
            <v>UNIT UNIT LABORATORIUM</v>
          </cell>
          <cell r="D47">
            <v>3</v>
          </cell>
          <cell r="E47">
            <v>8</v>
          </cell>
        </row>
        <row r="48">
          <cell r="B48" t="str">
            <v>2.09.02</v>
          </cell>
          <cell r="C48" t="str">
            <v>ALAT PERAGA / PRAKTEK SEKOLAH</v>
          </cell>
          <cell r="D48">
            <v>3</v>
          </cell>
          <cell r="E48">
            <v>10</v>
          </cell>
        </row>
        <row r="49">
          <cell r="B49" t="str">
            <v>2.09.03</v>
          </cell>
          <cell r="C49" t="str">
            <v>UNIT ALAT LABORATORIUM KIMIA NUKLIR</v>
          </cell>
          <cell r="D49">
            <v>3</v>
          </cell>
          <cell r="E49">
            <v>15</v>
          </cell>
        </row>
        <row r="50">
          <cell r="B50" t="str">
            <v>2.09.04</v>
          </cell>
          <cell r="C50" t="str">
            <v>ALAT LABORAORIUM FISIKA NUKLIR /ELEKTRONIKA</v>
          </cell>
          <cell r="D50">
            <v>3</v>
          </cell>
          <cell r="E50">
            <v>15</v>
          </cell>
        </row>
        <row r="51">
          <cell r="B51" t="str">
            <v>2.09.05</v>
          </cell>
          <cell r="C51" t="str">
            <v>ALAT PROTEKSI RADIASI / PROTEKSI LINGKUNGAN</v>
          </cell>
          <cell r="D51">
            <v>3</v>
          </cell>
          <cell r="E51">
            <v>10</v>
          </cell>
        </row>
        <row r="52">
          <cell r="B52" t="str">
            <v>2.09.06</v>
          </cell>
          <cell r="C52" t="str">
            <v>RADIATION APPLICATION AND NON DESTRUCTIVE TESTING LABORATORY (BATAM)</v>
          </cell>
          <cell r="D52">
            <v>3</v>
          </cell>
          <cell r="E52">
            <v>10</v>
          </cell>
        </row>
        <row r="53">
          <cell r="B53" t="str">
            <v>2.09.07</v>
          </cell>
          <cell r="C53" t="str">
            <v>ALAT LABORATORIUM LINGKUNGAN HIDUP</v>
          </cell>
          <cell r="D53">
            <v>3</v>
          </cell>
          <cell r="E53">
            <v>7</v>
          </cell>
        </row>
        <row r="54">
          <cell r="B54" t="str">
            <v>2.09.08</v>
          </cell>
          <cell r="C54" t="str">
            <v>PERALATAN LABORATORIUM HIDRODINAMIKA</v>
          </cell>
          <cell r="D54">
            <v>3</v>
          </cell>
          <cell r="E54">
            <v>15</v>
          </cell>
        </row>
        <row r="55">
          <cell r="B55" t="str">
            <v>2.10.00</v>
          </cell>
          <cell r="C55" t="str">
            <v>ALAT-ALAT PERSENJATAAN/KEAMANAN</v>
          </cell>
          <cell r="D55">
            <v>2</v>
          </cell>
        </row>
        <row r="56">
          <cell r="B56" t="str">
            <v>2.10.01</v>
          </cell>
          <cell r="C56" t="str">
            <v>SENJATA API</v>
          </cell>
          <cell r="D56">
            <v>3</v>
          </cell>
          <cell r="E56">
            <v>10</v>
          </cell>
        </row>
        <row r="57">
          <cell r="B57" t="str">
            <v>2.10.02</v>
          </cell>
          <cell r="C57" t="str">
            <v>PERSENJATAAN NON SENJATA API</v>
          </cell>
          <cell r="D57">
            <v>3</v>
          </cell>
          <cell r="E57">
            <v>3</v>
          </cell>
        </row>
        <row r="58">
          <cell r="B58" t="str">
            <v>2.10.03</v>
          </cell>
          <cell r="C58" t="str">
            <v>AMUNIISI</v>
          </cell>
          <cell r="D58">
            <v>3</v>
          </cell>
          <cell r="E58">
            <v>5</v>
          </cell>
        </row>
        <row r="59">
          <cell r="B59" t="str">
            <v>2.10.04</v>
          </cell>
          <cell r="C59" t="str">
            <v>SENJATA SINAR</v>
          </cell>
          <cell r="D59">
            <v>3</v>
          </cell>
        </row>
        <row r="60">
          <cell r="B60" t="str">
            <v>3.00.00</v>
          </cell>
          <cell r="C60" t="str">
            <v>GOLONGAN GEDUNG DAN BANGUNAN</v>
          </cell>
          <cell r="D60">
            <v>1</v>
          </cell>
        </row>
        <row r="61">
          <cell r="B61" t="str">
            <v>3.11.00</v>
          </cell>
          <cell r="C61" t="str">
            <v>BANGUNAN GEDUNG</v>
          </cell>
          <cell r="D61">
            <v>2</v>
          </cell>
        </row>
        <row r="62">
          <cell r="B62" t="str">
            <v>3.11.01</v>
          </cell>
          <cell r="C62" t="str">
            <v>BANGUNAN GEDUNG TEMPAT KERJA</v>
          </cell>
          <cell r="D62">
            <v>3</v>
          </cell>
          <cell r="E62">
            <v>50</v>
          </cell>
        </row>
        <row r="63">
          <cell r="B63" t="str">
            <v>3.11.02</v>
          </cell>
          <cell r="C63" t="str">
            <v>BANGUNAN GEDUNG TEMPAT TINGGAL</v>
          </cell>
          <cell r="D63">
            <v>3</v>
          </cell>
          <cell r="E63">
            <v>50</v>
          </cell>
        </row>
        <row r="64">
          <cell r="B64" t="str">
            <v>3.11.03</v>
          </cell>
          <cell r="C64" t="str">
            <v>BANGUNAN MENARA</v>
          </cell>
          <cell r="D64">
            <v>3</v>
          </cell>
          <cell r="E64">
            <v>40</v>
          </cell>
        </row>
        <row r="65">
          <cell r="B65" t="str">
            <v>3.12.00</v>
          </cell>
          <cell r="C65" t="str">
            <v>MONUMEN</v>
          </cell>
          <cell r="D65">
            <v>2</v>
          </cell>
        </row>
        <row r="66">
          <cell r="B66" t="str">
            <v>3.12.01</v>
          </cell>
          <cell r="C66" t="str">
            <v>Bangunan Bersejarah</v>
          </cell>
          <cell r="D66">
            <v>3</v>
          </cell>
          <cell r="E66">
            <v>50</v>
          </cell>
        </row>
        <row r="67">
          <cell r="B67" t="str">
            <v>3.12.02</v>
          </cell>
          <cell r="C67" t="str">
            <v>TUGU PERINGATAN</v>
          </cell>
          <cell r="D67">
            <v>3</v>
          </cell>
          <cell r="E67">
            <v>50</v>
          </cell>
        </row>
        <row r="68">
          <cell r="B68" t="str">
            <v>3.12.03</v>
          </cell>
          <cell r="C68" t="str">
            <v>CANDI</v>
          </cell>
          <cell r="D68">
            <v>3</v>
          </cell>
          <cell r="E68">
            <v>50</v>
          </cell>
        </row>
        <row r="69">
          <cell r="B69" t="str">
            <v>3.12.04</v>
          </cell>
          <cell r="C69" t="str">
            <v>MONUMEN/BANUNAN BERSEJARAH</v>
          </cell>
          <cell r="D69">
            <v>3</v>
          </cell>
          <cell r="E69">
            <v>50</v>
          </cell>
        </row>
        <row r="70">
          <cell r="B70" t="str">
            <v>3.12.07</v>
          </cell>
          <cell r="C70" t="str">
            <v>RAMBU-RAMBU</v>
          </cell>
          <cell r="D70">
            <v>3</v>
          </cell>
          <cell r="E70">
            <v>50</v>
          </cell>
        </row>
        <row r="71">
          <cell r="B71" t="str">
            <v>3.12.08</v>
          </cell>
          <cell r="C71" t="str">
            <v>RAMBU-RAMBU LALU LINTAS UDARA</v>
          </cell>
          <cell r="D71">
            <v>3</v>
          </cell>
          <cell r="E71">
            <v>50</v>
          </cell>
        </row>
        <row r="72">
          <cell r="B72" t="str">
            <v>4.00.00</v>
          </cell>
          <cell r="C72" t="str">
            <v>GOLONGAN JALAN, IRIGASI DAN JARINGAN</v>
          </cell>
          <cell r="D72">
            <v>1</v>
          </cell>
        </row>
        <row r="73">
          <cell r="B73" t="str">
            <v>4.13.00</v>
          </cell>
          <cell r="C73" t="str">
            <v>JALAN DAN JEMBATAN</v>
          </cell>
          <cell r="D73">
            <v>2</v>
          </cell>
        </row>
        <row r="74">
          <cell r="B74" t="str">
            <v>4.13.01</v>
          </cell>
          <cell r="C74" t="str">
            <v>JALAN</v>
          </cell>
          <cell r="D74">
            <v>3</v>
          </cell>
          <cell r="E74">
            <v>10</v>
          </cell>
        </row>
        <row r="75">
          <cell r="B75" t="str">
            <v>4.14.00</v>
          </cell>
          <cell r="C75" t="str">
            <v>BANGUNAN AIR/IRIGASI</v>
          </cell>
          <cell r="D75">
            <v>2</v>
          </cell>
        </row>
        <row r="76">
          <cell r="B76" t="str">
            <v>4.13.02</v>
          </cell>
          <cell r="C76" t="str">
            <v>JEMBATAN</v>
          </cell>
          <cell r="D76">
            <v>3</v>
          </cell>
          <cell r="E76">
            <v>50</v>
          </cell>
        </row>
        <row r="77">
          <cell r="B77" t="str">
            <v>4.14.01</v>
          </cell>
          <cell r="C77" t="str">
            <v>Bangunan Air Irigasi</v>
          </cell>
          <cell r="D77">
            <v>3</v>
          </cell>
          <cell r="E77">
            <v>50</v>
          </cell>
        </row>
        <row r="78">
          <cell r="B78" t="str">
            <v>4.14.04</v>
          </cell>
          <cell r="C78" t="str">
            <v>BANGUNAN PENGAMAN SUNGAI DAN PENANGGULANGAN BENCANA ALAM</v>
          </cell>
          <cell r="D78">
            <v>3</v>
          </cell>
          <cell r="E78">
            <v>10</v>
          </cell>
        </row>
        <row r="79">
          <cell r="B79" t="str">
            <v>4.14.05</v>
          </cell>
          <cell r="C79" t="str">
            <v>BANGUNAN PENGEMBANGAN SUMBER AIR DAN AIR TNH</v>
          </cell>
          <cell r="D79">
            <v>3</v>
          </cell>
          <cell r="E79">
            <v>30</v>
          </cell>
        </row>
        <row r="80">
          <cell r="B80" t="str">
            <v>4.14.08</v>
          </cell>
          <cell r="C80" t="str">
            <v>BANGUNAN AIR</v>
          </cell>
          <cell r="D80">
            <v>3</v>
          </cell>
          <cell r="E80">
            <v>40</v>
          </cell>
        </row>
        <row r="81">
          <cell r="B81" t="str">
            <v>4.15.00</v>
          </cell>
          <cell r="C81" t="str">
            <v>INSTALASI</v>
          </cell>
          <cell r="D81">
            <v>2</v>
          </cell>
        </row>
        <row r="82">
          <cell r="B82" t="str">
            <v>4.15.01</v>
          </cell>
          <cell r="C82" t="str">
            <v>INSTALASI AIR MINUM/BERSIH</v>
          </cell>
          <cell r="D82">
            <v>3</v>
          </cell>
          <cell r="E82">
            <v>30</v>
          </cell>
        </row>
        <row r="83">
          <cell r="B83" t="str">
            <v>4.15.03</v>
          </cell>
          <cell r="C83" t="str">
            <v>INSTALASI PENGOLAHAN SAMPAH NON ORGANIK</v>
          </cell>
          <cell r="D83">
            <v>3</v>
          </cell>
          <cell r="E83">
            <v>10</v>
          </cell>
        </row>
        <row r="84">
          <cell r="B84" t="str">
            <v>4.15.04</v>
          </cell>
          <cell r="C84" t="str">
            <v>INSTALASI PENGOLAHAN BAHAN BANGUNAN</v>
          </cell>
          <cell r="D84">
            <v>3</v>
          </cell>
          <cell r="E84">
            <v>10</v>
          </cell>
        </row>
        <row r="85">
          <cell r="B85" t="str">
            <v>4.15.06</v>
          </cell>
          <cell r="C85" t="str">
            <v>INSTALASI GARDU LISTRIK</v>
          </cell>
          <cell r="D85">
            <v>3</v>
          </cell>
          <cell r="E85">
            <v>40</v>
          </cell>
        </row>
        <row r="86">
          <cell r="B86" t="str">
            <v>4.15.07</v>
          </cell>
          <cell r="C86" t="str">
            <v>INSTALASI PERTAHANAN</v>
          </cell>
          <cell r="D86">
            <v>3</v>
          </cell>
          <cell r="E86">
            <v>30</v>
          </cell>
        </row>
        <row r="87">
          <cell r="B87" t="str">
            <v>4.15.08</v>
          </cell>
          <cell r="C87" t="str">
            <v>INSTALASI GAS</v>
          </cell>
          <cell r="D87">
            <v>3</v>
          </cell>
          <cell r="E87">
            <v>30</v>
          </cell>
        </row>
        <row r="88">
          <cell r="B88" t="str">
            <v>4.15.09</v>
          </cell>
          <cell r="C88" t="str">
            <v>INSTALASI PENGAMAN</v>
          </cell>
          <cell r="D88">
            <v>3</v>
          </cell>
          <cell r="E88">
            <v>20</v>
          </cell>
        </row>
        <row r="89">
          <cell r="B89" t="str">
            <v>4.16.00</v>
          </cell>
          <cell r="C89" t="str">
            <v>JARINGAN</v>
          </cell>
          <cell r="D89">
            <v>2</v>
          </cell>
        </row>
        <row r="90">
          <cell r="B90" t="str">
            <v>4.16.01</v>
          </cell>
          <cell r="C90" t="str">
            <v>Jaringan Air Minum</v>
          </cell>
          <cell r="D90">
            <v>3</v>
          </cell>
          <cell r="E90">
            <v>30</v>
          </cell>
        </row>
        <row r="91">
          <cell r="B91" t="str">
            <v>4.16.02</v>
          </cell>
          <cell r="C91" t="str">
            <v>JARINGAN LISTRIK</v>
          </cell>
          <cell r="D91">
            <v>3</v>
          </cell>
          <cell r="E91">
            <v>40</v>
          </cell>
        </row>
        <row r="92">
          <cell r="B92" t="str">
            <v>4.16.03</v>
          </cell>
          <cell r="C92" t="str">
            <v>JARINGAN TELEPON</v>
          </cell>
          <cell r="D92">
            <v>3</v>
          </cell>
          <cell r="E92">
            <v>20</v>
          </cell>
        </row>
        <row r="93">
          <cell r="B93" t="str">
            <v>4.16.04</v>
          </cell>
          <cell r="C93" t="str">
            <v>JARINGAN GAS</v>
          </cell>
          <cell r="D93">
            <v>3</v>
          </cell>
          <cell r="E93">
            <v>30</v>
          </cell>
        </row>
        <row r="94">
          <cell r="B94" t="str">
            <v>5.00.00</v>
          </cell>
          <cell r="C94" t="str">
            <v>GOLONGAN ASSET TETAP LAINNYA</v>
          </cell>
          <cell r="D94">
            <v>1</v>
          </cell>
        </row>
        <row r="95">
          <cell r="B95" t="str">
            <v>5.17.00</v>
          </cell>
          <cell r="C95" t="str">
            <v>BUKU DAN PERPUSTAKAAN</v>
          </cell>
          <cell r="D95">
            <v>2</v>
          </cell>
        </row>
        <row r="96">
          <cell r="B96" t="str">
            <v>5.17.01</v>
          </cell>
          <cell r="C96" t="str">
            <v>BUKU</v>
          </cell>
          <cell r="D96">
            <v>3</v>
          </cell>
        </row>
        <row r="97">
          <cell r="B97" t="str">
            <v>5.17.03</v>
          </cell>
          <cell r="C97" t="str">
            <v>BARANG-BARANG PERPUSTAKAAN</v>
          </cell>
          <cell r="D97">
            <v>3</v>
          </cell>
        </row>
        <row r="98">
          <cell r="B98" t="str">
            <v>5.18.00</v>
          </cell>
          <cell r="C98" t="str">
            <v>BARANG BERCORAK KEBUDAYAAN</v>
          </cell>
          <cell r="D98">
            <v>2</v>
          </cell>
        </row>
        <row r="99">
          <cell r="B99" t="str">
            <v>5.18.01</v>
          </cell>
          <cell r="C99" t="str">
            <v>BARANG BERCORAK KEBUDAYAAN</v>
          </cell>
          <cell r="D99">
            <v>3</v>
          </cell>
        </row>
        <row r="100">
          <cell r="B100" t="str">
            <v>5.18.02</v>
          </cell>
          <cell r="C100" t="str">
            <v>ALAT OLAH RAGA LAINNYA</v>
          </cell>
          <cell r="D100">
            <v>3</v>
          </cell>
        </row>
        <row r="101">
          <cell r="B101" t="str">
            <v>5.19.00</v>
          </cell>
          <cell r="C101" t="str">
            <v>HEWAN DAN TERNAK SERTA TANAMAN</v>
          </cell>
          <cell r="D101">
            <v>2</v>
          </cell>
        </row>
        <row r="102">
          <cell r="B102" t="str">
            <v>5.19.01</v>
          </cell>
          <cell r="C102" t="str">
            <v>HEWAN</v>
          </cell>
          <cell r="D102">
            <v>3</v>
          </cell>
        </row>
        <row r="103">
          <cell r="B103" t="str">
            <v>6.00.00</v>
          </cell>
          <cell r="C103" t="str">
            <v>GOLONGAN KONSTRUKSI DLM PENGERJAAN</v>
          </cell>
          <cell r="D103">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de barang"/>
      <sheetName val="MASA MANFAAT"/>
      <sheetName val="KIB A"/>
      <sheetName val="KIB A aud"/>
      <sheetName val="KIB A EKSEKUSI baru"/>
      <sheetName val="KIB B ( + )"/>
      <sheetName val="KIB C"/>
      <sheetName val="KIB D"/>
      <sheetName val="KIB E"/>
      <sheetName val="KIB F"/>
      <sheetName val="KIB B&lt;300000"/>
      <sheetName val="Di bwh nilai kapitalisasi"/>
      <sheetName val="Sheet1"/>
      <sheetName val="KODE BARANG MASTER DISDI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2">
          <cell r="B2" t="str">
            <v>1.00.00</v>
          </cell>
          <cell r="C2" t="str">
            <v>GOLONGAN TANAH</v>
          </cell>
        </row>
        <row r="3">
          <cell r="B3" t="str">
            <v>1.01.00</v>
          </cell>
          <cell r="C3" t="str">
            <v>TANAH</v>
          </cell>
        </row>
        <row r="4">
          <cell r="B4" t="str">
            <v>1.01.01</v>
          </cell>
          <cell r="C4" t="str">
            <v>PERKAMPUNGAN</v>
          </cell>
          <cell r="D4">
            <v>3</v>
          </cell>
        </row>
        <row r="5">
          <cell r="B5" t="str">
            <v>1.01.02</v>
          </cell>
          <cell r="C5" t="str">
            <v>TANAH PERTANIAN</v>
          </cell>
          <cell r="D5">
            <v>3</v>
          </cell>
        </row>
        <row r="6">
          <cell r="B6" t="str">
            <v>1.01.03</v>
          </cell>
          <cell r="C6" t="str">
            <v>TANAH PERKEBUNAN</v>
          </cell>
          <cell r="D6">
            <v>3</v>
          </cell>
        </row>
        <row r="7">
          <cell r="B7" t="str">
            <v>1.01.04</v>
          </cell>
          <cell r="C7" t="str">
            <v>KEBUN CAMPURAN</v>
          </cell>
          <cell r="D7">
            <v>3</v>
          </cell>
        </row>
        <row r="8">
          <cell r="B8" t="str">
            <v>1.01.05</v>
          </cell>
          <cell r="C8" t="str">
            <v>HUTAN</v>
          </cell>
          <cell r="D8">
            <v>3</v>
          </cell>
        </row>
        <row r="9">
          <cell r="B9" t="str">
            <v>1.01.06</v>
          </cell>
          <cell r="C9" t="str">
            <v>KOLAM IKAN</v>
          </cell>
          <cell r="D9">
            <v>3</v>
          </cell>
        </row>
        <row r="10">
          <cell r="B10" t="str">
            <v>1.01.07</v>
          </cell>
          <cell r="C10" t="str">
            <v>DANAU/RAWA</v>
          </cell>
          <cell r="D10">
            <v>3</v>
          </cell>
        </row>
        <row r="11">
          <cell r="B11" t="str">
            <v>1.01.08</v>
          </cell>
          <cell r="C11" t="str">
            <v>TANAH TANDUS/RUSAK</v>
          </cell>
          <cell r="D11">
            <v>3</v>
          </cell>
        </row>
        <row r="12">
          <cell r="B12" t="str">
            <v>1.01.09</v>
          </cell>
          <cell r="C12" t="str">
            <v>ALANG-ALANG DAN PADANG RUMPUT</v>
          </cell>
          <cell r="D12">
            <v>3</v>
          </cell>
        </row>
        <row r="13">
          <cell r="B13" t="str">
            <v>1.01.10</v>
          </cell>
          <cell r="C13" t="str">
            <v>TANAH PENGGUNA LAIN</v>
          </cell>
          <cell r="D13">
            <v>3</v>
          </cell>
        </row>
        <row r="14">
          <cell r="B14" t="str">
            <v>1.01.11</v>
          </cell>
          <cell r="C14" t="str">
            <v>TANAH UNTUK BANGUNAN GEDUNG</v>
          </cell>
          <cell r="D14">
            <v>3</v>
          </cell>
        </row>
        <row r="15">
          <cell r="B15" t="str">
            <v>1.01.12</v>
          </cell>
          <cell r="C15" t="str">
            <v>TANAH PERTAMBANGAN</v>
          </cell>
          <cell r="D15">
            <v>3</v>
          </cell>
        </row>
        <row r="16">
          <cell r="B16" t="str">
            <v>1.01.13</v>
          </cell>
          <cell r="C16" t="str">
            <v>TANAH UNTUK BANGUNAN BUKAN GEDUNG</v>
          </cell>
          <cell r="D16">
            <v>3</v>
          </cell>
        </row>
        <row r="17">
          <cell r="B17" t="str">
            <v>2.00.00</v>
          </cell>
          <cell r="C17" t="str">
            <v>GOLONGAN PERALATAN DAN MESIN</v>
          </cell>
          <cell r="D17">
            <v>1</v>
          </cell>
        </row>
        <row r="18">
          <cell r="B18" t="str">
            <v>2.02.00</v>
          </cell>
          <cell r="C18" t="str">
            <v>ALAT -ALAT BESAR</v>
          </cell>
          <cell r="D18">
            <v>2</v>
          </cell>
        </row>
        <row r="19">
          <cell r="B19" t="str">
            <v>2.02.01</v>
          </cell>
          <cell r="C19" t="str">
            <v>Alat-alat Besar Darat</v>
          </cell>
          <cell r="D19">
            <v>3</v>
          </cell>
          <cell r="E19">
            <v>10</v>
          </cell>
        </row>
        <row r="20">
          <cell r="B20" t="str">
            <v>2.02.02</v>
          </cell>
          <cell r="C20" t="str">
            <v>Alat-alat Besar Apung</v>
          </cell>
          <cell r="D20">
            <v>3</v>
          </cell>
          <cell r="E20">
            <v>8</v>
          </cell>
        </row>
        <row r="21">
          <cell r="B21" t="str">
            <v>2.02.03</v>
          </cell>
          <cell r="C21" t="str">
            <v>Alat-alat Bantu</v>
          </cell>
          <cell r="D21">
            <v>3</v>
          </cell>
          <cell r="E21">
            <v>7</v>
          </cell>
        </row>
        <row r="22">
          <cell r="B22" t="str">
            <v>2.03.00</v>
          </cell>
          <cell r="C22" t="str">
            <v>ALAT- ALAT ANGKUTAN</v>
          </cell>
          <cell r="D22">
            <v>2</v>
          </cell>
        </row>
        <row r="23">
          <cell r="B23" t="str">
            <v>2.03.01</v>
          </cell>
          <cell r="C23" t="str">
            <v>Alat Angkutan Darat Bermotor</v>
          </cell>
          <cell r="D23">
            <v>3</v>
          </cell>
          <cell r="E23">
            <v>7</v>
          </cell>
        </row>
        <row r="24">
          <cell r="B24" t="str">
            <v>2.03.02</v>
          </cell>
          <cell r="C24" t="str">
            <v>Alat Angkutan Berat tak Bermotor</v>
          </cell>
          <cell r="D24">
            <v>3</v>
          </cell>
          <cell r="E24">
            <v>2</v>
          </cell>
        </row>
        <row r="25">
          <cell r="B25" t="str">
            <v>2.03.03</v>
          </cell>
          <cell r="C25" t="str">
            <v>Alat Angkut Apung Bermotor</v>
          </cell>
          <cell r="D25">
            <v>3</v>
          </cell>
          <cell r="E25">
            <v>10</v>
          </cell>
        </row>
        <row r="26">
          <cell r="B26" t="str">
            <v>2.03.04</v>
          </cell>
          <cell r="C26" t="str">
            <v>Alat Angkut Apung Tak Bermotor</v>
          </cell>
          <cell r="D26">
            <v>3</v>
          </cell>
          <cell r="E26">
            <v>3</v>
          </cell>
        </row>
        <row r="27">
          <cell r="B27" t="str">
            <v>2.04.00</v>
          </cell>
          <cell r="C27" t="str">
            <v>ALAT BENGKEL DAN ALAT UKUR</v>
          </cell>
          <cell r="D27">
            <v>2</v>
          </cell>
        </row>
        <row r="28">
          <cell r="B28" t="str">
            <v>2.04.01</v>
          </cell>
          <cell r="C28" t="str">
            <v>Alat Bengkel Bermesin</v>
          </cell>
          <cell r="D28">
            <v>3</v>
          </cell>
          <cell r="E28">
            <v>10</v>
          </cell>
        </row>
        <row r="29">
          <cell r="B29" t="str">
            <v>2.05.00</v>
          </cell>
          <cell r="C29" t="str">
            <v>ALAT PERTANIAN</v>
          </cell>
          <cell r="D29">
            <v>2</v>
          </cell>
        </row>
        <row r="30">
          <cell r="B30" t="str">
            <v>2.04.02</v>
          </cell>
          <cell r="C30" t="str">
            <v>Alat Bengkel Tak Bermesin</v>
          </cell>
          <cell r="D30">
            <v>3</v>
          </cell>
          <cell r="E30">
            <v>5</v>
          </cell>
        </row>
        <row r="31">
          <cell r="B31" t="str">
            <v>2.04.03</v>
          </cell>
          <cell r="C31" t="str">
            <v>Alat Ukur</v>
          </cell>
          <cell r="D31">
            <v>3</v>
          </cell>
          <cell r="E31">
            <v>5</v>
          </cell>
        </row>
        <row r="32">
          <cell r="B32" t="str">
            <v>2.05.01</v>
          </cell>
          <cell r="C32" t="str">
            <v>ALAT PENGOLAHAN</v>
          </cell>
          <cell r="D32">
            <v>3</v>
          </cell>
          <cell r="E32">
            <v>4</v>
          </cell>
        </row>
        <row r="33">
          <cell r="B33" t="str">
            <v>2.05.02</v>
          </cell>
          <cell r="C33" t="str">
            <v>ALAT PEMELIHARAAN TANAMAN/ALAT PENYIMPANAN</v>
          </cell>
          <cell r="D33">
            <v>3</v>
          </cell>
          <cell r="E33">
            <v>4</v>
          </cell>
        </row>
        <row r="34">
          <cell r="B34" t="str">
            <v>2.06.00</v>
          </cell>
          <cell r="C34" t="str">
            <v>ALAT KANTOR DAN RUMAH TANGGA</v>
          </cell>
          <cell r="D34">
            <v>2</v>
          </cell>
        </row>
        <row r="35">
          <cell r="B35" t="str">
            <v>2.06.01</v>
          </cell>
          <cell r="C35" t="str">
            <v>ALAT KANTOR</v>
          </cell>
          <cell r="D35">
            <v>3</v>
          </cell>
          <cell r="E35">
            <v>5</v>
          </cell>
        </row>
        <row r="36">
          <cell r="B36" t="str">
            <v>2.06.02</v>
          </cell>
          <cell r="C36" t="str">
            <v>ALAT RUMAH TANGGA</v>
          </cell>
          <cell r="D36">
            <v>3</v>
          </cell>
          <cell r="E36">
            <v>5</v>
          </cell>
        </row>
        <row r="37">
          <cell r="B37" t="str">
            <v>2.06.03</v>
          </cell>
          <cell r="C37" t="str">
            <v>KOMPUTER</v>
          </cell>
          <cell r="D37">
            <v>3</v>
          </cell>
          <cell r="E37">
            <v>4</v>
          </cell>
        </row>
        <row r="38">
          <cell r="B38" t="str">
            <v>2.06.04</v>
          </cell>
          <cell r="C38" t="str">
            <v>MEJA DAN KURSI KERJA/RAPAT PEJABAT</v>
          </cell>
          <cell r="D38">
            <v>3</v>
          </cell>
          <cell r="E38">
            <v>5</v>
          </cell>
        </row>
        <row r="39">
          <cell r="B39" t="str">
            <v>2.07.00</v>
          </cell>
          <cell r="C39" t="str">
            <v>ALAT STUDIO DAN ALAT KOMUNIKASI</v>
          </cell>
          <cell r="D39">
            <v>2</v>
          </cell>
        </row>
        <row r="40">
          <cell r="B40" t="str">
            <v>2.07.01</v>
          </cell>
          <cell r="C40" t="str">
            <v>ALAT STUDIO</v>
          </cell>
          <cell r="D40">
            <v>3</v>
          </cell>
          <cell r="E40">
            <v>5</v>
          </cell>
        </row>
        <row r="41">
          <cell r="B41" t="str">
            <v>2.07.02</v>
          </cell>
          <cell r="C41" t="str">
            <v>ALAT KOMUNIKASI</v>
          </cell>
          <cell r="D41">
            <v>3</v>
          </cell>
          <cell r="E41">
            <v>5</v>
          </cell>
        </row>
        <row r="42">
          <cell r="B42" t="str">
            <v>2.07.03</v>
          </cell>
          <cell r="C42" t="str">
            <v>PERALATAN PEMANCAR</v>
          </cell>
          <cell r="D42">
            <v>3</v>
          </cell>
          <cell r="E42">
            <v>10</v>
          </cell>
        </row>
        <row r="43">
          <cell r="B43" t="str">
            <v>2.08.00</v>
          </cell>
          <cell r="C43" t="str">
            <v>ALAT-ALAT KEDOKTERAN</v>
          </cell>
          <cell r="D43">
            <v>2</v>
          </cell>
        </row>
        <row r="44">
          <cell r="B44" t="str">
            <v>2.08.01</v>
          </cell>
          <cell r="C44" t="str">
            <v>ALAT KEDOKTERAN</v>
          </cell>
          <cell r="D44">
            <v>3</v>
          </cell>
          <cell r="E44">
            <v>5</v>
          </cell>
        </row>
        <row r="45">
          <cell r="B45" t="str">
            <v>2.08.02</v>
          </cell>
          <cell r="C45" t="str">
            <v>ALAT KESEHATAN</v>
          </cell>
          <cell r="D45">
            <v>3</v>
          </cell>
          <cell r="E45">
            <v>5</v>
          </cell>
        </row>
        <row r="46">
          <cell r="B46" t="str">
            <v>2.09.00</v>
          </cell>
          <cell r="C46" t="str">
            <v>ALAT LABORATORIM</v>
          </cell>
          <cell r="D46">
            <v>2</v>
          </cell>
        </row>
        <row r="47">
          <cell r="B47" t="str">
            <v>2.09.01</v>
          </cell>
          <cell r="C47" t="str">
            <v>UNIT UNIT LABORATORIUM</v>
          </cell>
          <cell r="D47">
            <v>3</v>
          </cell>
          <cell r="E47">
            <v>8</v>
          </cell>
        </row>
        <row r="48">
          <cell r="B48" t="str">
            <v>2.09.02</v>
          </cell>
          <cell r="C48" t="str">
            <v>ALAT PERAGA / PRAKTEK SEKOLAH</v>
          </cell>
          <cell r="D48">
            <v>3</v>
          </cell>
          <cell r="E48">
            <v>10</v>
          </cell>
        </row>
        <row r="49">
          <cell r="B49" t="str">
            <v>2.09.03</v>
          </cell>
          <cell r="C49" t="str">
            <v>UNIT ALAT LABORATORIUM KIMIA NUKLIR</v>
          </cell>
          <cell r="D49">
            <v>3</v>
          </cell>
          <cell r="E49">
            <v>15</v>
          </cell>
        </row>
        <row r="50">
          <cell r="B50" t="str">
            <v>2.09.04</v>
          </cell>
          <cell r="C50" t="str">
            <v>ALAT LABORAORIUM FISIKA NUKLIR /ELEKTRONIKA</v>
          </cell>
          <cell r="D50">
            <v>3</v>
          </cell>
          <cell r="E50">
            <v>15</v>
          </cell>
        </row>
        <row r="51">
          <cell r="B51" t="str">
            <v>2.09.05</v>
          </cell>
          <cell r="C51" t="str">
            <v>ALAT PROTEKSI RADIASI / PROTEKSI LINGKUNGAN</v>
          </cell>
          <cell r="D51">
            <v>3</v>
          </cell>
          <cell r="E51">
            <v>10</v>
          </cell>
        </row>
        <row r="52">
          <cell r="B52" t="str">
            <v>2.09.06</v>
          </cell>
          <cell r="C52" t="str">
            <v>RADIATION APPLICATION AND NON DESTRUCTIVE TESTING LABORATORY (BATAM)</v>
          </cell>
          <cell r="D52">
            <v>3</v>
          </cell>
          <cell r="E52">
            <v>10</v>
          </cell>
        </row>
        <row r="53">
          <cell r="B53" t="str">
            <v>2.09.07</v>
          </cell>
          <cell r="C53" t="str">
            <v>ALAT LABORATORIUM LINGKUNGAN HIDUP</v>
          </cell>
          <cell r="D53">
            <v>3</v>
          </cell>
          <cell r="E53">
            <v>7</v>
          </cell>
        </row>
        <row r="54">
          <cell r="B54" t="str">
            <v>2.09.08</v>
          </cell>
          <cell r="C54" t="str">
            <v>PERALATAN LABORATORIUM HIDRODINAMIKA</v>
          </cell>
          <cell r="D54">
            <v>3</v>
          </cell>
          <cell r="E54">
            <v>15</v>
          </cell>
        </row>
        <row r="55">
          <cell r="B55" t="str">
            <v>2.10.00</v>
          </cell>
          <cell r="C55" t="str">
            <v>ALAT-ALAT PERSENJATAAN/KEAMANAN</v>
          </cell>
          <cell r="D55">
            <v>2</v>
          </cell>
        </row>
        <row r="56">
          <cell r="B56" t="str">
            <v>2.10.01</v>
          </cell>
          <cell r="C56" t="str">
            <v>SENJATA API</v>
          </cell>
          <cell r="D56">
            <v>3</v>
          </cell>
          <cell r="E56">
            <v>10</v>
          </cell>
        </row>
        <row r="57">
          <cell r="B57" t="str">
            <v>2.10.02</v>
          </cell>
          <cell r="C57" t="str">
            <v>PERSENJATAAN NON SENJATA API</v>
          </cell>
          <cell r="D57">
            <v>3</v>
          </cell>
          <cell r="E57">
            <v>3</v>
          </cell>
        </row>
        <row r="58">
          <cell r="B58" t="str">
            <v>2.10.03</v>
          </cell>
          <cell r="C58" t="str">
            <v>AMUNIISI</v>
          </cell>
          <cell r="D58">
            <v>3</v>
          </cell>
        </row>
        <row r="59">
          <cell r="B59" t="str">
            <v>2.10.04</v>
          </cell>
          <cell r="C59" t="str">
            <v>SENJATA SINAR</v>
          </cell>
          <cell r="D59">
            <v>3</v>
          </cell>
        </row>
        <row r="60">
          <cell r="B60" t="str">
            <v>3.00.00</v>
          </cell>
          <cell r="C60" t="str">
            <v>GOLONGAN GEDUNG DAN BANGUNAN</v>
          </cell>
          <cell r="D60">
            <v>1</v>
          </cell>
        </row>
        <row r="61">
          <cell r="B61" t="str">
            <v>3.11.00</v>
          </cell>
          <cell r="C61" t="str">
            <v>BANGUNAN GEDUNG</v>
          </cell>
          <cell r="D61">
            <v>2</v>
          </cell>
        </row>
        <row r="62">
          <cell r="B62" t="str">
            <v>3.11.01</v>
          </cell>
          <cell r="C62" t="str">
            <v>BANGUNAN GEDUNG TEMPAT KERJA</v>
          </cell>
          <cell r="D62">
            <v>3</v>
          </cell>
          <cell r="E62">
            <v>50</v>
          </cell>
        </row>
        <row r="63">
          <cell r="B63" t="str">
            <v>3.11.02</v>
          </cell>
          <cell r="C63" t="str">
            <v>BANGUNAN GEDUNG TEMPAT TINGGAL</v>
          </cell>
          <cell r="D63">
            <v>3</v>
          </cell>
          <cell r="E63">
            <v>50</v>
          </cell>
        </row>
        <row r="64">
          <cell r="B64" t="str">
            <v>3.11.03</v>
          </cell>
          <cell r="C64" t="str">
            <v>BANGUNAN MENARA</v>
          </cell>
          <cell r="D64">
            <v>3</v>
          </cell>
          <cell r="E64">
            <v>40</v>
          </cell>
        </row>
        <row r="65">
          <cell r="B65" t="str">
            <v>3.12.00</v>
          </cell>
          <cell r="C65" t="str">
            <v>MONUMEN</v>
          </cell>
          <cell r="D65">
            <v>2</v>
          </cell>
        </row>
        <row r="66">
          <cell r="B66" t="str">
            <v>3.12.01</v>
          </cell>
          <cell r="C66" t="str">
            <v>Bangunan Bersejarah</v>
          </cell>
          <cell r="D66">
            <v>3</v>
          </cell>
          <cell r="E66">
            <v>50</v>
          </cell>
        </row>
        <row r="67">
          <cell r="B67" t="str">
            <v>3.12.02</v>
          </cell>
          <cell r="C67" t="str">
            <v>TUGU PERINGATAN</v>
          </cell>
          <cell r="D67">
            <v>3</v>
          </cell>
          <cell r="E67">
            <v>50</v>
          </cell>
        </row>
        <row r="68">
          <cell r="B68" t="str">
            <v>3.12.03</v>
          </cell>
          <cell r="C68" t="str">
            <v>CANDI</v>
          </cell>
          <cell r="D68">
            <v>3</v>
          </cell>
          <cell r="E68">
            <v>50</v>
          </cell>
        </row>
        <row r="69">
          <cell r="B69" t="str">
            <v>3.12.04</v>
          </cell>
          <cell r="C69" t="str">
            <v>MONUMEN/BANUNAN BERSEJARAH</v>
          </cell>
          <cell r="D69">
            <v>3</v>
          </cell>
          <cell r="E69">
            <v>50</v>
          </cell>
        </row>
        <row r="70">
          <cell r="B70" t="str">
            <v>3.12.07</v>
          </cell>
          <cell r="C70" t="str">
            <v>RAMBU-RAMBU</v>
          </cell>
          <cell r="D70">
            <v>3</v>
          </cell>
          <cell r="E70">
            <v>50</v>
          </cell>
        </row>
        <row r="71">
          <cell r="B71" t="str">
            <v>3.12.08</v>
          </cell>
          <cell r="C71" t="str">
            <v>RAMBU-RAMBU LALU LINTAS UDARA</v>
          </cell>
          <cell r="D71">
            <v>3</v>
          </cell>
          <cell r="E71">
            <v>50</v>
          </cell>
        </row>
        <row r="72">
          <cell r="B72" t="str">
            <v>4.00.00</v>
          </cell>
          <cell r="C72" t="str">
            <v>GOLONGAN JALAN, IRIGASI DAN JARINGAN</v>
          </cell>
          <cell r="D72">
            <v>1</v>
          </cell>
        </row>
        <row r="73">
          <cell r="B73" t="str">
            <v>4.13.00</v>
          </cell>
          <cell r="C73" t="str">
            <v>JALAN DAN JEMBATAN</v>
          </cell>
          <cell r="D73">
            <v>2</v>
          </cell>
        </row>
        <row r="74">
          <cell r="B74" t="str">
            <v>4.13.01</v>
          </cell>
          <cell r="C74" t="str">
            <v>JALAN</v>
          </cell>
          <cell r="D74">
            <v>3</v>
          </cell>
          <cell r="E74">
            <v>10</v>
          </cell>
        </row>
        <row r="75">
          <cell r="B75" t="str">
            <v>4.14.00</v>
          </cell>
          <cell r="C75" t="str">
            <v>BANGUNAN AIR/IRIGASI</v>
          </cell>
          <cell r="D75">
            <v>2</v>
          </cell>
        </row>
        <row r="76">
          <cell r="B76" t="str">
            <v>4.14.01</v>
          </cell>
          <cell r="C76" t="str">
            <v>Bangunan Air Irigasi</v>
          </cell>
          <cell r="D76">
            <v>3</v>
          </cell>
          <cell r="E76">
            <v>50</v>
          </cell>
        </row>
        <row r="77">
          <cell r="B77" t="str">
            <v>4.14.04</v>
          </cell>
          <cell r="C77" t="str">
            <v>BANGUNAN PENGAMAN SUNGAI DAN PENANGGULANGAN BENCANA ALAM</v>
          </cell>
          <cell r="D77">
            <v>3</v>
          </cell>
          <cell r="E77">
            <v>10</v>
          </cell>
        </row>
        <row r="78">
          <cell r="B78" t="str">
            <v>4.14.05</v>
          </cell>
          <cell r="C78" t="str">
            <v>BANGUNAN PENGEMBANGAN SUMBER AIR DAN AIR TNH</v>
          </cell>
          <cell r="D78">
            <v>3</v>
          </cell>
          <cell r="E78">
            <v>30</v>
          </cell>
        </row>
        <row r="79">
          <cell r="B79" t="str">
            <v>4.14.08</v>
          </cell>
          <cell r="C79" t="str">
            <v>BANGUNAN AIR</v>
          </cell>
          <cell r="D79">
            <v>3</v>
          </cell>
          <cell r="E79">
            <v>40</v>
          </cell>
        </row>
        <row r="80">
          <cell r="B80" t="str">
            <v>4.15.00</v>
          </cell>
          <cell r="C80" t="str">
            <v>INSTALASI</v>
          </cell>
          <cell r="D80">
            <v>2</v>
          </cell>
        </row>
        <row r="81">
          <cell r="B81" t="str">
            <v>4.15.01</v>
          </cell>
          <cell r="C81" t="str">
            <v>INSTALASI AIR MINUM/BERSIH</v>
          </cell>
          <cell r="D81">
            <v>3</v>
          </cell>
          <cell r="E81">
            <v>30</v>
          </cell>
        </row>
        <row r="82">
          <cell r="B82" t="str">
            <v>4.15.03</v>
          </cell>
          <cell r="C82" t="str">
            <v>INSTALASI PENGOLAHAN SAMPAH NON ORGANIK</v>
          </cell>
          <cell r="D82">
            <v>3</v>
          </cell>
          <cell r="E82">
            <v>10</v>
          </cell>
        </row>
        <row r="83">
          <cell r="B83" t="str">
            <v>4.15.04</v>
          </cell>
          <cell r="C83" t="str">
            <v>INSTALASI PENGOLAHAN BAHAN BANGUNAN</v>
          </cell>
          <cell r="D83">
            <v>3</v>
          </cell>
          <cell r="E83">
            <v>10</v>
          </cell>
        </row>
        <row r="84">
          <cell r="B84" t="str">
            <v>4.15.06</v>
          </cell>
          <cell r="C84" t="str">
            <v>INSTALASI GARDU LISTRIK</v>
          </cell>
          <cell r="D84">
            <v>3</v>
          </cell>
          <cell r="E84">
            <v>40</v>
          </cell>
        </row>
        <row r="85">
          <cell r="B85" t="str">
            <v>4.15.07</v>
          </cell>
          <cell r="C85" t="str">
            <v>INSTALASI PERTAHANAN</v>
          </cell>
          <cell r="D85">
            <v>3</v>
          </cell>
          <cell r="E85">
            <v>30</v>
          </cell>
        </row>
        <row r="86">
          <cell r="B86" t="str">
            <v>4.15.08</v>
          </cell>
          <cell r="C86" t="str">
            <v>INSTALASI GAS</v>
          </cell>
          <cell r="D86">
            <v>3</v>
          </cell>
          <cell r="E86">
            <v>30</v>
          </cell>
        </row>
        <row r="87">
          <cell r="B87" t="str">
            <v>4.15.09</v>
          </cell>
          <cell r="C87" t="str">
            <v>INSTALASI PENGAMAN</v>
          </cell>
          <cell r="D87">
            <v>3</v>
          </cell>
          <cell r="E87">
            <v>20</v>
          </cell>
        </row>
        <row r="88">
          <cell r="B88" t="str">
            <v>4.16.00</v>
          </cell>
          <cell r="C88" t="str">
            <v>JARINGAN</v>
          </cell>
          <cell r="D88">
            <v>2</v>
          </cell>
        </row>
        <row r="89">
          <cell r="B89" t="str">
            <v>4.16.02</v>
          </cell>
          <cell r="C89" t="str">
            <v>JARINGAN LISTRIK</v>
          </cell>
          <cell r="D89">
            <v>3</v>
          </cell>
          <cell r="E89">
            <v>40</v>
          </cell>
        </row>
        <row r="90">
          <cell r="B90" t="str">
            <v>4.16.03</v>
          </cell>
          <cell r="C90" t="str">
            <v>JARINGAN TELEPON</v>
          </cell>
          <cell r="D90">
            <v>3</v>
          </cell>
          <cell r="E90">
            <v>20</v>
          </cell>
        </row>
        <row r="91">
          <cell r="B91" t="str">
            <v>4.16.04</v>
          </cell>
          <cell r="C91" t="str">
            <v>JARINGAN GAS</v>
          </cell>
          <cell r="D91">
            <v>3</v>
          </cell>
          <cell r="E91">
            <v>30</v>
          </cell>
        </row>
        <row r="92">
          <cell r="B92" t="str">
            <v>5.00.00</v>
          </cell>
          <cell r="C92" t="str">
            <v>GOLONGAN ASSET TETAP LAINNYA</v>
          </cell>
          <cell r="D92">
            <v>1</v>
          </cell>
        </row>
        <row r="93">
          <cell r="B93" t="str">
            <v>5.17.00</v>
          </cell>
          <cell r="C93" t="str">
            <v>BUKU DAN PERPUSTAKAAN</v>
          </cell>
          <cell r="D93">
            <v>2</v>
          </cell>
        </row>
        <row r="94">
          <cell r="B94" t="str">
            <v>5.17.01</v>
          </cell>
          <cell r="C94" t="str">
            <v>BUKU</v>
          </cell>
          <cell r="D94">
            <v>3</v>
          </cell>
        </row>
        <row r="95">
          <cell r="B95" t="str">
            <v>5.17.03</v>
          </cell>
          <cell r="C95" t="str">
            <v>BARANG-BARANG PERPUSTAKAAN</v>
          </cell>
          <cell r="D95">
            <v>3</v>
          </cell>
        </row>
        <row r="96">
          <cell r="B96" t="str">
            <v>5.18.00</v>
          </cell>
          <cell r="C96" t="str">
            <v>BARANG BERCORAK KEBUDAYAAN</v>
          </cell>
          <cell r="D96">
            <v>2</v>
          </cell>
        </row>
        <row r="97">
          <cell r="B97" t="str">
            <v>5.18.01</v>
          </cell>
          <cell r="C97" t="str">
            <v>BARANG BERCORAK KEBUDAYAAN</v>
          </cell>
          <cell r="D97">
            <v>3</v>
          </cell>
        </row>
        <row r="98">
          <cell r="B98" t="str">
            <v>5.18.02</v>
          </cell>
          <cell r="C98" t="str">
            <v>ALAT OLAH RAGA LAINNYA</v>
          </cell>
          <cell r="D98">
            <v>3</v>
          </cell>
        </row>
        <row r="99">
          <cell r="B99" t="str">
            <v>5.19.00</v>
          </cell>
          <cell r="C99" t="str">
            <v>HEWAN DAN TERNAK SERTA TANAMAN</v>
          </cell>
          <cell r="D99">
            <v>2</v>
          </cell>
        </row>
        <row r="100">
          <cell r="B100" t="str">
            <v>5.19.01</v>
          </cell>
          <cell r="C100" t="str">
            <v>HEWAN</v>
          </cell>
          <cell r="D100">
            <v>3</v>
          </cell>
        </row>
        <row r="101">
          <cell r="B101" t="str">
            <v>6.00.00</v>
          </cell>
          <cell r="C101" t="str">
            <v>GOLONGAN KONSTRUKSI DLM PENGERJAAN</v>
          </cell>
          <cell r="D101">
            <v>1</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namic Filtering"/>
      <sheetName val="KIB A AU eksekusi"/>
      <sheetName val="KIB A AU"/>
      <sheetName val="KIB A"/>
      <sheetName val="Sheet4"/>
      <sheetName val="Sheet5"/>
      <sheetName val="KIB B"/>
      <sheetName val="kode barang"/>
      <sheetName val="MASA MANFAAT"/>
      <sheetName val="KIB C"/>
      <sheetName val="KIB D"/>
      <sheetName val="KIB E"/>
      <sheetName val="KIB F"/>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B2" t="str">
            <v>1.00.00</v>
          </cell>
          <cell r="C2" t="str">
            <v>GOLONGAN TANAH</v>
          </cell>
        </row>
        <row r="3">
          <cell r="B3" t="str">
            <v>1.01.00</v>
          </cell>
          <cell r="C3" t="str">
            <v>TANAH</v>
          </cell>
        </row>
        <row r="4">
          <cell r="B4" t="str">
            <v>1.01.01</v>
          </cell>
          <cell r="C4" t="str">
            <v>PERKAMPUNGAN</v>
          </cell>
          <cell r="D4">
            <v>3</v>
          </cell>
        </row>
        <row r="5">
          <cell r="B5" t="str">
            <v>1.01.02</v>
          </cell>
          <cell r="C5" t="str">
            <v>TANAH PERTANIAN</v>
          </cell>
          <cell r="D5">
            <v>3</v>
          </cell>
        </row>
        <row r="6">
          <cell r="B6" t="str">
            <v>1.01.03</v>
          </cell>
          <cell r="C6" t="str">
            <v>TANAH PERKEBUNAN</v>
          </cell>
          <cell r="D6">
            <v>3</v>
          </cell>
        </row>
        <row r="7">
          <cell r="B7" t="str">
            <v>1.01.04</v>
          </cell>
          <cell r="C7" t="str">
            <v>KEBUN CAMPURAN</v>
          </cell>
          <cell r="D7">
            <v>3</v>
          </cell>
        </row>
        <row r="8">
          <cell r="B8" t="str">
            <v>1.01.05</v>
          </cell>
          <cell r="C8" t="str">
            <v>HUTAN</v>
          </cell>
          <cell r="D8">
            <v>3</v>
          </cell>
        </row>
        <row r="9">
          <cell r="B9" t="str">
            <v>1.01.06</v>
          </cell>
          <cell r="C9" t="str">
            <v>KOLAM IKAN</v>
          </cell>
          <cell r="D9">
            <v>3</v>
          </cell>
        </row>
        <row r="10">
          <cell r="B10" t="str">
            <v>1.01.07</v>
          </cell>
          <cell r="C10" t="str">
            <v>DANAU/RAWA</v>
          </cell>
          <cell r="D10">
            <v>3</v>
          </cell>
        </row>
        <row r="11">
          <cell r="B11" t="str">
            <v>1.01.08</v>
          </cell>
          <cell r="C11" t="str">
            <v>TANAH TANDUS/RUSAK</v>
          </cell>
          <cell r="D11">
            <v>3</v>
          </cell>
        </row>
        <row r="12">
          <cell r="B12" t="str">
            <v>1.01.09</v>
          </cell>
          <cell r="C12" t="str">
            <v>ALANG-ALANG DAN PADANG RUMPUT</v>
          </cell>
          <cell r="D12">
            <v>3</v>
          </cell>
        </row>
        <row r="13">
          <cell r="B13" t="str">
            <v>1.01.10</v>
          </cell>
          <cell r="C13" t="str">
            <v>TANAH PENGGUNA LAIN</v>
          </cell>
          <cell r="D13">
            <v>3</v>
          </cell>
        </row>
        <row r="14">
          <cell r="B14" t="str">
            <v>1.01.11</v>
          </cell>
          <cell r="C14" t="str">
            <v>TANAH UNTUK BANGUNAN GEDUNG</v>
          </cell>
          <cell r="D14">
            <v>3</v>
          </cell>
        </row>
        <row r="15">
          <cell r="B15" t="str">
            <v>1.01.12</v>
          </cell>
          <cell r="C15" t="str">
            <v>TANAH PERTAMBANGAN</v>
          </cell>
          <cell r="D15">
            <v>3</v>
          </cell>
        </row>
        <row r="16">
          <cell r="B16" t="str">
            <v>1.01.13</v>
          </cell>
          <cell r="C16" t="str">
            <v>TANAH UNTUK BANGUNAN BUKAN GEDUNG</v>
          </cell>
          <cell r="D16">
            <v>3</v>
          </cell>
        </row>
        <row r="17">
          <cell r="B17" t="str">
            <v>2.00.00</v>
          </cell>
          <cell r="C17" t="str">
            <v>GOLONGAN PERALATAN DAN MESIN</v>
          </cell>
          <cell r="D17">
            <v>1</v>
          </cell>
        </row>
        <row r="18">
          <cell r="B18" t="str">
            <v>2.02.00</v>
          </cell>
          <cell r="C18" t="str">
            <v>ALAT -ALAT BESAR</v>
          </cell>
          <cell r="D18">
            <v>2</v>
          </cell>
        </row>
        <row r="19">
          <cell r="B19" t="str">
            <v>2.02.01</v>
          </cell>
          <cell r="C19" t="str">
            <v>Alat-alat Besar Darat</v>
          </cell>
          <cell r="D19">
            <v>3</v>
          </cell>
          <cell r="E19">
            <v>10</v>
          </cell>
        </row>
        <row r="20">
          <cell r="B20" t="str">
            <v>2.02.02</v>
          </cell>
          <cell r="C20" t="str">
            <v>Alat-alat Besar Apung</v>
          </cell>
          <cell r="D20">
            <v>3</v>
          </cell>
          <cell r="E20">
            <v>8</v>
          </cell>
        </row>
        <row r="21">
          <cell r="B21" t="str">
            <v>2.02.03</v>
          </cell>
          <cell r="C21" t="str">
            <v>Alat-alat Bantu</v>
          </cell>
          <cell r="D21">
            <v>3</v>
          </cell>
          <cell r="E21">
            <v>7</v>
          </cell>
        </row>
        <row r="22">
          <cell r="B22" t="str">
            <v>2.03.00</v>
          </cell>
          <cell r="C22" t="str">
            <v>ALAT- ALAT ANGKUTAN</v>
          </cell>
          <cell r="D22">
            <v>2</v>
          </cell>
        </row>
        <row r="23">
          <cell r="B23" t="str">
            <v>2.03.01</v>
          </cell>
          <cell r="C23" t="str">
            <v>Alat Angkutan Darat Bermotor</v>
          </cell>
          <cell r="D23">
            <v>3</v>
          </cell>
          <cell r="E23">
            <v>7</v>
          </cell>
        </row>
        <row r="24">
          <cell r="B24" t="str">
            <v>2.03.02</v>
          </cell>
          <cell r="C24" t="str">
            <v>Alat Angkutan Berat tak Bermotor</v>
          </cell>
          <cell r="D24">
            <v>3</v>
          </cell>
          <cell r="E24">
            <v>2</v>
          </cell>
        </row>
        <row r="25">
          <cell r="B25" t="str">
            <v>2.03.03</v>
          </cell>
          <cell r="C25" t="str">
            <v>Alat Angkut Apung Bermotor</v>
          </cell>
          <cell r="D25">
            <v>3</v>
          </cell>
          <cell r="E25">
            <v>10</v>
          </cell>
        </row>
        <row r="26">
          <cell r="B26" t="str">
            <v>2.03.04</v>
          </cell>
          <cell r="C26" t="str">
            <v>Alat Angkut Apung Tak Bermotor</v>
          </cell>
          <cell r="D26">
            <v>3</v>
          </cell>
          <cell r="E26">
            <v>3</v>
          </cell>
        </row>
        <row r="27">
          <cell r="B27" t="str">
            <v>2.04.00</v>
          </cell>
          <cell r="C27" t="str">
            <v>ALAT BENGKEL DAN ALAT UKUR</v>
          </cell>
          <cell r="D27">
            <v>2</v>
          </cell>
        </row>
        <row r="28">
          <cell r="B28" t="str">
            <v>2.04.01</v>
          </cell>
          <cell r="C28" t="str">
            <v>Alat Bengkel Bermesin</v>
          </cell>
          <cell r="D28">
            <v>3</v>
          </cell>
          <cell r="E28">
            <v>10</v>
          </cell>
        </row>
        <row r="29">
          <cell r="B29" t="str">
            <v>2.05.00</v>
          </cell>
          <cell r="C29" t="str">
            <v>ALAT PERTANIAN</v>
          </cell>
          <cell r="D29">
            <v>2</v>
          </cell>
        </row>
        <row r="30">
          <cell r="B30" t="str">
            <v>2.05.01</v>
          </cell>
          <cell r="C30" t="str">
            <v>ALAT PENGOLAHAN</v>
          </cell>
          <cell r="D30">
            <v>3</v>
          </cell>
          <cell r="E30">
            <v>4</v>
          </cell>
        </row>
        <row r="31">
          <cell r="B31" t="str">
            <v>2.05.02</v>
          </cell>
          <cell r="C31" t="str">
            <v>ALAT PEMELIHARAAN TANAMAN/ALAT PENYIMPANAN</v>
          </cell>
          <cell r="D31">
            <v>3</v>
          </cell>
          <cell r="E31">
            <v>4</v>
          </cell>
        </row>
        <row r="32">
          <cell r="B32" t="str">
            <v>2.06.00</v>
          </cell>
          <cell r="C32" t="str">
            <v>ALAT KANTOR DAN RUMAH TANGGA</v>
          </cell>
          <cell r="D32">
            <v>2</v>
          </cell>
        </row>
        <row r="33">
          <cell r="B33" t="str">
            <v>2.06.01</v>
          </cell>
          <cell r="C33" t="str">
            <v>ALAT KANTOR</v>
          </cell>
          <cell r="D33">
            <v>3</v>
          </cell>
          <cell r="E33">
            <v>5</v>
          </cell>
        </row>
        <row r="34">
          <cell r="B34" t="str">
            <v>2.06.02</v>
          </cell>
          <cell r="C34" t="str">
            <v>ALAT RUMAH TANGGA</v>
          </cell>
          <cell r="D34">
            <v>3</v>
          </cell>
          <cell r="E34">
            <v>5</v>
          </cell>
        </row>
        <row r="35">
          <cell r="B35" t="str">
            <v>2.06.03</v>
          </cell>
          <cell r="C35" t="str">
            <v>KOMPUTER</v>
          </cell>
          <cell r="D35">
            <v>3</v>
          </cell>
          <cell r="E35">
            <v>4</v>
          </cell>
        </row>
        <row r="36">
          <cell r="B36" t="str">
            <v>2.06.04</v>
          </cell>
          <cell r="C36" t="str">
            <v>MEJA DAN KURSI KERJA/RAPAT PEJABAT</v>
          </cell>
          <cell r="D36">
            <v>3</v>
          </cell>
          <cell r="E36">
            <v>5</v>
          </cell>
        </row>
        <row r="37">
          <cell r="B37" t="str">
            <v>2.07.00</v>
          </cell>
          <cell r="C37" t="str">
            <v>ALAT STUDIO DAN ALAT KOMUNIKASI</v>
          </cell>
          <cell r="D37">
            <v>2</v>
          </cell>
        </row>
        <row r="38">
          <cell r="B38" t="str">
            <v>2.07.01</v>
          </cell>
          <cell r="C38" t="str">
            <v>ALAT STUDIO</v>
          </cell>
          <cell r="D38">
            <v>3</v>
          </cell>
          <cell r="E38">
            <v>5</v>
          </cell>
        </row>
        <row r="39">
          <cell r="B39" t="str">
            <v>2.07.02</v>
          </cell>
          <cell r="C39" t="str">
            <v>ALAT KOMUNIKASI</v>
          </cell>
          <cell r="D39">
            <v>3</v>
          </cell>
          <cell r="E39">
            <v>5</v>
          </cell>
        </row>
        <row r="40">
          <cell r="B40" t="str">
            <v>2.07.03</v>
          </cell>
          <cell r="C40" t="str">
            <v>PERALATAN PEMANCAR</v>
          </cell>
          <cell r="D40">
            <v>3</v>
          </cell>
          <cell r="E40">
            <v>10</v>
          </cell>
        </row>
        <row r="41">
          <cell r="B41" t="str">
            <v>2.08.00</v>
          </cell>
          <cell r="C41" t="str">
            <v>ALAT-ALAT KEDOKTERAN</v>
          </cell>
          <cell r="D41">
            <v>2</v>
          </cell>
        </row>
        <row r="42">
          <cell r="B42" t="str">
            <v>2.08.01</v>
          </cell>
          <cell r="C42" t="str">
            <v>ALAT KEDOKTERAN</v>
          </cell>
          <cell r="D42">
            <v>3</v>
          </cell>
          <cell r="E42">
            <v>5</v>
          </cell>
        </row>
        <row r="43">
          <cell r="B43" t="str">
            <v>2.08.02</v>
          </cell>
          <cell r="C43" t="str">
            <v>ALAT KESEHATAN</v>
          </cell>
          <cell r="D43">
            <v>3</v>
          </cell>
          <cell r="E43">
            <v>5</v>
          </cell>
        </row>
        <row r="44">
          <cell r="B44" t="str">
            <v>2.09.00</v>
          </cell>
          <cell r="C44" t="str">
            <v>ALAT LABORATORIM</v>
          </cell>
          <cell r="D44">
            <v>2</v>
          </cell>
        </row>
        <row r="45">
          <cell r="B45" t="str">
            <v>2.09.01</v>
          </cell>
          <cell r="C45" t="str">
            <v>UNIT UNIT LABORATORIUM</v>
          </cell>
          <cell r="D45">
            <v>3</v>
          </cell>
          <cell r="E45">
            <v>8</v>
          </cell>
        </row>
        <row r="46">
          <cell r="B46" t="str">
            <v>2.09.02</v>
          </cell>
          <cell r="C46" t="str">
            <v>ALAT PERAGA / PRAKTEK SEKOLAH</v>
          </cell>
          <cell r="D46">
            <v>3</v>
          </cell>
          <cell r="E46">
            <v>10</v>
          </cell>
        </row>
        <row r="47">
          <cell r="B47" t="str">
            <v>2.09.03</v>
          </cell>
          <cell r="C47" t="str">
            <v>UNIT ALAT LABORATORIUM KIMIA NUKLIR</v>
          </cell>
          <cell r="D47">
            <v>3</v>
          </cell>
          <cell r="E47">
            <v>15</v>
          </cell>
        </row>
        <row r="48">
          <cell r="B48" t="str">
            <v>2.09.04</v>
          </cell>
          <cell r="C48" t="str">
            <v>ALAT LABORAORIUM FISIKA NUKLIR /ELEKTRONIKA</v>
          </cell>
          <cell r="D48">
            <v>3</v>
          </cell>
          <cell r="E48">
            <v>15</v>
          </cell>
        </row>
        <row r="49">
          <cell r="B49" t="str">
            <v>2.09.05</v>
          </cell>
          <cell r="C49" t="str">
            <v>ALAT PROTEKSI RADIASI / PROTEKSI LINGKUNGAN</v>
          </cell>
          <cell r="D49">
            <v>3</v>
          </cell>
          <cell r="E49">
            <v>10</v>
          </cell>
        </row>
        <row r="50">
          <cell r="B50" t="str">
            <v>2.09.06</v>
          </cell>
          <cell r="C50" t="str">
            <v>RADIATION APPLICATION AND NON DESTRUCTIVE TESTING LABORATORY (BATAM)</v>
          </cell>
          <cell r="D50">
            <v>3</v>
          </cell>
          <cell r="E50">
            <v>10</v>
          </cell>
        </row>
        <row r="51">
          <cell r="B51" t="str">
            <v>2.09.07</v>
          </cell>
          <cell r="C51" t="str">
            <v>ALAT LABORATORIUM LINGKUNGAN HIDUP</v>
          </cell>
          <cell r="D51">
            <v>3</v>
          </cell>
          <cell r="E51">
            <v>7</v>
          </cell>
        </row>
        <row r="52">
          <cell r="B52" t="str">
            <v>2.09.08</v>
          </cell>
          <cell r="C52" t="str">
            <v>PERALATAN LABORATORIUM HIDRODINAMIKA</v>
          </cell>
          <cell r="D52">
            <v>3</v>
          </cell>
          <cell r="E52">
            <v>15</v>
          </cell>
        </row>
        <row r="53">
          <cell r="B53" t="str">
            <v>2.10.00</v>
          </cell>
          <cell r="C53" t="str">
            <v>ALAT-ALAT PERSENJATAAN/KEAMANAN</v>
          </cell>
          <cell r="D53">
            <v>2</v>
          </cell>
        </row>
        <row r="54">
          <cell r="B54" t="str">
            <v>2.10.01</v>
          </cell>
          <cell r="C54" t="str">
            <v>SENJATA API</v>
          </cell>
          <cell r="D54">
            <v>3</v>
          </cell>
          <cell r="E54">
            <v>10</v>
          </cell>
        </row>
        <row r="55">
          <cell r="B55" t="str">
            <v>2.10.02</v>
          </cell>
          <cell r="C55" t="str">
            <v>PERSENJATAAN NON SENJATA API</v>
          </cell>
          <cell r="D55">
            <v>3</v>
          </cell>
          <cell r="E55">
            <v>3</v>
          </cell>
        </row>
        <row r="56">
          <cell r="B56" t="str">
            <v>2.10.03</v>
          </cell>
          <cell r="C56" t="str">
            <v>AMUNIISI</v>
          </cell>
          <cell r="D56">
            <v>3</v>
          </cell>
        </row>
        <row r="57">
          <cell r="B57" t="str">
            <v>2.10.04</v>
          </cell>
          <cell r="C57" t="str">
            <v>SENJATA SINAR</v>
          </cell>
          <cell r="D57">
            <v>3</v>
          </cell>
        </row>
        <row r="58">
          <cell r="B58" t="str">
            <v>3.00.00</v>
          </cell>
          <cell r="C58" t="str">
            <v>GOLONGAN GEDUNG DAN BANGUNAN</v>
          </cell>
          <cell r="D58">
            <v>1</v>
          </cell>
        </row>
        <row r="59">
          <cell r="B59" t="str">
            <v>3.11.00</v>
          </cell>
          <cell r="C59" t="str">
            <v>BANGUNAN GEDUNG</v>
          </cell>
          <cell r="D59">
            <v>2</v>
          </cell>
        </row>
        <row r="60">
          <cell r="B60" t="str">
            <v>3.11.01</v>
          </cell>
          <cell r="C60" t="str">
            <v>BANGUNAN GEDUNG TEMPAT KERJA</v>
          </cell>
          <cell r="D60">
            <v>3</v>
          </cell>
          <cell r="E60">
            <v>50</v>
          </cell>
        </row>
        <row r="61">
          <cell r="B61" t="str">
            <v>3.11.02</v>
          </cell>
          <cell r="C61" t="str">
            <v>BANGUNAN GEDUNG TEMPAT TINGGAL</v>
          </cell>
          <cell r="D61">
            <v>3</v>
          </cell>
          <cell r="E61">
            <v>50</v>
          </cell>
        </row>
        <row r="62">
          <cell r="B62" t="str">
            <v>3.11.03</v>
          </cell>
          <cell r="C62" t="str">
            <v>BANGUNAN MENARA</v>
          </cell>
          <cell r="D62">
            <v>3</v>
          </cell>
          <cell r="E62">
            <v>40</v>
          </cell>
        </row>
        <row r="63">
          <cell r="B63" t="str">
            <v>3.12.00</v>
          </cell>
          <cell r="C63" t="str">
            <v>MONUMEN</v>
          </cell>
          <cell r="D63">
            <v>2</v>
          </cell>
        </row>
        <row r="64">
          <cell r="B64" t="str">
            <v>3.12.01</v>
          </cell>
          <cell r="C64" t="str">
            <v>Bangunan Bersejarah</v>
          </cell>
          <cell r="D64">
            <v>3</v>
          </cell>
          <cell r="E64">
            <v>50</v>
          </cell>
        </row>
        <row r="65">
          <cell r="B65" t="str">
            <v>3.12.02</v>
          </cell>
          <cell r="C65" t="str">
            <v>TUGU PERINGATAN</v>
          </cell>
          <cell r="D65">
            <v>3</v>
          </cell>
          <cell r="E65">
            <v>50</v>
          </cell>
        </row>
        <row r="66">
          <cell r="B66" t="str">
            <v>3.12.03</v>
          </cell>
          <cell r="C66" t="str">
            <v>CANDI</v>
          </cell>
          <cell r="D66">
            <v>3</v>
          </cell>
          <cell r="E66">
            <v>50</v>
          </cell>
        </row>
        <row r="67">
          <cell r="B67" t="str">
            <v>3.12.04</v>
          </cell>
          <cell r="C67" t="str">
            <v>MONUMEN/BANUNAN BERSEJARAH</v>
          </cell>
          <cell r="D67">
            <v>3</v>
          </cell>
          <cell r="E67">
            <v>50</v>
          </cell>
        </row>
        <row r="68">
          <cell r="B68" t="str">
            <v>3.12.07</v>
          </cell>
          <cell r="C68" t="str">
            <v>RAMBU-RAMBU</v>
          </cell>
          <cell r="D68">
            <v>3</v>
          </cell>
          <cell r="E68">
            <v>50</v>
          </cell>
        </row>
        <row r="69">
          <cell r="B69" t="str">
            <v>3.12.08</v>
          </cell>
          <cell r="C69" t="str">
            <v>RAMBU-RAMBU LALU LINTAS UDARA</v>
          </cell>
          <cell r="D69">
            <v>3</v>
          </cell>
          <cell r="E69">
            <v>50</v>
          </cell>
        </row>
        <row r="70">
          <cell r="B70" t="str">
            <v>4.00.00</v>
          </cell>
          <cell r="C70" t="str">
            <v>GOLONGAN JALAN, IRIGASI DAN JARINGAN</v>
          </cell>
          <cell r="D70">
            <v>1</v>
          </cell>
        </row>
        <row r="71">
          <cell r="B71" t="str">
            <v>4.13.00</v>
          </cell>
          <cell r="C71" t="str">
            <v>JALAN DAN JEMBATAN</v>
          </cell>
          <cell r="D71">
            <v>2</v>
          </cell>
        </row>
        <row r="72">
          <cell r="B72" t="str">
            <v>4.13.01</v>
          </cell>
          <cell r="C72" t="str">
            <v>JALAN</v>
          </cell>
          <cell r="D72">
            <v>3</v>
          </cell>
          <cell r="E72">
            <v>10</v>
          </cell>
        </row>
        <row r="73">
          <cell r="B73" t="str">
            <v>4.14.00</v>
          </cell>
          <cell r="C73" t="str">
            <v>BANGUNAN AIR/IRIGASI</v>
          </cell>
          <cell r="D73">
            <v>2</v>
          </cell>
        </row>
        <row r="74">
          <cell r="B74" t="str">
            <v>4.14.01</v>
          </cell>
          <cell r="C74" t="str">
            <v>Bangunan Air Irigasi</v>
          </cell>
          <cell r="D74">
            <v>3</v>
          </cell>
          <cell r="E74">
            <v>50</v>
          </cell>
        </row>
        <row r="75">
          <cell r="B75" t="str">
            <v>4.14.04</v>
          </cell>
          <cell r="C75" t="str">
            <v>BANGUNAN PENGAMAN SUNGAI DAN PENANGGULANGAN BENCANA ALAM</v>
          </cell>
          <cell r="D75">
            <v>3</v>
          </cell>
          <cell r="E75">
            <v>10</v>
          </cell>
        </row>
        <row r="76">
          <cell r="B76" t="str">
            <v>4.14.05</v>
          </cell>
          <cell r="C76" t="str">
            <v>BANGUNAN PENGEMBANGAN SUMBER AIR DAN AIR TNH</v>
          </cell>
          <cell r="D76">
            <v>3</v>
          </cell>
          <cell r="E76">
            <v>30</v>
          </cell>
        </row>
        <row r="77">
          <cell r="B77" t="str">
            <v>4.14.08</v>
          </cell>
          <cell r="C77" t="str">
            <v>BANGUNAN AIR</v>
          </cell>
          <cell r="D77">
            <v>3</v>
          </cell>
          <cell r="E77">
            <v>40</v>
          </cell>
        </row>
        <row r="78">
          <cell r="B78" t="str">
            <v>4.15.00</v>
          </cell>
          <cell r="C78" t="str">
            <v>INSTALASI</v>
          </cell>
          <cell r="D78">
            <v>2</v>
          </cell>
        </row>
        <row r="79">
          <cell r="B79" t="str">
            <v>4.15.01</v>
          </cell>
          <cell r="C79" t="str">
            <v>INSTALASI AIR MINUM/BERSIH</v>
          </cell>
          <cell r="D79">
            <v>3</v>
          </cell>
          <cell r="E79">
            <v>30</v>
          </cell>
        </row>
        <row r="80">
          <cell r="B80" t="str">
            <v>4.15.03</v>
          </cell>
          <cell r="C80" t="str">
            <v>INSTALASI PENGOLAHAN SAMPAH NON ORGANIK</v>
          </cell>
          <cell r="D80">
            <v>3</v>
          </cell>
          <cell r="E80">
            <v>10</v>
          </cell>
        </row>
        <row r="81">
          <cell r="B81" t="str">
            <v>4.15.04</v>
          </cell>
          <cell r="C81" t="str">
            <v>INSTALASI PENGOLAHAN BAHAN BANGUNAN</v>
          </cell>
          <cell r="D81">
            <v>3</v>
          </cell>
          <cell r="E81">
            <v>10</v>
          </cell>
        </row>
        <row r="82">
          <cell r="B82" t="str">
            <v>4.15.06</v>
          </cell>
          <cell r="C82" t="str">
            <v>INSTALASI GARDU LISTRIK</v>
          </cell>
          <cell r="D82">
            <v>3</v>
          </cell>
          <cell r="E82">
            <v>40</v>
          </cell>
        </row>
        <row r="83">
          <cell r="B83" t="str">
            <v>4.15.07</v>
          </cell>
          <cell r="C83" t="str">
            <v>INSTALASI PERTAHANAN</v>
          </cell>
          <cell r="D83">
            <v>3</v>
          </cell>
          <cell r="E83">
            <v>30</v>
          </cell>
        </row>
        <row r="84">
          <cell r="B84" t="str">
            <v>4.15.08</v>
          </cell>
          <cell r="C84" t="str">
            <v>INSTALASI GAS</v>
          </cell>
          <cell r="D84">
            <v>3</v>
          </cell>
          <cell r="E84">
            <v>30</v>
          </cell>
        </row>
        <row r="85">
          <cell r="B85" t="str">
            <v>4.15.09</v>
          </cell>
          <cell r="C85" t="str">
            <v>INSTALASI PENGAMAN</v>
          </cell>
          <cell r="D85">
            <v>3</v>
          </cell>
          <cell r="E85">
            <v>20</v>
          </cell>
        </row>
        <row r="86">
          <cell r="B86" t="str">
            <v>4.16.00</v>
          </cell>
          <cell r="C86" t="str">
            <v>JARINGAN</v>
          </cell>
          <cell r="D86">
            <v>2</v>
          </cell>
        </row>
        <row r="87">
          <cell r="B87" t="str">
            <v>4.16.02</v>
          </cell>
          <cell r="C87" t="str">
            <v>JARINGAN LISTRIK</v>
          </cell>
          <cell r="D87">
            <v>3</v>
          </cell>
          <cell r="E87">
            <v>40</v>
          </cell>
        </row>
        <row r="88">
          <cell r="B88" t="str">
            <v>4.16.03</v>
          </cell>
          <cell r="C88" t="str">
            <v>JARINGAN TELEPON</v>
          </cell>
          <cell r="D88">
            <v>3</v>
          </cell>
          <cell r="E88">
            <v>20</v>
          </cell>
        </row>
        <row r="89">
          <cell r="B89" t="str">
            <v>4.16.04</v>
          </cell>
          <cell r="C89" t="str">
            <v>JARINGAN GAS</v>
          </cell>
          <cell r="D89">
            <v>3</v>
          </cell>
          <cell r="E89">
            <v>30</v>
          </cell>
        </row>
        <row r="90">
          <cell r="B90" t="str">
            <v>5.00.00</v>
          </cell>
          <cell r="C90" t="str">
            <v>GOLONGAN ASSET TETAP LAINNYA</v>
          </cell>
          <cell r="D90">
            <v>1</v>
          </cell>
        </row>
        <row r="91">
          <cell r="B91" t="str">
            <v>5.17.00</v>
          </cell>
          <cell r="C91" t="str">
            <v>BUKU DAN PERPUSTAKAAN</v>
          </cell>
          <cell r="D91">
            <v>2</v>
          </cell>
        </row>
        <row r="92">
          <cell r="B92" t="str">
            <v>5.17.01</v>
          </cell>
          <cell r="C92" t="str">
            <v>BUKU</v>
          </cell>
          <cell r="D92">
            <v>3</v>
          </cell>
        </row>
        <row r="93">
          <cell r="B93" t="str">
            <v>5.17.03</v>
          </cell>
          <cell r="C93" t="str">
            <v>BARANG-BARANG PERPUSTAKAAN</v>
          </cell>
          <cell r="D93">
            <v>3</v>
          </cell>
        </row>
        <row r="94">
          <cell r="B94" t="str">
            <v>5.18.00</v>
          </cell>
          <cell r="C94" t="str">
            <v>BARANG BERCORAK KEBUDAYAAN</v>
          </cell>
          <cell r="D94">
            <v>2</v>
          </cell>
        </row>
        <row r="95">
          <cell r="B95" t="str">
            <v>5.18.01</v>
          </cell>
          <cell r="C95" t="str">
            <v>BARANG BERCORAK KEBUDAYAAN</v>
          </cell>
          <cell r="D95">
            <v>3</v>
          </cell>
        </row>
        <row r="96">
          <cell r="B96" t="str">
            <v>5.18.02</v>
          </cell>
          <cell r="C96" t="str">
            <v>ALAT OLAH RAGA LAINNYA</v>
          </cell>
          <cell r="D96">
            <v>3</v>
          </cell>
        </row>
        <row r="97">
          <cell r="B97" t="str">
            <v>5.19.00</v>
          </cell>
          <cell r="C97" t="str">
            <v>HEWAN DAN TERNAK SERTA TANAMAN</v>
          </cell>
          <cell r="D97">
            <v>2</v>
          </cell>
        </row>
        <row r="98">
          <cell r="B98" t="str">
            <v>5.19.01</v>
          </cell>
          <cell r="C98" t="str">
            <v>HEWAN</v>
          </cell>
          <cell r="D98">
            <v>3</v>
          </cell>
        </row>
        <row r="99">
          <cell r="B99" t="str">
            <v>6.00.00</v>
          </cell>
          <cell r="C99" t="str">
            <v>GOLONGAN KONSTRUKSI DLM PENGERJAAN</v>
          </cell>
          <cell r="D99">
            <v>1</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B B"/>
      <sheetName val="KIB B_koreksi"/>
      <sheetName val="KIB B_di bawah kaptl."/>
      <sheetName val="KIB A"/>
      <sheetName val="KIB B Final"/>
      <sheetName val="KIB C di bawah kapitl."/>
      <sheetName val="KIB C"/>
      <sheetName val="KIB C Final"/>
      <sheetName val="PENGELOMPOKAN_C"/>
      <sheetName val="KIB C OK (2)"/>
      <sheetName val="BM Reklas ke aset"/>
      <sheetName val="KIB C OK"/>
      <sheetName val="PERHITUNGAN (C)"/>
      <sheetName val="KIB D"/>
      <sheetName val="KAPITALISASI D"/>
      <sheetName val="PENGELOMPOKAN"/>
      <sheetName val="KIB D OK (2)"/>
      <sheetName val="KIB D OK"/>
      <sheetName val="PERHITUNGAN"/>
      <sheetName val="Aset Renovasi"/>
      <sheetName val="KIB E"/>
      <sheetName val="KIB F (2)"/>
      <sheetName val="KIB F"/>
      <sheetName val="UE"/>
      <sheetName val="Format KIB"/>
      <sheetName val="rincian"/>
      <sheetName val="Sheet3"/>
      <sheetName val="Sheet1"/>
    </sheetNames>
    <sheetDataSet>
      <sheetData sheetId="0"/>
      <sheetData sheetId="1"/>
      <sheetData sheetId="2"/>
      <sheetData sheetId="3"/>
      <sheetData sheetId="4"/>
      <sheetData sheetId="5"/>
      <sheetData sheetId="6"/>
      <sheetData sheetId="7">
        <row r="14">
          <cell r="AL14" t="str">
            <v>GEDUNG KIMPRASWIL</v>
          </cell>
          <cell r="AM14" t="str">
            <v>K</v>
          </cell>
        </row>
        <row r="15">
          <cell r="AL15" t="str">
            <v xml:space="preserve">TERALI PENGAMAN KANTOR DINAS BINA MARGA &amp; SDA </v>
          </cell>
          <cell r="AM15" t="str">
            <v>K</v>
          </cell>
        </row>
        <row r="16">
          <cell r="AL16" t="str">
            <v>TEMPAT PARKIR BMSDA</v>
          </cell>
          <cell r="AM16" t="str">
            <v>K</v>
          </cell>
        </row>
        <row r="17">
          <cell r="AL17" t="str">
            <v>RENOVASI ATAP KANTOR DINAS BMSDA</v>
          </cell>
          <cell r="AM17" t="str">
            <v>K</v>
          </cell>
        </row>
        <row r="18">
          <cell r="AL18" t="str">
            <v>SEKAT RUANGAN LT. I DAN LT.II DINAS PUPR</v>
          </cell>
          <cell r="AM18" t="str">
            <v>K</v>
          </cell>
        </row>
        <row r="19">
          <cell r="AL19" t="str">
            <v>INTERIOR LOBY LT.I DAN LT.II DINAS PUPR</v>
          </cell>
          <cell r="AM19" t="str">
            <v>K</v>
          </cell>
        </row>
        <row r="20">
          <cell r="AL20" t="str">
            <v>PDAM KEC KUANTAN TENGAH</v>
          </cell>
          <cell r="AM20" t="str">
            <v>K</v>
          </cell>
        </row>
        <row r="21">
          <cell r="AL21" t="str">
            <v>PDAM KUANTAN TENGAH</v>
          </cell>
          <cell r="AM21" t="str">
            <v>K</v>
          </cell>
        </row>
        <row r="22">
          <cell r="AL22" t="str">
            <v>PDAM KUANTAN TENGAH</v>
          </cell>
          <cell r="AM22" t="str">
            <v>K</v>
          </cell>
        </row>
        <row r="23">
          <cell r="AL23" t="str">
            <v>PDAM KEC KUANTAN TENGAH</v>
          </cell>
          <cell r="AM23" t="str">
            <v>K</v>
          </cell>
        </row>
        <row r="24">
          <cell r="AL24" t="str">
            <v>REVITALISASI KANTOR CAMAT KUANTAN HILIR</v>
          </cell>
          <cell r="AM24" t="str">
            <v>K</v>
          </cell>
        </row>
        <row r="25">
          <cell r="AL25" t="str">
            <v>REVITALISASI KTR CAMAT KUANTAN HILIR</v>
          </cell>
          <cell r="AM25" t="str">
            <v>K</v>
          </cell>
        </row>
        <row r="26">
          <cell r="AL26" t="str">
            <v>- PENINGKATAN SARANA DAN PRASARANA KANTOR CAMAT KUANTAN HILIR</v>
          </cell>
          <cell r="AM26" t="str">
            <v>K</v>
          </cell>
        </row>
        <row r="27">
          <cell r="AL27" t="str">
            <v>KANTOR KEPALA DESA PL. BUSUK JAYA</v>
          </cell>
          <cell r="AM27" t="str">
            <v>K</v>
          </cell>
        </row>
        <row r="28">
          <cell r="AL28" t="str">
            <v>PEMB. KTR. KEPALA DESA PL. BUSUK JAYA 120 M2</v>
          </cell>
          <cell r="AM28" t="str">
            <v>K</v>
          </cell>
        </row>
        <row r="29">
          <cell r="AL29" t="str">
            <v>PEMB. LANJUTAN KANTOR KEPALA DESA PL. BUSUK</v>
          </cell>
          <cell r="AM29" t="str">
            <v>K</v>
          </cell>
        </row>
        <row r="30">
          <cell r="AL30" t="str">
            <v>GEDUNG SERBAGUNA KENEG. SENTAJO</v>
          </cell>
          <cell r="AM30" t="str">
            <v>K</v>
          </cell>
        </row>
        <row r="31">
          <cell r="AL31" t="str">
            <v>PEMB. GEDUNG SERBAGUNA KENEGERIAN SENTAJO 550 M2</v>
          </cell>
          <cell r="AM31" t="str">
            <v>K</v>
          </cell>
        </row>
        <row r="32">
          <cell r="AL32" t="str">
            <v>GEDUNG SERBAGUNA KEC. BENAI</v>
          </cell>
          <cell r="AM32" t="str">
            <v>K</v>
          </cell>
        </row>
        <row r="33">
          <cell r="AL33" t="str">
            <v>PEMB. GEDUNG SERBAGUNA KECAMATAN BENAI 420 M2</v>
          </cell>
          <cell r="AM33" t="str">
            <v>K</v>
          </cell>
        </row>
        <row r="34">
          <cell r="AL34" t="str">
            <v>GEDUNG SERBAGUNA KEC. LOGAS TANAH DARAT</v>
          </cell>
          <cell r="AM34" t="str">
            <v>K</v>
          </cell>
        </row>
        <row r="35">
          <cell r="AL35" t="str">
            <v>PEMB. GEDUNG SERBAGUNA KECAMATAN LOGAS T. DARAT 420 M2</v>
          </cell>
          <cell r="AM35" t="str">
            <v>K</v>
          </cell>
        </row>
        <row r="36">
          <cell r="AL36" t="str">
            <v>PEMB. KANTOR DINAS KESENIAN KEBUDAYAAN &amp; PARIWISATA 550 M' X 3.228.181,82) (DAK NON DR)</v>
          </cell>
          <cell r="AM36" t="str">
            <v>K</v>
          </cell>
        </row>
        <row r="37">
          <cell r="AL37" t="str">
            <v>PEMB. KANTOR DINAS BUDSENIPAR 550 M2</v>
          </cell>
          <cell r="AM37" t="str">
            <v>K</v>
          </cell>
        </row>
        <row r="38">
          <cell r="AL38" t="str">
            <v>PEMB. KANTOR BADAN INFORMASI KOMUNIKASI &amp; KESATUAN BANGSA 550 M' X 3.228.181,82) (DAK NON DR)</v>
          </cell>
          <cell r="AM38" t="str">
            <v>K</v>
          </cell>
        </row>
        <row r="39">
          <cell r="AL39" t="str">
            <v>REHAB/RENOVASI KANTOR DINAS PERHUBUNGAN, INF &amp; KOMUNIKASI</v>
          </cell>
          <cell r="AM39" t="str">
            <v>K</v>
          </cell>
        </row>
        <row r="40">
          <cell r="AL40" t="str">
            <v>PEMB. KANTOR DINAS PETERNAKAN (550 M' X 3.228.181,82) (DAK NON DR)</v>
          </cell>
          <cell r="AM40" t="str">
            <v>K</v>
          </cell>
        </row>
        <row r="41">
          <cell r="AL41" t="str">
            <v>PEMB. KANTOR DINAS PETERNAKAN 550 M2</v>
          </cell>
          <cell r="AM41" t="str">
            <v>K</v>
          </cell>
        </row>
        <row r="42">
          <cell r="AL42" t="str">
            <v>PEMB. GEDUNG SERBAGUNA KEC. PANGEAN</v>
          </cell>
          <cell r="AM42" t="str">
            <v>K</v>
          </cell>
        </row>
        <row r="43">
          <cell r="AL43" t="str">
            <v>PEMB. GEDUNG SERBAGUNA KEC. PANGEAN</v>
          </cell>
          <cell r="AM43" t="str">
            <v>K</v>
          </cell>
        </row>
        <row r="44">
          <cell r="AL44" t="str">
            <v>PEMB. LANJUTAN MESS PEMDA KUANTAN SINGINGI THP III (3 LANTAI)</v>
          </cell>
          <cell r="AM44" t="str">
            <v>K</v>
          </cell>
        </row>
        <row r="45">
          <cell r="AL45" t="str">
            <v>PENGAWASAN TEKNIS LANJUTAN MESS PEMDA KUANTAN SINGINGI THP III (3 LANTAI)</v>
          </cell>
          <cell r="AM45" t="str">
            <v>K</v>
          </cell>
        </row>
        <row r="46">
          <cell r="AL46" t="str">
            <v>PEMB. LANJUTAN MESS PEMDA TAHAP IV</v>
          </cell>
          <cell r="AM46" t="str">
            <v>K</v>
          </cell>
        </row>
        <row r="47">
          <cell r="AL47" t="str">
            <v>PEMBANGUNAN LANJUTAN MESS PEMDA TAHAP IV</v>
          </cell>
          <cell r="AM47" t="str">
            <v>K</v>
          </cell>
        </row>
        <row r="48">
          <cell r="AL48" t="str">
            <v>LANJUTAN MESS PEMDA DI PEKANBARU</v>
          </cell>
          <cell r="AM48" t="str">
            <v>K</v>
          </cell>
        </row>
        <row r="49">
          <cell r="AL49" t="str">
            <v>MESS PEMDA DI PEKANBARU</v>
          </cell>
          <cell r="AM49" t="str">
            <v>K</v>
          </cell>
        </row>
        <row r="50">
          <cell r="AL50" t="str">
            <v>PENYIAPAN LAHAN UNTUK KANTOR KORAMIL &amp; RUMAH DINAS 1 UNIT</v>
          </cell>
          <cell r="AM50" t="str">
            <v>K</v>
          </cell>
        </row>
        <row r="51">
          <cell r="AL51" t="str">
            <v>PENYIAPAN LAHAN UNTUK KANTOR KORAMIL DAN RUMAH DINAS</v>
          </cell>
          <cell r="AM51" t="str">
            <v>K</v>
          </cell>
        </row>
        <row r="52">
          <cell r="AL52" t="str">
            <v>PEMB. KTR KORAMIL</v>
          </cell>
          <cell r="AM52" t="str">
            <v>K</v>
          </cell>
        </row>
        <row r="53">
          <cell r="AL53" t="str">
            <v>PENYIAPAN LAHAN KANTOR KORAMIL TELUK KUANTAN (LANJUTAN)</v>
          </cell>
          <cell r="AM53" t="str">
            <v>K</v>
          </cell>
        </row>
        <row r="54">
          <cell r="AL54" t="str">
            <v>PENINGKATAN SARANA KANTOR KORAMIL TELUK KUANTAN</v>
          </cell>
          <cell r="AM54" t="str">
            <v>K</v>
          </cell>
        </row>
        <row r="55">
          <cell r="AL55" t="str">
            <v>GEDUNG SERBAGUNA KEC. SINGINGI</v>
          </cell>
          <cell r="AM55" t="str">
            <v>K</v>
          </cell>
        </row>
        <row r="56">
          <cell r="AL56" t="str">
            <v>GEDUNG SERBA GUNA KEC.SINGINGI 420 M2 (LANJUTAN)</v>
          </cell>
          <cell r="AM56" t="str">
            <v>K</v>
          </cell>
        </row>
        <row r="57">
          <cell r="AL57" t="str">
            <v>REHAB/ RENOVASI EX. RUMAH SAKIT TELUK KUANTAN:</v>
          </cell>
          <cell r="AM57" t="str">
            <v>K</v>
          </cell>
        </row>
        <row r="58">
          <cell r="AL58" t="str">
            <v>REHAB/RENOVASI EX. RUMAH SAKIT TL. KUANTAN (RETENSI)</v>
          </cell>
          <cell r="AM58" t="str">
            <v>K</v>
          </cell>
        </row>
        <row r="59">
          <cell r="AL59" t="str">
            <v>REHAB/ RENONASI WISMA JALUR:</v>
          </cell>
          <cell r="AM59" t="str">
            <v>K</v>
          </cell>
        </row>
        <row r="60">
          <cell r="AL60" t="str">
            <v>REHAB/RENOVASI WISMA JALUR (RETENSI)</v>
          </cell>
          <cell r="AM60" t="str">
            <v>K</v>
          </cell>
        </row>
        <row r="61">
          <cell r="AL61" t="str">
            <v>PEMBANGUNAN SARANA PENUNJANG RUMAH JABATAN BUPATI DAN PENDOPO (RETENCY)</v>
          </cell>
          <cell r="AM61" t="str">
            <v>K</v>
          </cell>
        </row>
        <row r="62">
          <cell r="AL62" t="str">
            <v>REHABILITASI / RENOVASI RUMAH DINAS BUPATI</v>
          </cell>
          <cell r="AM62" t="str">
            <v>K</v>
          </cell>
        </row>
        <row r="63">
          <cell r="AL63" t="str">
            <v>PEMBANGUNAN SARANA PENUNJANG RUMAH JABATAN WAKIL BUPATI DAN SEKRETARIS DAERAH (RETENCY)</v>
          </cell>
          <cell r="AM63" t="str">
            <v>K</v>
          </cell>
        </row>
        <row r="64">
          <cell r="AL64" t="str">
            <v>REHABILITASI / RENOVASI RUMAH DINAS WAKIL BUPATI</v>
          </cell>
          <cell r="AM64" t="str">
            <v>K</v>
          </cell>
        </row>
        <row r="65">
          <cell r="AL65" t="str">
            <v>PEMBANGUNAN SARANA PENUNJANG RUMAH JABATAN KETUA DPRD DAN WAKIL KETUA DPRD I DAN II</v>
          </cell>
          <cell r="AM65" t="str">
            <v>K</v>
          </cell>
        </row>
        <row r="66">
          <cell r="AL66" t="str">
            <v>RENOVASI RUMAH DINAS KETUA DPRD</v>
          </cell>
          <cell r="AM66" t="str">
            <v>K</v>
          </cell>
        </row>
        <row r="67">
          <cell r="AL67" t="str">
            <v>RENOVASI RUMAH DINAS WAKIL KETUA I DPRD</v>
          </cell>
          <cell r="AM67" t="str">
            <v>K</v>
          </cell>
        </row>
        <row r="68">
          <cell r="AL68" t="str">
            <v>RENOVASI RUMAH DINAS WAKIL KETUA II DPRD</v>
          </cell>
          <cell r="AM68" t="str">
            <v>K</v>
          </cell>
        </row>
        <row r="69">
          <cell r="AL69" t="str">
            <v>PEMBANGUNAN GEDUNG SERBAGUNA KEC. GN.TOAR 420 M2</v>
          </cell>
          <cell r="AM69" t="str">
            <v>K</v>
          </cell>
        </row>
        <row r="70">
          <cell r="AL70" t="str">
            <v>PEMB. GEDUNG SERBAGUNA KEC. GN. TOAR 420 M2 (RETENSI)</v>
          </cell>
          <cell r="AM70" t="str">
            <v>K</v>
          </cell>
        </row>
        <row r="71">
          <cell r="AL71" t="str">
            <v>REHAB/ RENOVASI KANTOR CAMAT PANGEAN 400 M2</v>
          </cell>
          <cell r="AM71" t="str">
            <v>K</v>
          </cell>
        </row>
        <row r="72">
          <cell r="AL72" t="str">
            <v>REHAB/RENOVASI KTR. CAMAT PANGEAN &amp; L. T. DARAT (RETENSI)</v>
          </cell>
          <cell r="AM72" t="str">
            <v>K</v>
          </cell>
        </row>
        <row r="73">
          <cell r="AL73" t="str">
            <v>PENGAWASAN REHAB/RENOVASI KANTOR CAMAT PANGEAN DANLOGAS TANAH DARAT</v>
          </cell>
          <cell r="AM73" t="str">
            <v>K</v>
          </cell>
        </row>
        <row r="74">
          <cell r="AL74" t="str">
            <v>- REHAB/ RENOVASI KANTOR CAMAT LOGAS TANAH DARAT 400 M2</v>
          </cell>
          <cell r="AM74" t="str">
            <v>K</v>
          </cell>
        </row>
        <row r="75">
          <cell r="AL75" t="str">
            <v>REHAB/RENOVASI KANTOR CAMAT KUANTAN TENGAH</v>
          </cell>
          <cell r="AM75" t="str">
            <v>K</v>
          </cell>
        </row>
        <row r="76">
          <cell r="AL76" t="str">
            <v>REHAB/RENOVASI KTR. CAMAT KUANTAN TENGAH DAN SINGINGI HILIR (RETENSI)</v>
          </cell>
          <cell r="AM76" t="str">
            <v>K</v>
          </cell>
        </row>
        <row r="77">
          <cell r="AL77" t="str">
            <v>PENGAWASAN REHAB/RENOVASI KANTOR CAMAT KUANTAN TENGAH DAN SINGINGI HILIR</v>
          </cell>
          <cell r="AM77" t="str">
            <v>K</v>
          </cell>
        </row>
        <row r="78">
          <cell r="AL78" t="str">
            <v>REHABILITASI/RENOVASI GEDUNG KANTOR CAMAT KUANTAN TENGAH (LANJUTAN)</v>
          </cell>
          <cell r="AM78" t="str">
            <v>K</v>
          </cell>
        </row>
        <row r="79">
          <cell r="AL79" t="str">
            <v>REHAB KTR CAMAT INUMAN</v>
          </cell>
          <cell r="AM79" t="str">
            <v>K</v>
          </cell>
        </row>
        <row r="80">
          <cell r="AL80" t="str">
            <v>REHAB/RENOVASI KANTOR CAMAT INUMAN</v>
          </cell>
          <cell r="AM80" t="str">
            <v>K</v>
          </cell>
        </row>
        <row r="81">
          <cell r="AL81" t="str">
            <v>REHAB/RENOVASI KTR. CAMAT INUMAN</v>
          </cell>
          <cell r="AM81" t="str">
            <v>K</v>
          </cell>
        </row>
        <row r="82">
          <cell r="AL82" t="str">
            <v>REHAB/RENOVASI KANTOR CAMAT GUNUNG TOAR</v>
          </cell>
          <cell r="AM82" t="str">
            <v>K</v>
          </cell>
        </row>
        <row r="83">
          <cell r="AL83" t="str">
            <v>REHAB KTR CAMAT GG. TOAR</v>
          </cell>
          <cell r="AM83" t="str">
            <v>K</v>
          </cell>
        </row>
        <row r="84">
          <cell r="AL84" t="str">
            <v>REHAB/RENOVASI KTR. CAMAT GUNUNG TOAR</v>
          </cell>
          <cell r="AM84" t="str">
            <v>K</v>
          </cell>
        </row>
        <row r="85">
          <cell r="AL85" t="str">
            <v>PERENCANAAN STADION MINI KENEGERIAN KARI</v>
          </cell>
          <cell r="AM85" t="str">
            <v>K</v>
          </cell>
        </row>
        <row r="86">
          <cell r="AL86" t="str">
            <v>PENGAWASAN STADION MINI KENEGERIAN KARI</v>
          </cell>
          <cell r="AM86" t="str">
            <v>K</v>
          </cell>
        </row>
        <row r="87">
          <cell r="AL87" t="str">
            <v>BELANJA MODAL PENGADAAN KONSTRUKSI/PEMBELIAN GEDUNG</v>
          </cell>
          <cell r="AM87" t="str">
            <v>K</v>
          </cell>
        </row>
        <row r="88">
          <cell r="AL88" t="str">
            <v>BELANJA MODAL PENGADAAN KONSTRUKSI/PEMBELIAN GEDUNG</v>
          </cell>
          <cell r="AM88" t="str">
            <v>K</v>
          </cell>
        </row>
        <row r="89">
          <cell r="AL89" t="str">
            <v>PERLUASAN BANGUNAN GEDUNG KANTOR CKTR</v>
          </cell>
          <cell r="AM89" t="str">
            <v>K</v>
          </cell>
        </row>
        <row r="90">
          <cell r="AL90" t="str">
            <v>PENINGKATAN SARANA DAN PRASARANA KANTOR DINAS CKTR</v>
          </cell>
          <cell r="AM90" t="str">
            <v>K</v>
          </cell>
        </row>
        <row r="91">
          <cell r="AL91" t="str">
            <v>PEK. PEMBANGUNAN TANGGA PEMANDIAN DAN PELATARAN DESA SUMPU</v>
          </cell>
          <cell r="AM91" t="str">
            <v>K</v>
          </cell>
        </row>
        <row r="92">
          <cell r="AL92" t="str">
            <v>TANGGA PEMANDIAN DAN PELATARAN SUMPU</v>
          </cell>
          <cell r="AM92" t="str">
            <v>K</v>
          </cell>
        </row>
        <row r="93">
          <cell r="AL93" t="str">
            <v>PEMATANGAN LOKASI PEM. KANTOR &amp; RMH DINAS CAMAT KEC. SENTAJO RAYA</v>
          </cell>
          <cell r="AM93" t="str">
            <v>K</v>
          </cell>
        </row>
        <row r="94">
          <cell r="AL94" t="str">
            <v>PEMBANGUNAN KANTOR DAN RUMAH DINAS CAMAT SENTAJO RAYA</v>
          </cell>
          <cell r="AM94" t="str">
            <v>K</v>
          </cell>
        </row>
        <row r="95">
          <cell r="AL95" t="str">
            <v>PENATAAN HALAMAN KANTOR CAMAT SENTAJO RAYA</v>
          </cell>
          <cell r="AM95" t="str">
            <v>K</v>
          </cell>
        </row>
        <row r="96">
          <cell r="AL96" t="str">
            <v>PENATAAN HALAMAN KANTOR CAMAT SENTAJO RAYA (LANJUTAN)</v>
          </cell>
          <cell r="AM96" t="str">
            <v>K</v>
          </cell>
        </row>
        <row r="97">
          <cell r="AL97" t="str">
            <v>PAGAR DAN PAVING BLOK KANTOR CAMAT SENTAJO RAYA</v>
          </cell>
          <cell r="AM97" t="str">
            <v>K</v>
          </cell>
        </row>
        <row r="98">
          <cell r="AL98" t="str">
            <v>PEMB. KANTOR DAN RUMAH DINAS CAMAT KUANTAN HILIR SEBERANG</v>
          </cell>
          <cell r="AM98" t="str">
            <v>K</v>
          </cell>
        </row>
        <row r="99">
          <cell r="AL99" t="str">
            <v>PEMATANGAN LOKASI PEMB. KANTOR &amp; RUMAH DINAS CAMAT KEC. KUANTAN HILIR SEBERANG</v>
          </cell>
          <cell r="AM99" t="str">
            <v>K</v>
          </cell>
        </row>
        <row r="100">
          <cell r="AL100" t="str">
            <v>PEMATANGAN LOKASI PEMB. KANTOR &amp; RUMAH DINAS CAMAT KEC. PUCUK RANTAU</v>
          </cell>
          <cell r="AM100" t="str">
            <v>K</v>
          </cell>
        </row>
        <row r="101">
          <cell r="AL101" t="str">
            <v>PEMBANGUNAN KANTOR DAN RUMAH DINAS CAMAT PUCUK RANTAU</v>
          </cell>
          <cell r="AM101" t="str">
            <v>K</v>
          </cell>
        </row>
        <row r="102">
          <cell r="AL102" t="str">
            <v>PEMB. KANTOR DAN RUMAH DINAS CAMAT KUANTAN HILIR SEBERANG (LANJUTAN)</v>
          </cell>
          <cell r="AM102" t="str">
            <v>K</v>
          </cell>
        </row>
        <row r="103">
          <cell r="AL103" t="str">
            <v>PEMBANGUNAN PUSKESMAS CERENTI</v>
          </cell>
          <cell r="AM103" t="str">
            <v>K</v>
          </cell>
        </row>
        <row r="104">
          <cell r="AL104" t="str">
            <v>PEMBANGUNAN PUSKESMAS CERENTI (LANJUTAN)</v>
          </cell>
          <cell r="AM104" t="str">
            <v>K</v>
          </cell>
        </row>
        <row r="105">
          <cell r="AL105" t="str">
            <v>PEMBANGUNAN RUANG RAWAT INAP PUSKESMAS SEI. BULUH</v>
          </cell>
          <cell r="AM105" t="str">
            <v>K</v>
          </cell>
        </row>
        <row r="106">
          <cell r="AL106" t="str">
            <v>PEMB. RUANG RAWAT INAP PUSKESMAS SEI BULUH (LANJUTAN)</v>
          </cell>
          <cell r="AM106" t="str">
            <v>K</v>
          </cell>
        </row>
        <row r="107">
          <cell r="AL107" t="str">
            <v>PEMBANGUNAN RUMAH DINAS JABATAN ESELON II/PEJABAT YANG SETINGKAT (3 UNIT)</v>
          </cell>
          <cell r="AM107" t="str">
            <v>K</v>
          </cell>
        </row>
        <row r="108">
          <cell r="AL108" t="str">
            <v>- PENINGKATAN SARANA DAN PRASARANA RUMAH JABATAN SETINGKAT ESELON II (1)</v>
          </cell>
          <cell r="AM108" t="str">
            <v>K</v>
          </cell>
        </row>
        <row r="109">
          <cell r="AL109" t="str">
            <v>- PENINGKATAN SARANA DAN PRASARANA RUMAH JABATAN SETINGKAT ESELON II (2)</v>
          </cell>
          <cell r="AM109" t="str">
            <v>K</v>
          </cell>
        </row>
        <row r="110">
          <cell r="AL110" t="str">
            <v>- PENINGKATAN SARANA DAN PRASARANA RUMAH JABATAN SETINGKAT ESELON II (3)</v>
          </cell>
          <cell r="AM110" t="str">
            <v>K</v>
          </cell>
        </row>
        <row r="111">
          <cell r="AL111" t="str">
            <v>PEMBANGUNAN GEDUNG SERBAGUNA KEC. INUMAN</v>
          </cell>
          <cell r="AM111" t="str">
            <v>K</v>
          </cell>
        </row>
        <row r="112">
          <cell r="AL112" t="str">
            <v xml:space="preserve"> PEMBANGUNAN GEDUNG SERBAGUNA KEC INUMAN (LANJUTAN)</v>
          </cell>
          <cell r="AM112" t="str">
            <v>K</v>
          </cell>
        </row>
        <row r="113">
          <cell r="AL113" t="str">
            <v>PEMBANGUNAN PERLUASAN GEDUNG KTR. BUPATI KUANTAN SINGINGI (2 LANTAI + PAGAR)</v>
          </cell>
          <cell r="AM113" t="str">
            <v>K</v>
          </cell>
        </row>
        <row r="114">
          <cell r="AL114" t="str">
            <v>PEMBANGUNAN PERLUASAN GEDUNG KANTOR BUPATI KS</v>
          </cell>
          <cell r="AM114" t="str">
            <v>K</v>
          </cell>
        </row>
        <row r="115">
          <cell r="AL115" t="str">
            <v>PENATAAN HALAMAN KANTOR CAMAT KUANTAN HILIR SEBERANG</v>
          </cell>
          <cell r="AM115" t="str">
            <v>K</v>
          </cell>
        </row>
        <row r="116">
          <cell r="AL116" t="str">
            <v>PENATAAN HALAMAN KANTOR CAMAT KUANTAN HILIR SEBERANG (LANJUTAN)</v>
          </cell>
          <cell r="AM116" t="str">
            <v>K</v>
          </cell>
        </row>
        <row r="117">
          <cell r="AL117" t="str">
            <v>PEMB. RUMAH DINAS JABATAN PEMDA KAB. KUANSING</v>
          </cell>
          <cell r="AM117" t="str">
            <v>K</v>
          </cell>
        </row>
        <row r="118">
          <cell r="AL118" t="str">
            <v>REHABILITASI/RENOVASI GEDUNG EKS. KANTOR BUPATI</v>
          </cell>
          <cell r="AM118" t="str">
            <v>K</v>
          </cell>
        </row>
        <row r="119">
          <cell r="AL119" t="str">
            <v>REHAB/RENOVASI EKS KANTOR PEMBANTU BUPATI</v>
          </cell>
          <cell r="AM119" t="str">
            <v>K</v>
          </cell>
        </row>
        <row r="120">
          <cell r="AL120" t="str">
            <v>PEMBANGUNAN PUSKESMAS SENTAJO RAYA</v>
          </cell>
          <cell r="AM120" t="str">
            <v>K</v>
          </cell>
        </row>
        <row r="121">
          <cell r="AL121" t="str">
            <v>PEMBANGUNAN GEDUNG RAWAT INAP PUSKESMAS SENTAJO RAYA.</v>
          </cell>
          <cell r="AM121" t="str">
            <v>K</v>
          </cell>
        </row>
        <row r="122">
          <cell r="AL122" t="str">
            <v>PASAR TRADISIONAL BERBASIS MODERN</v>
          </cell>
          <cell r="AM122" t="str">
            <v>K</v>
          </cell>
        </row>
        <row r="123">
          <cell r="AL123" t="str">
            <v xml:space="preserve">PEMBANGUNAN LOS DAN SARANA PASAR TRADISIONAL BERBASIS MODREN </v>
          </cell>
          <cell r="AM123" t="str">
            <v>K</v>
          </cell>
        </row>
        <row r="124">
          <cell r="AL124" t="str">
            <v>PASAR TRADISIONAL BERBASIS MODERN</v>
          </cell>
          <cell r="AM124" t="str">
            <v>K</v>
          </cell>
        </row>
        <row r="125">
          <cell r="AL125" t="str">
            <v xml:space="preserve">PEMBANGUNAN RUMAH DINAS DOKTER 1 UNIT TYPE 70 DAN RUMAH PARAMEDIS 2 UNIT TYPE 50 KOPEL LOGAS TANAH DARAT </v>
          </cell>
          <cell r="AM125" t="str">
            <v>K</v>
          </cell>
        </row>
        <row r="126">
          <cell r="AL126" t="str">
            <v xml:space="preserve">PEMBANGUNAN RUMAH DINAS DOKTER 1 UNIT TYPE 70 DAN RUMAH PARAMEDIS 2 UNIT TYPE 50 KOPEL LOGAS TANAH DARAT </v>
          </cell>
          <cell r="AM126" t="str">
            <v>K</v>
          </cell>
        </row>
        <row r="127">
          <cell r="AL127" t="str">
            <v>GEDUNG SERBAGUNA POLRES KUANTAN SINGINGI</v>
          </cell>
          <cell r="AM127" t="str">
            <v>K</v>
          </cell>
        </row>
        <row r="128">
          <cell r="AL128" t="str">
            <v>GEDUNG SERBAGUNA POLRES KUANTAN SINGINGI</v>
          </cell>
          <cell r="AM128" t="str">
            <v>K</v>
          </cell>
        </row>
        <row r="129">
          <cell r="AL129" t="str">
            <v>PENYIAPAN LAHAN KANTOR KORAMIL TELUK KUANTAN (LANJUTAN)</v>
          </cell>
          <cell r="AM129" t="str">
            <v>K</v>
          </cell>
        </row>
        <row r="130">
          <cell r="AL130" t="str">
            <v>PENINGKATAN SARANA KANTOR KORAMIL TELUK KUANTAN</v>
          </cell>
          <cell r="AM130" t="str">
            <v>K</v>
          </cell>
        </row>
        <row r="131">
          <cell r="AL131" t="str">
            <v>GEDUNG SERBA GUNA KEC.SINGINGI 420 M2 (LANJUTAN)</v>
          </cell>
          <cell r="AM131" t="str">
            <v>K</v>
          </cell>
        </row>
        <row r="132">
          <cell r="AL132" t="str">
            <v>REHAB/RENOVASI EX. RUMAH SAKIT TL. KUANTAN (RETENSI)</v>
          </cell>
          <cell r="AM132" t="str">
            <v>K</v>
          </cell>
        </row>
        <row r="133">
          <cell r="AL133" t="str">
            <v>REHAB/RENOVASI WISMA JALUR (RETENSI)</v>
          </cell>
          <cell r="AM133" t="str">
            <v>K</v>
          </cell>
        </row>
        <row r="134">
          <cell r="AL134" t="str">
            <v>REHABILITASI / RENOVASI RUMAH DINAS BUPATI</v>
          </cell>
          <cell r="AM134" t="str">
            <v>K</v>
          </cell>
        </row>
        <row r="135">
          <cell r="AL135" t="str">
            <v>PEMB. GEDUNG SERBAGUNA KEC. GN. TOAR 420 M2 (RETENSI)</v>
          </cell>
          <cell r="AM135" t="str">
            <v>K</v>
          </cell>
        </row>
        <row r="136">
          <cell r="AL136" t="str">
            <v>- REHAB/ RENOVASI KANTOR CAMAT LOGAS TANAH DARAT 400 M2</v>
          </cell>
          <cell r="AM136" t="str">
            <v>K</v>
          </cell>
        </row>
        <row r="137">
          <cell r="AL137" t="str">
            <v>PENGAWASAN STADION MINI KENEGERIAN KARI</v>
          </cell>
          <cell r="AM137" t="str">
            <v>K</v>
          </cell>
        </row>
        <row r="138">
          <cell r="AL138" t="str">
            <v>BELANJA MODAL PENGADAAN KONSTRUKSI/PEMBELIAN GEDUNG</v>
          </cell>
          <cell r="AM138" t="str">
            <v>K</v>
          </cell>
        </row>
        <row r="139">
          <cell r="AL139" t="str">
            <v>PERLUASAN BANGUNAN GEDUNG KANTOR CKTR</v>
          </cell>
          <cell r="AM139" t="str">
            <v>K</v>
          </cell>
        </row>
        <row r="140">
          <cell r="AL140" t="str">
            <v>PENINGKATAN SARANA DAN PRASARANA KANTOR DINAS CKTR</v>
          </cell>
          <cell r="AM140" t="str">
            <v>K</v>
          </cell>
        </row>
        <row r="141">
          <cell r="AL141" t="str">
            <v>TANGGA PEMANDIAN DAN PELATARAN SUMPU</v>
          </cell>
          <cell r="AM141" t="str">
            <v>K</v>
          </cell>
        </row>
        <row r="142">
          <cell r="AL142" t="str">
            <v>PEMBANGUNAN KANTOR DAN RUMAH DINAS CAMAT SENTAJO RAYA</v>
          </cell>
          <cell r="AM142" t="str">
            <v>K</v>
          </cell>
        </row>
        <row r="143">
          <cell r="AL143" t="str">
            <v>PENATAAN HALAMAN KANTOR CAMAT SENTAJO RAYA (LANJUTAN)</v>
          </cell>
          <cell r="AM143" t="str">
            <v>K</v>
          </cell>
        </row>
        <row r="144">
          <cell r="AL144" t="str">
            <v>PAGAR DAN PAVING BLOK KANTOR CAMAT SENTAJO RAYA</v>
          </cell>
          <cell r="AM144" t="str">
            <v>K</v>
          </cell>
        </row>
        <row r="145">
          <cell r="AL145" t="str">
            <v>PEMATANGAN LOKASI PEMB. KANTOR &amp; RUMAH DINAS CAMAT KEC. KUANTAN HILIR SEBERANG</v>
          </cell>
          <cell r="AM145" t="str">
            <v>K</v>
          </cell>
        </row>
        <row r="146">
          <cell r="AL146" t="str">
            <v>PEMBANGUNAN KANTOR DAN RUMAH DINAS CAMAT PUCUK RANTAU</v>
          </cell>
          <cell r="AM146" t="str">
            <v>K</v>
          </cell>
        </row>
        <row r="147">
          <cell r="AL147" t="str">
            <v>PEMB. KANTOR DAN RUMAH DINAS CAMAT KUANTAN HILIR SEBERANG (LANJUTAN)</v>
          </cell>
          <cell r="AM147" t="str">
            <v>K</v>
          </cell>
        </row>
        <row r="148">
          <cell r="AL148" t="str">
            <v>PEMBANGUNAN PUSKESMAS CERENTI (LANJUTAN)</v>
          </cell>
          <cell r="AM148" t="str">
            <v>K</v>
          </cell>
        </row>
        <row r="149">
          <cell r="AL149" t="str">
            <v>PEMB. RUANG RAWAT INAP PUSKESMAS SEI BULUH (LANJUTAN)</v>
          </cell>
          <cell r="AM149" t="str">
            <v>K</v>
          </cell>
        </row>
        <row r="150">
          <cell r="AL150" t="str">
            <v xml:space="preserve"> PEMBANGUNAN GEDUNG SERBAGUNA KEC INUMAN (LANJUTAN)</v>
          </cell>
          <cell r="AM150" t="str">
            <v>K</v>
          </cell>
        </row>
        <row r="151">
          <cell r="AL151" t="str">
            <v>PEMBANGUNAN PERLUASAN GEDUNG KANTOR BUPATI KS</v>
          </cell>
          <cell r="AM151" t="str">
            <v>K</v>
          </cell>
        </row>
        <row r="152">
          <cell r="AL152" t="str">
            <v>PENATAAN HALAMAN KANTOR CAMAT KUANTAN HILIR SEBERANG (LANJUTAN)</v>
          </cell>
          <cell r="AM152" t="str">
            <v>K</v>
          </cell>
        </row>
        <row r="153">
          <cell r="AL153" t="str">
            <v>PEMBANGUNAN GEDUNG RAWAT INAP PUSKESMAS SENTAJO RAYA.</v>
          </cell>
          <cell r="AM153" t="str">
            <v>K</v>
          </cell>
        </row>
        <row r="154">
          <cell r="AL154" t="str">
            <v xml:space="preserve">PEMBANGUNAN LOS DAN SARANA PASAR TRADISIONAL BERBASIS MODREN </v>
          </cell>
          <cell r="AM154" t="str">
            <v>K</v>
          </cell>
        </row>
        <row r="155">
          <cell r="AL155" t="str">
            <v>PASAR TRADISIONAL BERBASIS MODERN</v>
          </cell>
          <cell r="AM155" t="str">
            <v>K</v>
          </cell>
        </row>
        <row r="156">
          <cell r="AL156" t="str">
            <v>GEDUNG SERBAGUNA POLRES KUANTAN SINGINGI</v>
          </cell>
          <cell r="AM156" t="str">
            <v>K</v>
          </cell>
        </row>
      </sheetData>
      <sheetData sheetId="8"/>
      <sheetData sheetId="9"/>
      <sheetData sheetId="10"/>
      <sheetData sheetId="11"/>
      <sheetData sheetId="12"/>
      <sheetData sheetId="13"/>
      <sheetData sheetId="14">
        <row r="13">
          <cell r="F13" t="str">
            <v>4.13.01</v>
          </cell>
          <cell r="G13">
            <v>0</v>
          </cell>
          <cell r="H13" t="str">
            <v>JALAN PROPINSI ARTERI</v>
          </cell>
          <cell r="I13" t="str">
            <v>04.13.01.02.06</v>
          </cell>
          <cell r="J13">
            <v>0</v>
          </cell>
          <cell r="K13" t="str">
            <v>ASPAL HOTMIX</v>
          </cell>
          <cell r="L13" t="str">
            <v>4000</v>
          </cell>
          <cell r="M13">
            <v>0</v>
          </cell>
          <cell r="N13">
            <v>0</v>
          </cell>
          <cell r="O13" t="str">
            <v>JL. SOEKARNO HATTA</v>
          </cell>
          <cell r="P13">
            <v>2001</v>
          </cell>
          <cell r="Q13">
            <v>0</v>
          </cell>
          <cell r="R13">
            <v>0</v>
          </cell>
          <cell r="S13" t="str">
            <v>12.04.06.05.01.00</v>
          </cell>
          <cell r="T13" t="str">
            <v>APBD</v>
          </cell>
          <cell r="U13">
            <v>9520000000</v>
          </cell>
          <cell r="V13" t="str">
            <v>B</v>
          </cell>
          <cell r="W13">
            <v>0</v>
          </cell>
        </row>
        <row r="14">
          <cell r="E14" t="str">
            <v>281.1</v>
          </cell>
          <cell r="F14" t="str">
            <v>4.13.01</v>
          </cell>
          <cell r="G14">
            <v>0</v>
          </cell>
          <cell r="H14" t="str">
            <v>JALAN KABUPATEN ARTERI</v>
          </cell>
          <cell r="I14" t="str">
            <v>04.13.01.03.04</v>
          </cell>
          <cell r="J14">
            <v>0</v>
          </cell>
          <cell r="K14" t="str">
            <v>BATU PECAH / MACADAM</v>
          </cell>
          <cell r="L14" t="str">
            <v>6600</v>
          </cell>
          <cell r="M14">
            <v>7</v>
          </cell>
          <cell r="N14">
            <v>46200</v>
          </cell>
          <cell r="O14" t="str">
            <v>KOMPE BERANGIN - KP BRU CERENTI</v>
          </cell>
          <cell r="P14">
            <v>2001</v>
          </cell>
          <cell r="Q14">
            <v>0</v>
          </cell>
          <cell r="R14">
            <v>0</v>
          </cell>
          <cell r="S14" t="str">
            <v>12.04.06.05.01.00</v>
          </cell>
          <cell r="T14" t="str">
            <v>APBD</v>
          </cell>
          <cell r="U14">
            <v>9504000000</v>
          </cell>
          <cell r="V14" t="str">
            <v>B</v>
          </cell>
          <cell r="W14">
            <v>0</v>
          </cell>
        </row>
        <row r="15">
          <cell r="E15" t="str">
            <v>257.1</v>
          </cell>
          <cell r="F15" t="str">
            <v>4.13.01</v>
          </cell>
          <cell r="G15">
            <v>0</v>
          </cell>
          <cell r="H15" t="str">
            <v>PENINGKATAN JALAN BENAI-PULAU LANCANG (ASPAL)</v>
          </cell>
          <cell r="I15" t="str">
            <v>04.13.01.03.04</v>
          </cell>
          <cell r="J15">
            <v>0</v>
          </cell>
          <cell r="K15" t="str">
            <v>ASPAL HOTMIX</v>
          </cell>
          <cell r="L15" t="str">
            <v>9500</v>
          </cell>
          <cell r="M15">
            <v>7</v>
          </cell>
          <cell r="N15">
            <v>59500</v>
          </cell>
          <cell r="O15" t="str">
            <v>BENAI - PL. LANCANG</v>
          </cell>
          <cell r="P15">
            <v>2001</v>
          </cell>
          <cell r="Q15">
            <v>0</v>
          </cell>
          <cell r="R15">
            <v>0</v>
          </cell>
          <cell r="S15" t="str">
            <v>12.04.06.05.01.00</v>
          </cell>
          <cell r="T15" t="str">
            <v>APBD</v>
          </cell>
          <cell r="U15">
            <v>9883854526</v>
          </cell>
          <cell r="V15" t="str">
            <v>B</v>
          </cell>
          <cell r="W15">
            <v>0</v>
          </cell>
        </row>
        <row r="16">
          <cell r="F16" t="str">
            <v>4.13.01</v>
          </cell>
          <cell r="G16">
            <v>0</v>
          </cell>
          <cell r="H16" t="str">
            <v>JALAN KABUPATEN ARTERI</v>
          </cell>
          <cell r="I16" t="str">
            <v>04.13.01.03.04</v>
          </cell>
          <cell r="J16">
            <v>0</v>
          </cell>
          <cell r="K16" t="str">
            <v>BATU PECAH / MACADAM</v>
          </cell>
          <cell r="L16" t="str">
            <v>3000</v>
          </cell>
          <cell r="M16">
            <v>0</v>
          </cell>
          <cell r="N16">
            <v>0</v>
          </cell>
          <cell r="O16" t="str">
            <v>JL. ABDURRAHMAN ALI</v>
          </cell>
          <cell r="P16">
            <v>2001</v>
          </cell>
          <cell r="Q16">
            <v>0</v>
          </cell>
          <cell r="R16">
            <v>0</v>
          </cell>
          <cell r="S16" t="str">
            <v>12.04.06.05.01.00</v>
          </cell>
          <cell r="T16" t="str">
            <v>APBD</v>
          </cell>
          <cell r="U16">
            <v>1008000000</v>
          </cell>
          <cell r="V16" t="str">
            <v>KB</v>
          </cell>
          <cell r="W16">
            <v>0</v>
          </cell>
        </row>
        <row r="17">
          <cell r="F17" t="str">
            <v>4.13.01</v>
          </cell>
          <cell r="G17">
            <v>0</v>
          </cell>
          <cell r="H17" t="str">
            <v>JALAN KABUPATEN ARTERI</v>
          </cell>
          <cell r="I17" t="str">
            <v>04.13.01.03.04</v>
          </cell>
          <cell r="J17">
            <v>0</v>
          </cell>
          <cell r="K17" t="str">
            <v>ASPAL HOTMIX</v>
          </cell>
          <cell r="L17" t="str">
            <v>7000</v>
          </cell>
          <cell r="M17">
            <v>0</v>
          </cell>
          <cell r="N17">
            <v>0</v>
          </cell>
          <cell r="O17" t="str">
            <v>JL. DATUK BISAI</v>
          </cell>
          <cell r="P17">
            <v>2001</v>
          </cell>
          <cell r="Q17">
            <v>0</v>
          </cell>
          <cell r="R17">
            <v>0</v>
          </cell>
          <cell r="S17" t="str">
            <v>12.04.06.05.01.00</v>
          </cell>
          <cell r="T17" t="str">
            <v>APBD</v>
          </cell>
          <cell r="U17">
            <v>5145000000</v>
          </cell>
          <cell r="V17" t="str">
            <v>B</v>
          </cell>
          <cell r="W17">
            <v>0</v>
          </cell>
        </row>
        <row r="18">
          <cell r="F18" t="str">
            <v>4.13.01</v>
          </cell>
          <cell r="G18">
            <v>0</v>
          </cell>
          <cell r="H18" t="str">
            <v>JALAN KABUPATEN ARTERI</v>
          </cell>
          <cell r="I18" t="str">
            <v>04.13.01.03.04</v>
          </cell>
          <cell r="J18">
            <v>0</v>
          </cell>
          <cell r="K18" t="str">
            <v>BATU KERIKIL</v>
          </cell>
          <cell r="L18" t="str">
            <v>3000</v>
          </cell>
          <cell r="M18">
            <v>0</v>
          </cell>
          <cell r="N18">
            <v>0</v>
          </cell>
          <cell r="O18" t="str">
            <v>BANJAR LOPAK - PULAU KALIMANTING</v>
          </cell>
          <cell r="P18">
            <v>2001</v>
          </cell>
          <cell r="Q18">
            <v>0</v>
          </cell>
          <cell r="R18">
            <v>0</v>
          </cell>
          <cell r="S18" t="str">
            <v>12.04.06.05.01.00</v>
          </cell>
          <cell r="T18" t="str">
            <v>APBD</v>
          </cell>
          <cell r="U18">
            <v>16253400000</v>
          </cell>
          <cell r="V18" t="str">
            <v>KB</v>
          </cell>
          <cell r="W18">
            <v>0</v>
          </cell>
        </row>
        <row r="19">
          <cell r="F19" t="str">
            <v>4.13.01</v>
          </cell>
          <cell r="G19">
            <v>0</v>
          </cell>
          <cell r="H19" t="str">
            <v>JALAN KABUPATEN ARTERI</v>
          </cell>
          <cell r="I19" t="str">
            <v>04.13.01.03.04</v>
          </cell>
          <cell r="J19">
            <v>0</v>
          </cell>
          <cell r="K19" t="str">
            <v>TANAH</v>
          </cell>
          <cell r="L19" t="str">
            <v>1400</v>
          </cell>
          <cell r="M19">
            <v>0</v>
          </cell>
          <cell r="N19">
            <v>0</v>
          </cell>
          <cell r="O19" t="str">
            <v>JL. DESA UJUNG TANJUNG</v>
          </cell>
          <cell r="P19">
            <v>2001</v>
          </cell>
          <cell r="Q19">
            <v>0</v>
          </cell>
          <cell r="R19">
            <v>0</v>
          </cell>
          <cell r="S19" t="str">
            <v>12.04.06.05.01.00</v>
          </cell>
          <cell r="T19" t="str">
            <v>APBD</v>
          </cell>
          <cell r="U19">
            <v>378000000</v>
          </cell>
          <cell r="V19" t="str">
            <v>B</v>
          </cell>
          <cell r="W19">
            <v>0</v>
          </cell>
        </row>
        <row r="20">
          <cell r="F20" t="str">
            <v>4.13.01</v>
          </cell>
          <cell r="G20">
            <v>0</v>
          </cell>
          <cell r="H20" t="str">
            <v>JALAN KABUPATEN ARTERI</v>
          </cell>
          <cell r="I20" t="str">
            <v>04.13.01.03.04</v>
          </cell>
          <cell r="J20">
            <v>0</v>
          </cell>
          <cell r="K20" t="str">
            <v>ASPAL HOTMIX</v>
          </cell>
          <cell r="L20" t="str">
            <v>2500</v>
          </cell>
          <cell r="M20">
            <v>0</v>
          </cell>
          <cell r="N20">
            <v>0</v>
          </cell>
          <cell r="O20" t="str">
            <v>JL. LINTAS PKB - RENGAT</v>
          </cell>
          <cell r="P20">
            <v>2001</v>
          </cell>
          <cell r="Q20">
            <v>0</v>
          </cell>
          <cell r="R20">
            <v>0</v>
          </cell>
          <cell r="S20" t="str">
            <v>12.04.06.05.01.00</v>
          </cell>
          <cell r="T20" t="str">
            <v>APBD</v>
          </cell>
          <cell r="U20">
            <v>2275000000</v>
          </cell>
          <cell r="V20" t="str">
            <v>B</v>
          </cell>
          <cell r="W20">
            <v>0</v>
          </cell>
        </row>
        <row r="21">
          <cell r="E21" t="str">
            <v>278.1</v>
          </cell>
          <cell r="F21" t="str">
            <v>4.13.01</v>
          </cell>
          <cell r="G21">
            <v>0</v>
          </cell>
          <cell r="H21" t="str">
            <v>JALAN KABUPATEN ARTERI</v>
          </cell>
          <cell r="I21" t="str">
            <v>04.13.01.03.04</v>
          </cell>
          <cell r="J21">
            <v>0</v>
          </cell>
          <cell r="K21" t="str">
            <v>BATU PECAH / MACADAM</v>
          </cell>
          <cell r="L21" t="str">
            <v>8000</v>
          </cell>
          <cell r="M21">
            <v>7</v>
          </cell>
          <cell r="N21">
            <v>56000</v>
          </cell>
          <cell r="O21" t="str">
            <v>JL. JALUR PATAH - LANGSAT HULU</v>
          </cell>
          <cell r="P21">
            <v>2001</v>
          </cell>
          <cell r="Q21">
            <v>0</v>
          </cell>
          <cell r="R21">
            <v>0</v>
          </cell>
          <cell r="S21" t="str">
            <v>12.04.06.05.01.00</v>
          </cell>
          <cell r="T21" t="str">
            <v>APBD</v>
          </cell>
          <cell r="U21">
            <v>3584000000</v>
          </cell>
          <cell r="V21" t="str">
            <v>B</v>
          </cell>
          <cell r="W21">
            <v>0</v>
          </cell>
        </row>
        <row r="22">
          <cell r="E22" t="str">
            <v>279.1</v>
          </cell>
          <cell r="F22" t="str">
            <v>4.13.01</v>
          </cell>
          <cell r="G22">
            <v>0</v>
          </cell>
          <cell r="H22" t="str">
            <v>JALAN KABUPATEN ARTERI</v>
          </cell>
          <cell r="I22" t="str">
            <v>04.13.01.03.04</v>
          </cell>
          <cell r="J22">
            <v>0</v>
          </cell>
          <cell r="K22" t="str">
            <v>ASPAL HOTMIX</v>
          </cell>
          <cell r="L22" t="str">
            <v>3000</v>
          </cell>
          <cell r="M22">
            <v>7</v>
          </cell>
          <cell r="N22">
            <v>21000</v>
          </cell>
          <cell r="O22" t="str">
            <v>JL. TALONTAM - BANJAR BENAI</v>
          </cell>
          <cell r="P22">
            <v>2001</v>
          </cell>
          <cell r="Q22">
            <v>0</v>
          </cell>
          <cell r="R22">
            <v>0</v>
          </cell>
          <cell r="S22" t="str">
            <v>12.04.06.05.01.00</v>
          </cell>
          <cell r="T22" t="str">
            <v>APBD</v>
          </cell>
          <cell r="U22">
            <v>2520000000</v>
          </cell>
          <cell r="V22" t="str">
            <v>B</v>
          </cell>
          <cell r="W22">
            <v>0</v>
          </cell>
        </row>
        <row r="23">
          <cell r="F23" t="str">
            <v>4.13.01</v>
          </cell>
          <cell r="G23">
            <v>0</v>
          </cell>
          <cell r="H23" t="str">
            <v>JALAN KABUPATEN ARTERI</v>
          </cell>
          <cell r="I23" t="str">
            <v>04.13.01.03.04</v>
          </cell>
          <cell r="J23">
            <v>0</v>
          </cell>
          <cell r="K23" t="str">
            <v>ASPAL HOTMIX</v>
          </cell>
          <cell r="L23" t="str">
            <v>2000</v>
          </cell>
          <cell r="M23">
            <v>0</v>
          </cell>
          <cell r="N23">
            <v>0</v>
          </cell>
          <cell r="O23" t="str">
            <v>JL. GUNUNG KESIANGAN</v>
          </cell>
          <cell r="P23">
            <v>2001</v>
          </cell>
          <cell r="Q23">
            <v>0</v>
          </cell>
          <cell r="R23">
            <v>0</v>
          </cell>
          <cell r="S23" t="str">
            <v>12.04.06.05.01.00</v>
          </cell>
          <cell r="T23" t="str">
            <v>APBD</v>
          </cell>
          <cell r="U23">
            <v>1680000000</v>
          </cell>
          <cell r="V23" t="str">
            <v>B</v>
          </cell>
          <cell r="W23">
            <v>0</v>
          </cell>
        </row>
        <row r="24">
          <cell r="E24" t="str">
            <v>272.1</v>
          </cell>
          <cell r="F24" t="str">
            <v>4.13.01</v>
          </cell>
          <cell r="G24">
            <v>0</v>
          </cell>
          <cell r="H24" t="str">
            <v>JALAN KABUPATEN ARTERI</v>
          </cell>
          <cell r="I24" t="str">
            <v>04.13.01.03.04</v>
          </cell>
          <cell r="J24">
            <v>0</v>
          </cell>
          <cell r="K24" t="str">
            <v>BATU PECAH / MACADAM</v>
          </cell>
          <cell r="L24" t="str">
            <v>3500</v>
          </cell>
          <cell r="M24">
            <v>7</v>
          </cell>
          <cell r="N24">
            <v>24500</v>
          </cell>
          <cell r="O24" t="str">
            <v>JL. TALONTAM - P. KOPUNG</v>
          </cell>
          <cell r="P24">
            <v>2001</v>
          </cell>
          <cell r="Q24">
            <v>0</v>
          </cell>
          <cell r="R24">
            <v>0</v>
          </cell>
          <cell r="S24" t="str">
            <v>12.04.06.05.01.00</v>
          </cell>
          <cell r="T24" t="str">
            <v>APBD</v>
          </cell>
          <cell r="U24">
            <v>1456000000</v>
          </cell>
          <cell r="V24" t="str">
            <v>B</v>
          </cell>
          <cell r="W24">
            <v>0</v>
          </cell>
        </row>
        <row r="25">
          <cell r="E25" t="str">
            <v>273.1</v>
          </cell>
          <cell r="F25" t="str">
            <v>4.13.01</v>
          </cell>
          <cell r="G25">
            <v>0</v>
          </cell>
          <cell r="H25" t="str">
            <v>JALAN KABUPATEN ARTERI</v>
          </cell>
          <cell r="I25" t="str">
            <v>04.13.01.03.04</v>
          </cell>
          <cell r="J25">
            <v>0</v>
          </cell>
          <cell r="K25" t="str">
            <v>SEMEN/BETON</v>
          </cell>
          <cell r="L25" t="str">
            <v>2000</v>
          </cell>
          <cell r="M25">
            <v>0</v>
          </cell>
          <cell r="N25">
            <v>0</v>
          </cell>
          <cell r="O25" t="str">
            <v>SIMANDOLAK - TANJUNG</v>
          </cell>
          <cell r="P25">
            <v>2001</v>
          </cell>
          <cell r="Q25">
            <v>0</v>
          </cell>
          <cell r="R25">
            <v>0</v>
          </cell>
          <cell r="S25" t="str">
            <v>12.04.06.05.01.00</v>
          </cell>
          <cell r="T25" t="str">
            <v>APBD</v>
          </cell>
          <cell r="U25">
            <v>1050000000</v>
          </cell>
          <cell r="V25" t="str">
            <v>KB</v>
          </cell>
          <cell r="W25">
            <v>0</v>
          </cell>
        </row>
        <row r="26">
          <cell r="F26" t="str">
            <v>4.13.01</v>
          </cell>
          <cell r="G26">
            <v>0</v>
          </cell>
          <cell r="H26" t="str">
            <v>JALAN KABUPATEN ARTERI</v>
          </cell>
          <cell r="I26" t="str">
            <v>04.13.01.03.04</v>
          </cell>
          <cell r="J26">
            <v>0</v>
          </cell>
          <cell r="K26" t="str">
            <v>ASPAL HOTMIX</v>
          </cell>
          <cell r="L26" t="str">
            <v>2000</v>
          </cell>
          <cell r="M26">
            <v>0</v>
          </cell>
          <cell r="N26">
            <v>0</v>
          </cell>
          <cell r="O26" t="str">
            <v>JL. GUNUNG KESIANGAN - BANJAR LOPAK</v>
          </cell>
          <cell r="P26">
            <v>2001</v>
          </cell>
          <cell r="Q26">
            <v>0</v>
          </cell>
          <cell r="R26">
            <v>0</v>
          </cell>
          <cell r="S26" t="str">
            <v>12.04.06.05.01.00</v>
          </cell>
          <cell r="T26" t="str">
            <v>APBD</v>
          </cell>
          <cell r="U26">
            <v>1575000000</v>
          </cell>
          <cell r="V26" t="str">
            <v>B</v>
          </cell>
          <cell r="W26">
            <v>0</v>
          </cell>
        </row>
        <row r="27">
          <cell r="E27" t="str">
            <v>276.1</v>
          </cell>
          <cell r="F27" t="str">
            <v>4.13.01</v>
          </cell>
          <cell r="G27">
            <v>0</v>
          </cell>
          <cell r="H27" t="str">
            <v>JALAN KABUPATEN ARTERI</v>
          </cell>
          <cell r="I27" t="str">
            <v>04.13.01.03.04</v>
          </cell>
          <cell r="J27">
            <v>0</v>
          </cell>
          <cell r="K27" t="str">
            <v>ASPAL HOTMIX</v>
          </cell>
          <cell r="L27" t="str">
            <v>3</v>
          </cell>
          <cell r="M27">
            <v>0</v>
          </cell>
          <cell r="N27">
            <v>0</v>
          </cell>
          <cell r="O27" t="str">
            <v>JL. BENAI - TEBING TINGGI</v>
          </cell>
          <cell r="P27">
            <v>2001</v>
          </cell>
          <cell r="Q27">
            <v>0</v>
          </cell>
          <cell r="R27">
            <v>0</v>
          </cell>
          <cell r="S27" t="str">
            <v>12.04.06.05.01..00</v>
          </cell>
          <cell r="T27" t="str">
            <v>APBD</v>
          </cell>
          <cell r="U27">
            <v>2940000000</v>
          </cell>
          <cell r="V27" t="str">
            <v>B</v>
          </cell>
          <cell r="W27">
            <v>0</v>
          </cell>
        </row>
        <row r="28">
          <cell r="F28" t="str">
            <v>4.13.01</v>
          </cell>
          <cell r="G28">
            <v>0</v>
          </cell>
          <cell r="H28" t="str">
            <v>JALAN KABUPATEN ARTERI</v>
          </cell>
          <cell r="I28" t="str">
            <v>04.13.01.03.04</v>
          </cell>
          <cell r="J28">
            <v>0</v>
          </cell>
          <cell r="K28" t="str">
            <v>TANAH</v>
          </cell>
          <cell r="L28" t="str">
            <v>1300</v>
          </cell>
          <cell r="M28">
            <v>0</v>
          </cell>
          <cell r="N28">
            <v>0</v>
          </cell>
          <cell r="O28" t="str">
            <v>JL. TALONTAN - KOTO BENAI</v>
          </cell>
          <cell r="P28">
            <v>2001</v>
          </cell>
          <cell r="Q28">
            <v>0</v>
          </cell>
          <cell r="R28">
            <v>0</v>
          </cell>
          <cell r="S28" t="str">
            <v>12.04.06.05.01.00</v>
          </cell>
          <cell r="T28" t="str">
            <v>APBD</v>
          </cell>
          <cell r="U28">
            <v>190125000</v>
          </cell>
          <cell r="V28" t="str">
            <v>B</v>
          </cell>
          <cell r="W28">
            <v>0</v>
          </cell>
        </row>
        <row r="29">
          <cell r="E29" t="str">
            <v>269.1</v>
          </cell>
          <cell r="F29" t="str">
            <v>4.13.01</v>
          </cell>
          <cell r="G29">
            <v>0</v>
          </cell>
          <cell r="H29" t="str">
            <v>JALAN KABUPATEN ARTERI</v>
          </cell>
          <cell r="I29" t="str">
            <v>04.13.01.03.04</v>
          </cell>
          <cell r="J29">
            <v>0</v>
          </cell>
          <cell r="K29" t="str">
            <v>TANAH</v>
          </cell>
          <cell r="L29" t="str">
            <v>2000</v>
          </cell>
          <cell r="M29">
            <v>7</v>
          </cell>
          <cell r="N29">
            <v>14000</v>
          </cell>
          <cell r="O29" t="str">
            <v>JL. GUNUNG KESIANGAN - UJUNG TANJUNG</v>
          </cell>
          <cell r="P29">
            <v>2001</v>
          </cell>
          <cell r="Q29">
            <v>0</v>
          </cell>
          <cell r="R29">
            <v>0</v>
          </cell>
          <cell r="S29" t="str">
            <v>12.04.06.05.01.00</v>
          </cell>
          <cell r="T29" t="str">
            <v>APBD</v>
          </cell>
          <cell r="U29">
            <v>292500000</v>
          </cell>
          <cell r="V29" t="str">
            <v>KB</v>
          </cell>
          <cell r="W29">
            <v>0</v>
          </cell>
        </row>
        <row r="30">
          <cell r="E30" t="str">
            <v>264.1</v>
          </cell>
          <cell r="F30" t="str">
            <v>4.13.01</v>
          </cell>
          <cell r="G30">
            <v>0</v>
          </cell>
          <cell r="H30" t="str">
            <v>JALAN KABUPATEN ARTERI</v>
          </cell>
          <cell r="I30" t="str">
            <v>04.13.01.03.04</v>
          </cell>
          <cell r="J30">
            <v>0</v>
          </cell>
          <cell r="K30" t="str">
            <v>BATU PECAH / MACADAM</v>
          </cell>
          <cell r="L30" t="str">
            <v>3500</v>
          </cell>
          <cell r="M30">
            <v>8</v>
          </cell>
          <cell r="N30">
            <v>280000</v>
          </cell>
          <cell r="O30" t="str">
            <v>JL. DULTA PALMA- MUARA PETAI</v>
          </cell>
          <cell r="P30">
            <v>2001</v>
          </cell>
          <cell r="Q30">
            <v>0</v>
          </cell>
          <cell r="R30">
            <v>0</v>
          </cell>
          <cell r="S30" t="str">
            <v>12.04.06.05.01.00</v>
          </cell>
          <cell r="T30" t="str">
            <v>APBD</v>
          </cell>
          <cell r="U30">
            <v>1568000000</v>
          </cell>
          <cell r="V30" t="str">
            <v>B</v>
          </cell>
          <cell r="W30">
            <v>0</v>
          </cell>
        </row>
        <row r="31">
          <cell r="E31" t="str">
            <v>265.1</v>
          </cell>
          <cell r="F31" t="str">
            <v>4.13.01</v>
          </cell>
          <cell r="G31">
            <v>0</v>
          </cell>
          <cell r="H31" t="str">
            <v>JALAN KABUPATEN ARTERI</v>
          </cell>
          <cell r="I31" t="str">
            <v>04.13.01.03.04</v>
          </cell>
          <cell r="J31">
            <v>0</v>
          </cell>
          <cell r="K31" t="str">
            <v>BATU PECAH / MACADAM</v>
          </cell>
          <cell r="L31">
            <v>40000</v>
          </cell>
          <cell r="M31">
            <v>8</v>
          </cell>
          <cell r="N31">
            <v>320000</v>
          </cell>
          <cell r="O31" t="str">
            <v>JL. DUTA PALMA - INHU</v>
          </cell>
          <cell r="P31">
            <v>2001</v>
          </cell>
          <cell r="Q31">
            <v>0</v>
          </cell>
          <cell r="R31">
            <v>0</v>
          </cell>
          <cell r="S31" t="str">
            <v>12.04.06.05.01.00</v>
          </cell>
          <cell r="T31" t="str">
            <v>APBD</v>
          </cell>
          <cell r="U31">
            <v>1792000000</v>
          </cell>
          <cell r="V31" t="str">
            <v>B</v>
          </cell>
          <cell r="W31">
            <v>0</v>
          </cell>
        </row>
        <row r="32">
          <cell r="E32" t="str">
            <v>274.1</v>
          </cell>
          <cell r="F32" t="str">
            <v>4.13.01</v>
          </cell>
          <cell r="G32">
            <v>0</v>
          </cell>
          <cell r="H32" t="str">
            <v>JALAN KABUPATEN ARTERI</v>
          </cell>
          <cell r="I32" t="str">
            <v>04.13.01.03.04</v>
          </cell>
          <cell r="J32">
            <v>0</v>
          </cell>
          <cell r="K32" t="str">
            <v>BATU PECAH / MACADAM</v>
          </cell>
          <cell r="L32" t="str">
            <v>16</v>
          </cell>
          <cell r="M32">
            <v>0</v>
          </cell>
          <cell r="N32">
            <v>0</v>
          </cell>
          <cell r="O32" t="str">
            <v>JL. BENAI - RAPP</v>
          </cell>
          <cell r="P32">
            <v>2001</v>
          </cell>
          <cell r="Q32">
            <v>0</v>
          </cell>
          <cell r="R32">
            <v>0</v>
          </cell>
          <cell r="S32" t="str">
            <v>12.04.06.05.01..00</v>
          </cell>
          <cell r="T32" t="str">
            <v>APBD</v>
          </cell>
          <cell r="U32">
            <v>15680000000</v>
          </cell>
          <cell r="V32" t="str">
            <v>B</v>
          </cell>
          <cell r="W32">
            <v>0</v>
          </cell>
        </row>
        <row r="33">
          <cell r="F33" t="str">
            <v>4.13.01</v>
          </cell>
          <cell r="G33">
            <v>0</v>
          </cell>
          <cell r="H33" t="str">
            <v>JALAN KABUPATEN ARTERI</v>
          </cell>
          <cell r="I33" t="str">
            <v>04.13.01.03.04</v>
          </cell>
          <cell r="J33">
            <v>0</v>
          </cell>
          <cell r="K33" t="str">
            <v>ASPAL HOTMIX</v>
          </cell>
          <cell r="L33" t="str">
            <v>3</v>
          </cell>
          <cell r="M33">
            <v>0</v>
          </cell>
          <cell r="N33">
            <v>0</v>
          </cell>
          <cell r="O33" t="str">
            <v>JL. ABDUL RAHMAN ALI - SIBERAKUN</v>
          </cell>
          <cell r="P33">
            <v>2001</v>
          </cell>
          <cell r="Q33">
            <v>0</v>
          </cell>
          <cell r="R33">
            <v>0</v>
          </cell>
          <cell r="S33" t="str">
            <v>12.04.06.05.01..00</v>
          </cell>
          <cell r="T33" t="str">
            <v>APBD</v>
          </cell>
          <cell r="U33">
            <v>2362500000</v>
          </cell>
          <cell r="V33" t="str">
            <v>B</v>
          </cell>
          <cell r="W33">
            <v>0</v>
          </cell>
        </row>
        <row r="34">
          <cell r="F34" t="str">
            <v>4.13.01</v>
          </cell>
          <cell r="G34">
            <v>0</v>
          </cell>
          <cell r="H34" t="str">
            <v>JALAN KABUPATEN ARTERI</v>
          </cell>
          <cell r="I34" t="str">
            <v>04.13.01.03.04</v>
          </cell>
          <cell r="J34">
            <v>0</v>
          </cell>
          <cell r="K34" t="str">
            <v>BATU PECAH / MACADAM</v>
          </cell>
          <cell r="L34" t="str">
            <v>1.4</v>
          </cell>
          <cell r="M34">
            <v>0</v>
          </cell>
          <cell r="N34">
            <v>0</v>
          </cell>
          <cell r="O34" t="str">
            <v>JL. UJUNG TANJUNG - BANJAR LOPAK</v>
          </cell>
          <cell r="P34">
            <v>2001</v>
          </cell>
          <cell r="Q34">
            <v>0</v>
          </cell>
          <cell r="R34">
            <v>0</v>
          </cell>
          <cell r="S34" t="str">
            <v>12.04.06.05.01..00</v>
          </cell>
          <cell r="T34" t="str">
            <v>APBD</v>
          </cell>
          <cell r="U34">
            <v>470400000</v>
          </cell>
          <cell r="V34" t="str">
            <v>B</v>
          </cell>
          <cell r="W34">
            <v>0</v>
          </cell>
        </row>
        <row r="35">
          <cell r="E35" t="str">
            <v>258.1</v>
          </cell>
          <cell r="F35" t="str">
            <v>4.13.01</v>
          </cell>
          <cell r="G35">
            <v>0</v>
          </cell>
          <cell r="H35" t="str">
            <v>JALAN KABUPATEN ARTERI</v>
          </cell>
          <cell r="I35" t="str">
            <v>04.13.01.03.04</v>
          </cell>
          <cell r="J35">
            <v>0</v>
          </cell>
          <cell r="K35" t="str">
            <v>ASPAL HOTMIX</v>
          </cell>
          <cell r="L35" t="str">
            <v>11700</v>
          </cell>
          <cell r="M35">
            <v>7</v>
          </cell>
          <cell r="N35">
            <v>81900</v>
          </cell>
          <cell r="O35" t="str">
            <v>JL. LEPAU GADING - PANGEAN</v>
          </cell>
          <cell r="P35">
            <v>2001</v>
          </cell>
          <cell r="Q35">
            <v>0</v>
          </cell>
          <cell r="R35">
            <v>0</v>
          </cell>
          <cell r="S35" t="str">
            <v>12.04.06.05.01.00</v>
          </cell>
          <cell r="T35" t="str">
            <v>APBD</v>
          </cell>
          <cell r="U35">
            <v>22932000000</v>
          </cell>
          <cell r="V35" t="str">
            <v>KB</v>
          </cell>
          <cell r="W35">
            <v>0</v>
          </cell>
        </row>
        <row r="36">
          <cell r="E36" t="str">
            <v>259.1</v>
          </cell>
          <cell r="F36" t="str">
            <v>4.13.01</v>
          </cell>
          <cell r="G36">
            <v>0</v>
          </cell>
          <cell r="H36" t="str">
            <v>PENINGKATAN JALAN SENTAJO - TERATAK AIR HITAM ASPAL 1,00 KM) LANJUTAN</v>
          </cell>
          <cell r="I36" t="str">
            <v>04.13.01.03.04</v>
          </cell>
          <cell r="J36">
            <v>0</v>
          </cell>
          <cell r="K36" t="str">
            <v>Aspal</v>
          </cell>
          <cell r="L36">
            <v>0</v>
          </cell>
          <cell r="M36">
            <v>0</v>
          </cell>
          <cell r="N36">
            <v>1000</v>
          </cell>
          <cell r="O36" t="str">
            <v>SENTAJO - TERATAK AIR HITAM</v>
          </cell>
          <cell r="P36">
            <v>2001</v>
          </cell>
          <cell r="Q36">
            <v>0</v>
          </cell>
          <cell r="R36">
            <v>0</v>
          </cell>
          <cell r="S36" t="str">
            <v>12.04.06.05.01..00</v>
          </cell>
          <cell r="T36" t="str">
            <v>APBD</v>
          </cell>
          <cell r="U36">
            <v>14883166858.823</v>
          </cell>
          <cell r="V36" t="str">
            <v>B</v>
          </cell>
          <cell r="W36">
            <v>0</v>
          </cell>
        </row>
        <row r="37">
          <cell r="E37" t="str">
            <v>260.1</v>
          </cell>
          <cell r="F37" t="str">
            <v>4.13.01</v>
          </cell>
          <cell r="G37">
            <v>0</v>
          </cell>
          <cell r="H37" t="str">
            <v>JALAN KABUPATEN ARTERI</v>
          </cell>
          <cell r="I37" t="str">
            <v>04.13.01.03.04</v>
          </cell>
          <cell r="J37">
            <v>0</v>
          </cell>
          <cell r="K37" t="str">
            <v>BATU PECAH / MACADAM</v>
          </cell>
          <cell r="L37">
            <v>11000</v>
          </cell>
          <cell r="M37">
            <v>0</v>
          </cell>
          <cell r="N37">
            <v>0</v>
          </cell>
          <cell r="O37" t="str">
            <v>BENAI - KOTO RAJO</v>
          </cell>
          <cell r="P37">
            <v>2001</v>
          </cell>
          <cell r="Q37">
            <v>0</v>
          </cell>
          <cell r="R37">
            <v>0</v>
          </cell>
          <cell r="S37" t="str">
            <v>12.04.06.05.01..00</v>
          </cell>
          <cell r="T37" t="str">
            <v>APBD</v>
          </cell>
          <cell r="U37">
            <v>7982951762.6100006</v>
          </cell>
          <cell r="V37" t="str">
            <v>B</v>
          </cell>
          <cell r="W37">
            <v>0</v>
          </cell>
        </row>
        <row r="38">
          <cell r="E38" t="str">
            <v>260.2</v>
          </cell>
          <cell r="F38" t="str">
            <v>4.13.02</v>
          </cell>
          <cell r="G38">
            <v>0</v>
          </cell>
          <cell r="H38" t="str">
            <v>PEMBUATAN 1 UNIT BOX CULVERT 2 X 2,5 (TUNGGAL) SEI. SOS RUAS JALAN BENAI - KOTO RAJO</v>
          </cell>
          <cell r="I38" t="str">
            <v>04.13.02.03.01</v>
          </cell>
          <cell r="J38">
            <v>0</v>
          </cell>
          <cell r="K38" t="str">
            <v>Beton</v>
          </cell>
          <cell r="L38">
            <v>2</v>
          </cell>
          <cell r="M38">
            <v>2.5</v>
          </cell>
          <cell r="N38">
            <v>5</v>
          </cell>
          <cell r="O38" t="str">
            <v>BENAI - KOTO RAJO</v>
          </cell>
          <cell r="P38">
            <v>2007</v>
          </cell>
          <cell r="Q38">
            <v>0</v>
          </cell>
          <cell r="R38">
            <v>0</v>
          </cell>
          <cell r="S38">
            <v>0</v>
          </cell>
          <cell r="T38" t="str">
            <v>APBD</v>
          </cell>
          <cell r="U38">
            <v>786808471.61551905</v>
          </cell>
          <cell r="V38" t="str">
            <v>B</v>
          </cell>
          <cell r="W38">
            <v>0</v>
          </cell>
        </row>
        <row r="39">
          <cell r="E39" t="str">
            <v>260.3</v>
          </cell>
          <cell r="F39">
            <v>0</v>
          </cell>
          <cell r="G39">
            <v>0</v>
          </cell>
          <cell r="H39" t="str">
            <v>PENINGKATAN JALAN BENAI - KOTO RAJO (ASPAL)  (DAK)</v>
          </cell>
          <cell r="I39" t="str">
            <v>04.13.01.03.06</v>
          </cell>
          <cell r="J39">
            <v>0</v>
          </cell>
          <cell r="K39">
            <v>0</v>
          </cell>
          <cell r="L39">
            <v>0</v>
          </cell>
          <cell r="M39">
            <v>0</v>
          </cell>
          <cell r="N39">
            <v>0</v>
          </cell>
          <cell r="O39" t="str">
            <v>BENAI - KOTO RAJO</v>
          </cell>
          <cell r="P39">
            <v>2017</v>
          </cell>
          <cell r="Q39">
            <v>0</v>
          </cell>
          <cell r="R39">
            <v>0</v>
          </cell>
          <cell r="S39">
            <v>0</v>
          </cell>
          <cell r="T39" t="str">
            <v>APBD</v>
          </cell>
          <cell r="U39">
            <v>6716002158</v>
          </cell>
          <cell r="V39">
            <v>0</v>
          </cell>
          <cell r="W39">
            <v>0</v>
          </cell>
        </row>
        <row r="40">
          <cell r="E40" t="str">
            <v>260.4</v>
          </cell>
          <cell r="F40">
            <v>0</v>
          </cell>
          <cell r="G40">
            <v>0</v>
          </cell>
          <cell r="H40" t="str">
            <v>PENGAWASAN PENINGKATAN JALAN BENAI - KOTO RAJO  (DAK)</v>
          </cell>
          <cell r="I40" t="str">
            <v>04.13.01.03.06</v>
          </cell>
          <cell r="J40">
            <v>0</v>
          </cell>
          <cell r="K40">
            <v>0</v>
          </cell>
          <cell r="L40">
            <v>0</v>
          </cell>
          <cell r="M40">
            <v>0</v>
          </cell>
          <cell r="N40">
            <v>0</v>
          </cell>
          <cell r="O40" t="str">
            <v>BENAI - KOTO RAJO</v>
          </cell>
          <cell r="P40">
            <v>2017</v>
          </cell>
          <cell r="Q40">
            <v>0</v>
          </cell>
          <cell r="R40">
            <v>0</v>
          </cell>
          <cell r="S40">
            <v>0</v>
          </cell>
          <cell r="T40" t="str">
            <v>APBD</v>
          </cell>
          <cell r="U40">
            <v>248765000</v>
          </cell>
          <cell r="V40">
            <v>0</v>
          </cell>
          <cell r="W40">
            <v>0</v>
          </cell>
        </row>
        <row r="41">
          <cell r="E41" t="str">
            <v>83.1</v>
          </cell>
          <cell r="F41" t="str">
            <v>4.13.01</v>
          </cell>
          <cell r="G41">
            <v>0</v>
          </cell>
          <cell r="H41" t="str">
            <v>JALAN KABUPATEN LOKAL (PENINGKATAN JALAN LBK. JAMBI-LBK. AMBACANG (PELEBARAN ASPAL))</v>
          </cell>
          <cell r="I41" t="str">
            <v>04.13.01.03.04</v>
          </cell>
          <cell r="J41">
            <v>0</v>
          </cell>
          <cell r="K41" t="str">
            <v>TANAH</v>
          </cell>
          <cell r="L41">
            <v>10500</v>
          </cell>
          <cell r="M41">
            <v>8</v>
          </cell>
          <cell r="N41">
            <v>84000</v>
          </cell>
          <cell r="O41" t="str">
            <v>LBK. JAMBI-LBK. AMBACANG</v>
          </cell>
          <cell r="P41">
            <v>2001</v>
          </cell>
          <cell r="Q41">
            <v>0</v>
          </cell>
          <cell r="R41">
            <v>0</v>
          </cell>
          <cell r="S41" t="str">
            <v>12.04.06.05.01..00</v>
          </cell>
          <cell r="T41" t="str">
            <v>APBD</v>
          </cell>
          <cell r="U41">
            <v>9141204662</v>
          </cell>
          <cell r="V41" t="str">
            <v>B</v>
          </cell>
          <cell r="W41">
            <v>0</v>
          </cell>
        </row>
        <row r="42">
          <cell r="F42" t="str">
            <v>4.13.01</v>
          </cell>
          <cell r="G42">
            <v>0</v>
          </cell>
          <cell r="H42" t="str">
            <v>JALAN KABUPATEN ARTERI</v>
          </cell>
          <cell r="I42" t="str">
            <v>04.13.01.03.04</v>
          </cell>
          <cell r="J42">
            <v>0</v>
          </cell>
          <cell r="K42" t="str">
            <v>ASPAL HOTMIX</v>
          </cell>
          <cell r="L42" t="str">
            <v>5000</v>
          </cell>
          <cell r="M42">
            <v>0</v>
          </cell>
          <cell r="N42">
            <v>0</v>
          </cell>
          <cell r="O42" t="str">
            <v>SIMPANG RAYA - KOTO BARU</v>
          </cell>
          <cell r="P42">
            <v>2001</v>
          </cell>
          <cell r="Q42">
            <v>0</v>
          </cell>
          <cell r="R42">
            <v>0</v>
          </cell>
          <cell r="S42" t="str">
            <v>12.04.06.05.01.00</v>
          </cell>
          <cell r="T42" t="str">
            <v>APBD</v>
          </cell>
          <cell r="U42">
            <v>4900000000</v>
          </cell>
          <cell r="V42" t="str">
            <v>KB</v>
          </cell>
          <cell r="W42">
            <v>0</v>
          </cell>
        </row>
        <row r="43">
          <cell r="F43" t="str">
            <v>4.13.01</v>
          </cell>
          <cell r="G43">
            <v>0</v>
          </cell>
          <cell r="H43" t="str">
            <v>JALAN KABUPATEN ARTERI</v>
          </cell>
          <cell r="I43" t="str">
            <v>04.13.01.03.04</v>
          </cell>
          <cell r="J43">
            <v>0</v>
          </cell>
          <cell r="K43" t="str">
            <v>ASPAL HOTMIX</v>
          </cell>
          <cell r="L43" t="str">
            <v>6000</v>
          </cell>
          <cell r="M43">
            <v>0</v>
          </cell>
          <cell r="N43">
            <v>0</v>
          </cell>
          <cell r="O43" t="str">
            <v>JL. JALUR PATAH - TERATAK AIR HITAM</v>
          </cell>
          <cell r="P43">
            <v>2001</v>
          </cell>
          <cell r="Q43">
            <v>0</v>
          </cell>
          <cell r="R43">
            <v>0</v>
          </cell>
          <cell r="S43" t="str">
            <v>12.04.06.05.01.00</v>
          </cell>
          <cell r="T43" t="str">
            <v>APBD</v>
          </cell>
          <cell r="U43">
            <v>4410000000</v>
          </cell>
          <cell r="V43" t="str">
            <v>B</v>
          </cell>
          <cell r="W43">
            <v>0</v>
          </cell>
        </row>
        <row r="44">
          <cell r="E44" t="str">
            <v>121.1</v>
          </cell>
          <cell r="F44" t="str">
            <v>4.13.01</v>
          </cell>
          <cell r="G44">
            <v>0</v>
          </cell>
          <cell r="H44" t="str">
            <v>JALAN KABUPATEN ARTERI</v>
          </cell>
          <cell r="I44" t="str">
            <v>04.13.01.03.04</v>
          </cell>
          <cell r="J44">
            <v>0</v>
          </cell>
          <cell r="K44" t="str">
            <v>BATU PECAH / MACADAM</v>
          </cell>
          <cell r="L44">
            <v>2750</v>
          </cell>
          <cell r="M44">
            <v>7</v>
          </cell>
          <cell r="N44">
            <v>19250</v>
          </cell>
          <cell r="O44" t="str">
            <v>SIMP. SEI ALA-SEI ALA</v>
          </cell>
          <cell r="P44">
            <v>2001</v>
          </cell>
          <cell r="Q44">
            <v>0</v>
          </cell>
          <cell r="R44">
            <v>0</v>
          </cell>
          <cell r="S44" t="str">
            <v>12.04.06.05.01..00</v>
          </cell>
          <cell r="T44" t="str">
            <v>APBD</v>
          </cell>
          <cell r="U44">
            <v>1056000000</v>
          </cell>
          <cell r="V44" t="str">
            <v>B</v>
          </cell>
          <cell r="W44">
            <v>0</v>
          </cell>
        </row>
        <row r="45">
          <cell r="E45" t="str">
            <v>122.1</v>
          </cell>
          <cell r="F45" t="str">
            <v>4.13.01</v>
          </cell>
          <cell r="G45">
            <v>0</v>
          </cell>
          <cell r="H45" t="str">
            <v>JALAN KABUPATEN ARTERI</v>
          </cell>
          <cell r="I45" t="str">
            <v>04.13.01.03.04</v>
          </cell>
          <cell r="J45">
            <v>0</v>
          </cell>
          <cell r="K45" t="str">
            <v>ASPAL PENETRASI</v>
          </cell>
          <cell r="L45">
            <v>5050</v>
          </cell>
          <cell r="M45">
            <v>7</v>
          </cell>
          <cell r="N45">
            <v>14000</v>
          </cell>
          <cell r="O45" t="str">
            <v>SIMP.SEI PINANG-TANJUNG</v>
          </cell>
          <cell r="P45">
            <v>2001</v>
          </cell>
          <cell r="Q45">
            <v>0</v>
          </cell>
          <cell r="R45">
            <v>0</v>
          </cell>
          <cell r="S45" t="str">
            <v>12.04.06.05.01..00</v>
          </cell>
          <cell r="T45" t="str">
            <v>APBD</v>
          </cell>
          <cell r="U45">
            <v>4029052001.6099997</v>
          </cell>
          <cell r="V45" t="str">
            <v>B</v>
          </cell>
          <cell r="W45">
            <v>0</v>
          </cell>
        </row>
        <row r="46">
          <cell r="F46" t="str">
            <v>4.13.01</v>
          </cell>
          <cell r="G46">
            <v>0</v>
          </cell>
          <cell r="H46" t="str">
            <v>PENINGKATAN JALAN LINGKAR PERINDAGKOP (ASPAL)</v>
          </cell>
          <cell r="I46" t="str">
            <v>04.13.01.03.06</v>
          </cell>
          <cell r="J46">
            <v>0</v>
          </cell>
          <cell r="K46" t="str">
            <v>ASPAL HOTMIX</v>
          </cell>
          <cell r="L46" t="str">
            <v>1750</v>
          </cell>
          <cell r="M46">
            <v>0</v>
          </cell>
          <cell r="N46">
            <v>0</v>
          </cell>
          <cell r="O46" t="str">
            <v>LINGKAR PERINDAGKOP</v>
          </cell>
          <cell r="P46">
            <v>2001</v>
          </cell>
          <cell r="Q46">
            <v>0</v>
          </cell>
          <cell r="R46">
            <v>0</v>
          </cell>
          <cell r="S46" t="str">
            <v>12.04.06.05.01.00</v>
          </cell>
          <cell r="T46" t="str">
            <v>APBD</v>
          </cell>
          <cell r="U46">
            <v>3741417795</v>
          </cell>
          <cell r="V46" t="str">
            <v>B</v>
          </cell>
          <cell r="W46">
            <v>0</v>
          </cell>
        </row>
        <row r="47">
          <cell r="E47" t="str">
            <v>72.1</v>
          </cell>
          <cell r="F47" t="str">
            <v>4.13.01</v>
          </cell>
          <cell r="G47">
            <v>0</v>
          </cell>
          <cell r="H47" t="str">
            <v>JALAN KABUPATEN LOKAL</v>
          </cell>
          <cell r="I47" t="str">
            <v>04.13.01.03.06</v>
          </cell>
          <cell r="J47">
            <v>0</v>
          </cell>
          <cell r="K47" t="str">
            <v>ASPAL HOTMIX</v>
          </cell>
          <cell r="L47" t="str">
            <v>500</v>
          </cell>
          <cell r="M47">
            <v>8</v>
          </cell>
          <cell r="N47">
            <v>4000</v>
          </cell>
          <cell r="O47" t="str">
            <v>JL. MENUJU SMP 2</v>
          </cell>
          <cell r="P47">
            <v>2001</v>
          </cell>
          <cell r="Q47">
            <v>0</v>
          </cell>
          <cell r="R47">
            <v>0</v>
          </cell>
          <cell r="S47" t="str">
            <v>12.04.06.05.01.00</v>
          </cell>
          <cell r="T47" t="str">
            <v>APBD</v>
          </cell>
          <cell r="U47">
            <v>525000000</v>
          </cell>
          <cell r="V47" t="str">
            <v>B</v>
          </cell>
          <cell r="W47">
            <v>0</v>
          </cell>
        </row>
        <row r="48">
          <cell r="E48" t="str">
            <v>73.1</v>
          </cell>
          <cell r="F48" t="str">
            <v>4.13.01</v>
          </cell>
          <cell r="G48">
            <v>0</v>
          </cell>
          <cell r="H48" t="str">
            <v>JALAN KABUPATEN LOKAL</v>
          </cell>
          <cell r="I48" t="str">
            <v>04.13.01.03.06</v>
          </cell>
          <cell r="J48">
            <v>0</v>
          </cell>
          <cell r="K48" t="str">
            <v>ASPAL HOTMIX</v>
          </cell>
          <cell r="L48" t="str">
            <v>138</v>
          </cell>
          <cell r="M48">
            <v>8</v>
          </cell>
          <cell r="N48">
            <v>1104</v>
          </cell>
          <cell r="O48" t="str">
            <v>JL. LIMUNO SELATAN</v>
          </cell>
          <cell r="P48">
            <v>2001</v>
          </cell>
          <cell r="Q48">
            <v>0</v>
          </cell>
          <cell r="R48">
            <v>0</v>
          </cell>
          <cell r="S48" t="str">
            <v>12.04.06.05.01.00</v>
          </cell>
          <cell r="T48" t="str">
            <v>APBD</v>
          </cell>
          <cell r="U48">
            <v>173880000</v>
          </cell>
          <cell r="V48" t="str">
            <v>B</v>
          </cell>
          <cell r="W48">
            <v>0</v>
          </cell>
        </row>
        <row r="49">
          <cell r="E49" t="str">
            <v>75.1</v>
          </cell>
          <cell r="F49" t="str">
            <v>4.13.01</v>
          </cell>
          <cell r="G49">
            <v>0</v>
          </cell>
          <cell r="H49" t="str">
            <v>JALAN KABUPATEN LOKAL</v>
          </cell>
          <cell r="I49" t="str">
            <v>04.13.01.03.06</v>
          </cell>
          <cell r="J49">
            <v>0</v>
          </cell>
          <cell r="K49" t="str">
            <v>ASPAL HOTMIX</v>
          </cell>
          <cell r="L49" t="str">
            <v>1500</v>
          </cell>
          <cell r="M49">
            <v>30</v>
          </cell>
          <cell r="N49">
            <v>45000</v>
          </cell>
          <cell r="O49" t="str">
            <v>BUNDARAN DPRD - JL. PROPINSI</v>
          </cell>
          <cell r="P49">
            <v>2001</v>
          </cell>
          <cell r="Q49">
            <v>0</v>
          </cell>
          <cell r="R49">
            <v>0</v>
          </cell>
          <cell r="S49" t="str">
            <v>12.04.06.05.01.00</v>
          </cell>
          <cell r="T49" t="str">
            <v>APBD</v>
          </cell>
          <cell r="U49">
            <v>5670000000</v>
          </cell>
          <cell r="V49" t="str">
            <v>B</v>
          </cell>
          <cell r="W49">
            <v>0</v>
          </cell>
        </row>
        <row r="50">
          <cell r="E50" t="str">
            <v>69.1</v>
          </cell>
          <cell r="F50" t="str">
            <v>4.13.01</v>
          </cell>
          <cell r="G50">
            <v>0</v>
          </cell>
          <cell r="H50" t="str">
            <v>JALAN KABUPATEN LOKAL</v>
          </cell>
          <cell r="I50" t="str">
            <v>04.13.01.03.06</v>
          </cell>
          <cell r="J50">
            <v>0</v>
          </cell>
          <cell r="K50" t="str">
            <v>ASPAL HOTMIX</v>
          </cell>
          <cell r="L50" t="str">
            <v>300</v>
          </cell>
          <cell r="M50">
            <v>16</v>
          </cell>
          <cell r="N50">
            <v>4800</v>
          </cell>
          <cell r="O50" t="str">
            <v>SIMP RSUD - RSUD</v>
          </cell>
          <cell r="P50">
            <v>2001</v>
          </cell>
          <cell r="Q50">
            <v>0</v>
          </cell>
          <cell r="R50">
            <v>0</v>
          </cell>
          <cell r="S50" t="str">
            <v>12.04.06.05.01.00</v>
          </cell>
          <cell r="T50" t="str">
            <v>APBD</v>
          </cell>
          <cell r="U50">
            <v>614250000</v>
          </cell>
          <cell r="V50" t="str">
            <v>B</v>
          </cell>
          <cell r="W50">
            <v>0</v>
          </cell>
        </row>
        <row r="51">
          <cell r="E51" t="str">
            <v>70.1</v>
          </cell>
          <cell r="F51" t="str">
            <v>4.13.01</v>
          </cell>
          <cell r="G51">
            <v>0</v>
          </cell>
          <cell r="H51" t="str">
            <v>JALAN KABUPATEN LOKAL</v>
          </cell>
          <cell r="I51" t="str">
            <v>04.13.01.03.06</v>
          </cell>
          <cell r="J51">
            <v>0</v>
          </cell>
          <cell r="K51" t="str">
            <v>ASPAL HOTMIX</v>
          </cell>
          <cell r="L51" t="str">
            <v>672</v>
          </cell>
          <cell r="M51">
            <v>20</v>
          </cell>
          <cell r="N51">
            <v>13440</v>
          </cell>
          <cell r="O51" t="str">
            <v>SIMP. PERKANTORAN PEMDA - BUNDARAN DPRD</v>
          </cell>
          <cell r="P51">
            <v>2001</v>
          </cell>
          <cell r="Q51">
            <v>0</v>
          </cell>
          <cell r="R51">
            <v>0</v>
          </cell>
          <cell r="S51" t="str">
            <v>12.04.06.05.01.00</v>
          </cell>
          <cell r="T51" t="str">
            <v>APBD</v>
          </cell>
          <cell r="U51">
            <v>1375920000</v>
          </cell>
          <cell r="V51" t="str">
            <v>B</v>
          </cell>
          <cell r="W51">
            <v>0</v>
          </cell>
        </row>
        <row r="52">
          <cell r="E52" t="str">
            <v>71.1</v>
          </cell>
          <cell r="F52" t="str">
            <v>4.13.01</v>
          </cell>
          <cell r="G52">
            <v>0</v>
          </cell>
          <cell r="H52" t="str">
            <v>JALAN KABUPATEN LOKAL</v>
          </cell>
          <cell r="I52" t="str">
            <v>04.13.01.03.06</v>
          </cell>
          <cell r="J52">
            <v>0</v>
          </cell>
          <cell r="K52" t="str">
            <v>ASPAL HOTMIX</v>
          </cell>
          <cell r="L52" t="str">
            <v>250</v>
          </cell>
          <cell r="M52">
            <v>8</v>
          </cell>
          <cell r="N52">
            <v>2000</v>
          </cell>
          <cell r="O52" t="str">
            <v>JL. KUANTAN</v>
          </cell>
          <cell r="P52">
            <v>2001</v>
          </cell>
          <cell r="Q52">
            <v>0</v>
          </cell>
          <cell r="R52">
            <v>0</v>
          </cell>
          <cell r="S52" t="str">
            <v>12.04.06.05.01.00</v>
          </cell>
          <cell r="T52" t="str">
            <v>APBD</v>
          </cell>
          <cell r="U52">
            <v>262500000</v>
          </cell>
          <cell r="V52" t="str">
            <v>B</v>
          </cell>
          <cell r="W52">
            <v>0</v>
          </cell>
        </row>
        <row r="53">
          <cell r="E53" t="str">
            <v>66.1</v>
          </cell>
          <cell r="F53" t="str">
            <v>4.13.01</v>
          </cell>
          <cell r="G53">
            <v>0</v>
          </cell>
          <cell r="H53" t="str">
            <v>JALAN KABUPATEN LOKAL</v>
          </cell>
          <cell r="I53" t="str">
            <v>04.13.01.03.06</v>
          </cell>
          <cell r="J53">
            <v>0</v>
          </cell>
          <cell r="K53" t="str">
            <v>ASPAL HOTMIX</v>
          </cell>
          <cell r="L53" t="str">
            <v>600</v>
          </cell>
          <cell r="M53">
            <v>7</v>
          </cell>
          <cell r="N53">
            <v>4200</v>
          </cell>
          <cell r="O53" t="str">
            <v>JL. TELKOM - JK</v>
          </cell>
          <cell r="P53">
            <v>2001</v>
          </cell>
          <cell r="Q53">
            <v>0</v>
          </cell>
          <cell r="R53">
            <v>0</v>
          </cell>
          <cell r="S53" t="str">
            <v>12.04.06.05.01.00</v>
          </cell>
          <cell r="T53" t="str">
            <v>APBD</v>
          </cell>
          <cell r="U53">
            <v>756000000</v>
          </cell>
          <cell r="V53" t="str">
            <v>B</v>
          </cell>
          <cell r="W53">
            <v>0</v>
          </cell>
        </row>
        <row r="54">
          <cell r="E54" t="str">
            <v>67.1</v>
          </cell>
          <cell r="F54" t="str">
            <v>4.13.01</v>
          </cell>
          <cell r="G54">
            <v>0</v>
          </cell>
          <cell r="H54" t="str">
            <v>JALAN KABUPATEN LOKAL</v>
          </cell>
          <cell r="I54" t="str">
            <v>04.13.01.03.06</v>
          </cell>
          <cell r="J54">
            <v>0</v>
          </cell>
          <cell r="K54" t="str">
            <v>TANAH</v>
          </cell>
          <cell r="L54" t="str">
            <v>3500</v>
          </cell>
          <cell r="M54">
            <v>7</v>
          </cell>
          <cell r="N54">
            <v>24500</v>
          </cell>
          <cell r="O54" t="str">
            <v>JL. INDUSTRI - JK. RUAS 231/231</v>
          </cell>
          <cell r="P54">
            <v>2001</v>
          </cell>
          <cell r="Q54">
            <v>0</v>
          </cell>
          <cell r="R54">
            <v>0</v>
          </cell>
          <cell r="S54" t="str">
            <v>12.04.06.05.01.00</v>
          </cell>
          <cell r="T54" t="str">
            <v>APBD</v>
          </cell>
          <cell r="U54">
            <v>630000000</v>
          </cell>
          <cell r="V54" t="str">
            <v>B</v>
          </cell>
          <cell r="W54">
            <v>0</v>
          </cell>
        </row>
        <row r="55">
          <cell r="E55" t="str">
            <v>68.1</v>
          </cell>
          <cell r="F55" t="str">
            <v>4.13.01</v>
          </cell>
          <cell r="G55">
            <v>0</v>
          </cell>
          <cell r="H55" t="str">
            <v>JALAN KABUPATEN LOKAL</v>
          </cell>
          <cell r="I55" t="str">
            <v>04.13.01.03.06</v>
          </cell>
          <cell r="J55">
            <v>0</v>
          </cell>
          <cell r="K55" t="str">
            <v>ASPAL HOTMIX</v>
          </cell>
          <cell r="L55">
            <v>1100</v>
          </cell>
          <cell r="M55">
            <v>16</v>
          </cell>
          <cell r="N55">
            <v>17600</v>
          </cell>
          <cell r="O55" t="str">
            <v>BUNDARAN DPRD - KANTOR BUPATI</v>
          </cell>
          <cell r="P55">
            <v>2001</v>
          </cell>
          <cell r="Q55">
            <v>0</v>
          </cell>
          <cell r="R55">
            <v>0</v>
          </cell>
          <cell r="S55" t="str">
            <v>12.04.06.05.01.00</v>
          </cell>
          <cell r="T55" t="str">
            <v>APBD</v>
          </cell>
          <cell r="U55">
            <v>2252250000</v>
          </cell>
          <cell r="V55" t="str">
            <v>B</v>
          </cell>
          <cell r="W55">
            <v>0</v>
          </cell>
        </row>
        <row r="56">
          <cell r="E56" t="str">
            <v>63.1</v>
          </cell>
          <cell r="F56" t="str">
            <v>4.13.01</v>
          </cell>
          <cell r="G56">
            <v>0</v>
          </cell>
          <cell r="H56" t="str">
            <v>JALAN KABUPATEN LOKAL</v>
          </cell>
          <cell r="I56" t="str">
            <v>04.13.01.03.06</v>
          </cell>
          <cell r="J56">
            <v>0</v>
          </cell>
          <cell r="K56" t="str">
            <v>TANAH</v>
          </cell>
          <cell r="L56" t="str">
            <v>500</v>
          </cell>
          <cell r="M56">
            <v>7</v>
          </cell>
          <cell r="N56">
            <v>3500</v>
          </cell>
          <cell r="O56" t="str">
            <v>JL. PLTA - JK RUAS 33/33 KM0 - 100</v>
          </cell>
          <cell r="P56">
            <v>2001</v>
          </cell>
          <cell r="Q56">
            <v>0</v>
          </cell>
          <cell r="R56">
            <v>0</v>
          </cell>
          <cell r="S56" t="str">
            <v>12.04.06.05.01.00</v>
          </cell>
          <cell r="T56" t="str">
            <v>APBD</v>
          </cell>
          <cell r="U56">
            <v>90000000</v>
          </cell>
          <cell r="V56" t="str">
            <v>B</v>
          </cell>
          <cell r="W56">
            <v>0</v>
          </cell>
        </row>
        <row r="57">
          <cell r="E57" t="str">
            <v>64.1</v>
          </cell>
          <cell r="F57" t="str">
            <v>4.13.01</v>
          </cell>
          <cell r="G57">
            <v>0</v>
          </cell>
          <cell r="H57" t="str">
            <v>JALAN KABUPATEN LOKAL</v>
          </cell>
          <cell r="I57" t="str">
            <v>04.13.01.03.06</v>
          </cell>
          <cell r="J57">
            <v>0</v>
          </cell>
          <cell r="K57" t="str">
            <v>TANAH</v>
          </cell>
          <cell r="L57" t="str">
            <v>600</v>
          </cell>
          <cell r="M57">
            <v>7</v>
          </cell>
          <cell r="N57">
            <v>4200</v>
          </cell>
          <cell r="O57" t="str">
            <v>JL. SMK - SMK</v>
          </cell>
          <cell r="P57">
            <v>2001</v>
          </cell>
          <cell r="Q57">
            <v>0</v>
          </cell>
          <cell r="R57">
            <v>0</v>
          </cell>
          <cell r="S57" t="str">
            <v>12.04.06.05.01.00</v>
          </cell>
          <cell r="T57" t="str">
            <v>APBD</v>
          </cell>
          <cell r="U57">
            <v>108000000</v>
          </cell>
          <cell r="V57" t="str">
            <v>B</v>
          </cell>
          <cell r="W57">
            <v>0</v>
          </cell>
        </row>
        <row r="58">
          <cell r="E58" t="str">
            <v>65.1</v>
          </cell>
          <cell r="F58" t="str">
            <v>4.13.01</v>
          </cell>
          <cell r="G58">
            <v>0</v>
          </cell>
          <cell r="H58" t="str">
            <v>JALAN KABUPATEN LOKAL</v>
          </cell>
          <cell r="I58" t="str">
            <v>04.13.01.03.06</v>
          </cell>
          <cell r="J58">
            <v>0</v>
          </cell>
          <cell r="K58" t="str">
            <v>ASPAL HOTMIX</v>
          </cell>
          <cell r="L58" t="str">
            <v>2500</v>
          </cell>
          <cell r="M58">
            <v>0</v>
          </cell>
          <cell r="N58">
            <v>38600</v>
          </cell>
          <cell r="O58" t="str">
            <v>SIMP. STM BERINGIN - SAWAH</v>
          </cell>
          <cell r="P58">
            <v>2001</v>
          </cell>
          <cell r="Q58">
            <v>0</v>
          </cell>
          <cell r="R58">
            <v>0</v>
          </cell>
          <cell r="S58" t="str">
            <v>12.04.06.05.01.00</v>
          </cell>
          <cell r="T58" t="str">
            <v>APBD</v>
          </cell>
          <cell r="U58">
            <v>4725000000</v>
          </cell>
          <cell r="V58" t="str">
            <v>B</v>
          </cell>
          <cell r="W58">
            <v>0</v>
          </cell>
        </row>
        <row r="59">
          <cell r="E59" t="str">
            <v>60.1</v>
          </cell>
          <cell r="F59" t="str">
            <v>4.13.01</v>
          </cell>
          <cell r="G59">
            <v>0</v>
          </cell>
          <cell r="H59" t="str">
            <v>JALAN KABUPATEN LOKAL</v>
          </cell>
          <cell r="I59" t="str">
            <v>04.13.01.03.06</v>
          </cell>
          <cell r="J59">
            <v>0</v>
          </cell>
          <cell r="K59" t="str">
            <v>BATU KERIKIL</v>
          </cell>
          <cell r="L59" t="str">
            <v>600</v>
          </cell>
          <cell r="M59">
            <v>7</v>
          </cell>
          <cell r="N59">
            <v>4200</v>
          </cell>
          <cell r="O59" t="str">
            <v>JL. PADAT KARYA 1 - JP. KM162 +300</v>
          </cell>
          <cell r="P59">
            <v>2001</v>
          </cell>
          <cell r="Q59">
            <v>0</v>
          </cell>
          <cell r="R59">
            <v>0</v>
          </cell>
          <cell r="S59" t="str">
            <v>12.04.06.05.01.00</v>
          </cell>
          <cell r="T59" t="str">
            <v>APBD</v>
          </cell>
          <cell r="U59">
            <v>216000000</v>
          </cell>
          <cell r="V59" t="str">
            <v>B</v>
          </cell>
          <cell r="W59">
            <v>0</v>
          </cell>
        </row>
        <row r="60">
          <cell r="E60" t="str">
            <v>61.1</v>
          </cell>
          <cell r="F60" t="str">
            <v>4.13.01</v>
          </cell>
          <cell r="G60">
            <v>0</v>
          </cell>
          <cell r="H60" t="str">
            <v>JALAN KABUPATEN LOKAL</v>
          </cell>
          <cell r="I60" t="str">
            <v>04.13.01.03.06</v>
          </cell>
          <cell r="J60">
            <v>0</v>
          </cell>
          <cell r="K60" t="str">
            <v>TANAH</v>
          </cell>
          <cell r="L60" t="str">
            <v>750</v>
          </cell>
          <cell r="M60">
            <v>7</v>
          </cell>
          <cell r="N60">
            <v>5250</v>
          </cell>
          <cell r="O60" t="str">
            <v>JL. PADAT KARYA II - BUNTU</v>
          </cell>
          <cell r="P60">
            <v>2001</v>
          </cell>
          <cell r="Q60">
            <v>0</v>
          </cell>
          <cell r="R60">
            <v>0</v>
          </cell>
          <cell r="S60" t="str">
            <v>12.04.06.05.01.00</v>
          </cell>
          <cell r="T60" t="str">
            <v>APBD</v>
          </cell>
          <cell r="U60">
            <v>168750000</v>
          </cell>
          <cell r="V60" t="str">
            <v>B</v>
          </cell>
          <cell r="W60">
            <v>0</v>
          </cell>
        </row>
        <row r="61">
          <cell r="E61" t="str">
            <v>62.1</v>
          </cell>
          <cell r="F61" t="str">
            <v>4.13.01</v>
          </cell>
          <cell r="G61">
            <v>0</v>
          </cell>
          <cell r="H61" t="str">
            <v>JALAN KABUPATEN LOKAL</v>
          </cell>
          <cell r="I61" t="str">
            <v>04.13.01.03.06</v>
          </cell>
          <cell r="J61">
            <v>0</v>
          </cell>
          <cell r="K61" t="str">
            <v>BATU KERIKIL</v>
          </cell>
          <cell r="L61" t="str">
            <v>500</v>
          </cell>
          <cell r="M61">
            <v>7</v>
          </cell>
          <cell r="N61">
            <v>3500</v>
          </cell>
          <cell r="O61" t="str">
            <v>JL. PLN - JP. KM159 + 300</v>
          </cell>
          <cell r="P61">
            <v>2001</v>
          </cell>
          <cell r="Q61">
            <v>0</v>
          </cell>
          <cell r="R61">
            <v>0</v>
          </cell>
          <cell r="S61" t="str">
            <v>12.04.06.05.01.00</v>
          </cell>
          <cell r="T61" t="str">
            <v>APBD</v>
          </cell>
          <cell r="U61">
            <v>180000000</v>
          </cell>
          <cell r="V61" t="str">
            <v>B</v>
          </cell>
          <cell r="W61">
            <v>0</v>
          </cell>
        </row>
        <row r="62">
          <cell r="E62" t="str">
            <v>57.1</v>
          </cell>
          <cell r="F62" t="str">
            <v>4.13.01</v>
          </cell>
          <cell r="G62">
            <v>0</v>
          </cell>
          <cell r="H62" t="str">
            <v>JALAN KABUPATEN LOKAL</v>
          </cell>
          <cell r="I62" t="str">
            <v>04.13.01.03.06</v>
          </cell>
          <cell r="J62">
            <v>0</v>
          </cell>
          <cell r="K62" t="str">
            <v>ASPAL HOTMIX</v>
          </cell>
          <cell r="L62" t="str">
            <v>400</v>
          </cell>
          <cell r="M62">
            <v>7</v>
          </cell>
          <cell r="N62">
            <v>2800</v>
          </cell>
          <cell r="O62" t="str">
            <v>JL. KERAMAT - SD BERINGIN</v>
          </cell>
          <cell r="P62">
            <v>2001</v>
          </cell>
          <cell r="Q62">
            <v>0</v>
          </cell>
          <cell r="R62">
            <v>0</v>
          </cell>
          <cell r="S62" t="str">
            <v>12.04.06.05.01.00</v>
          </cell>
          <cell r="T62" t="str">
            <v>APBD</v>
          </cell>
          <cell r="U62">
            <v>336000000</v>
          </cell>
          <cell r="V62" t="str">
            <v>KB</v>
          </cell>
          <cell r="W62">
            <v>0</v>
          </cell>
        </row>
        <row r="63">
          <cell r="E63" t="str">
            <v>58.1</v>
          </cell>
          <cell r="F63" t="str">
            <v>4.13.01</v>
          </cell>
          <cell r="G63">
            <v>0</v>
          </cell>
          <cell r="H63" t="str">
            <v>JALAN KABUPATEN LOKAL</v>
          </cell>
          <cell r="I63" t="str">
            <v>04.13.01.03.06</v>
          </cell>
          <cell r="J63">
            <v>0</v>
          </cell>
          <cell r="K63" t="str">
            <v>BATU KERIKIL</v>
          </cell>
          <cell r="L63">
            <v>1850</v>
          </cell>
          <cell r="M63">
            <v>8</v>
          </cell>
          <cell r="N63">
            <v>14800</v>
          </cell>
          <cell r="O63" t="str">
            <v>JL. BARANGAN - RUAS 041/041</v>
          </cell>
          <cell r="P63">
            <v>2001</v>
          </cell>
          <cell r="Q63">
            <v>0</v>
          </cell>
          <cell r="R63">
            <v>0</v>
          </cell>
          <cell r="S63" t="str">
            <v>12.04.06.05.01.00</v>
          </cell>
          <cell r="T63" t="str">
            <v>APBD</v>
          </cell>
          <cell r="U63">
            <v>999000000</v>
          </cell>
          <cell r="V63" t="str">
            <v>B</v>
          </cell>
          <cell r="W63">
            <v>0</v>
          </cell>
        </row>
        <row r="64">
          <cell r="E64" t="str">
            <v>59.1</v>
          </cell>
          <cell r="F64" t="str">
            <v>4.13.01</v>
          </cell>
          <cell r="G64">
            <v>0</v>
          </cell>
          <cell r="H64" t="str">
            <v>JALAN KABUPATEN LOKAL</v>
          </cell>
          <cell r="I64" t="str">
            <v>04.13.01.03.06</v>
          </cell>
          <cell r="J64">
            <v>0</v>
          </cell>
          <cell r="K64" t="str">
            <v>BATU KERIKIL</v>
          </cell>
          <cell r="L64">
            <v>1300</v>
          </cell>
          <cell r="M64">
            <v>7</v>
          </cell>
          <cell r="N64">
            <v>9100</v>
          </cell>
          <cell r="O64" t="str">
            <v>JL. BANGSAL - RUAS 041/041</v>
          </cell>
          <cell r="P64">
            <v>2001</v>
          </cell>
          <cell r="Q64">
            <v>0</v>
          </cell>
          <cell r="R64">
            <v>0</v>
          </cell>
          <cell r="S64" t="str">
            <v>12.04.06.05.01.00</v>
          </cell>
          <cell r="T64" t="str">
            <v>APBD</v>
          </cell>
          <cell r="U64">
            <v>468000000</v>
          </cell>
          <cell r="V64" t="str">
            <v>B</v>
          </cell>
          <cell r="W64">
            <v>0</v>
          </cell>
        </row>
        <row r="65">
          <cell r="E65" t="str">
            <v>53.1</v>
          </cell>
          <cell r="F65" t="str">
            <v>4.13.01</v>
          </cell>
          <cell r="G65">
            <v>0</v>
          </cell>
          <cell r="H65" t="str">
            <v>JALAN KABUPATEN LOKAL</v>
          </cell>
          <cell r="I65" t="str">
            <v>04.13.01.03.06</v>
          </cell>
          <cell r="J65">
            <v>0</v>
          </cell>
          <cell r="K65" t="str">
            <v>ASPAL HOTMIX</v>
          </cell>
          <cell r="L65">
            <v>3400</v>
          </cell>
          <cell r="M65">
            <v>8</v>
          </cell>
          <cell r="N65">
            <v>27200</v>
          </cell>
          <cell r="O65" t="str">
            <v>JL. PULAU ARO - PULAU ARO</v>
          </cell>
          <cell r="P65">
            <v>2001</v>
          </cell>
          <cell r="Q65">
            <v>0</v>
          </cell>
          <cell r="R65">
            <v>0</v>
          </cell>
          <cell r="S65" t="str">
            <v>12.04.06.05.01.00</v>
          </cell>
          <cell r="T65" t="str">
            <v>APBD</v>
          </cell>
          <cell r="U65">
            <v>2856000000</v>
          </cell>
          <cell r="V65" t="str">
            <v>B</v>
          </cell>
          <cell r="W65">
            <v>0</v>
          </cell>
        </row>
        <row r="66">
          <cell r="E66" t="str">
            <v>54.1</v>
          </cell>
          <cell r="F66" t="str">
            <v>4.13.01</v>
          </cell>
          <cell r="G66">
            <v>0</v>
          </cell>
          <cell r="H66" t="str">
            <v>JALAN KABUPATEN LOKAL</v>
          </cell>
          <cell r="I66" t="str">
            <v>04.13.01.03.06</v>
          </cell>
          <cell r="J66">
            <v>0</v>
          </cell>
          <cell r="K66" t="str">
            <v>ASPAL HOTMIX</v>
          </cell>
          <cell r="L66">
            <v>3500</v>
          </cell>
          <cell r="M66">
            <v>8</v>
          </cell>
          <cell r="N66">
            <v>28000</v>
          </cell>
          <cell r="O66" t="str">
            <v>JL. SAWAH - PULAU KOMANG</v>
          </cell>
          <cell r="P66">
            <v>2001</v>
          </cell>
          <cell r="Q66">
            <v>0</v>
          </cell>
          <cell r="R66">
            <v>0</v>
          </cell>
          <cell r="S66" t="str">
            <v>12.04.06.05.01.00</v>
          </cell>
          <cell r="T66" t="str">
            <v>APBD</v>
          </cell>
          <cell r="U66">
            <v>2940000000</v>
          </cell>
          <cell r="V66" t="str">
            <v>B</v>
          </cell>
          <cell r="W66">
            <v>0</v>
          </cell>
        </row>
        <row r="67">
          <cell r="E67" t="str">
            <v>56.1</v>
          </cell>
          <cell r="F67" t="str">
            <v>4.13.01</v>
          </cell>
          <cell r="G67">
            <v>0</v>
          </cell>
          <cell r="H67" t="str">
            <v>JALAN KABUPATEN LOKAL</v>
          </cell>
          <cell r="I67" t="str">
            <v>04.13.01.03.06</v>
          </cell>
          <cell r="J67">
            <v>0</v>
          </cell>
          <cell r="K67" t="str">
            <v>TANAH</v>
          </cell>
          <cell r="L67" t="str">
            <v>550</v>
          </cell>
          <cell r="M67">
            <v>7</v>
          </cell>
          <cell r="N67">
            <v>3850</v>
          </cell>
          <cell r="O67" t="str">
            <v>JL. PDAM - DESA BERINGIN</v>
          </cell>
          <cell r="P67">
            <v>2001</v>
          </cell>
          <cell r="Q67">
            <v>0</v>
          </cell>
          <cell r="R67">
            <v>0</v>
          </cell>
          <cell r="S67" t="str">
            <v>12.04.06.05.01.00</v>
          </cell>
          <cell r="T67" t="str">
            <v>APBD</v>
          </cell>
          <cell r="U67">
            <v>107250000</v>
          </cell>
          <cell r="V67" t="str">
            <v>B</v>
          </cell>
          <cell r="W67">
            <v>0</v>
          </cell>
        </row>
        <row r="68">
          <cell r="E68" t="str">
            <v>51.1</v>
          </cell>
          <cell r="F68" t="str">
            <v>4.13.01</v>
          </cell>
          <cell r="G68">
            <v>0</v>
          </cell>
          <cell r="H68" t="str">
            <v>JALAN KABUPATEN LOKAL</v>
          </cell>
          <cell r="I68" t="str">
            <v>04.13.01.03.06</v>
          </cell>
          <cell r="J68">
            <v>0</v>
          </cell>
          <cell r="K68" t="str">
            <v>ASPAL HOTMIX</v>
          </cell>
          <cell r="L68">
            <v>2500</v>
          </cell>
          <cell r="M68">
            <v>0</v>
          </cell>
          <cell r="N68">
            <v>31000</v>
          </cell>
          <cell r="O68" t="str">
            <v>JL. BERINGIN SAWAH - BERINGIN SAWAH</v>
          </cell>
          <cell r="P68">
            <v>2001</v>
          </cell>
          <cell r="Q68">
            <v>0</v>
          </cell>
          <cell r="R68">
            <v>0</v>
          </cell>
          <cell r="S68" t="str">
            <v>12.04.06.05.01.00</v>
          </cell>
          <cell r="T68" t="str">
            <v>APBD</v>
          </cell>
          <cell r="U68">
            <v>4725000000</v>
          </cell>
          <cell r="V68" t="str">
            <v>B</v>
          </cell>
          <cell r="W68">
            <v>0</v>
          </cell>
        </row>
        <row r="69">
          <cell r="E69" t="str">
            <v>52.1</v>
          </cell>
          <cell r="F69" t="str">
            <v>4.13.01</v>
          </cell>
          <cell r="G69">
            <v>0</v>
          </cell>
          <cell r="H69" t="str">
            <v>JALAN TERMINAL-SENTAJO (ASPAL)</v>
          </cell>
          <cell r="I69" t="str">
            <v>04.13.01.03.06</v>
          </cell>
          <cell r="J69">
            <v>0</v>
          </cell>
          <cell r="K69" t="str">
            <v>ASPAL HOTMIX</v>
          </cell>
          <cell r="L69">
            <v>8000</v>
          </cell>
          <cell r="M69">
            <v>0</v>
          </cell>
          <cell r="N69">
            <v>108000</v>
          </cell>
          <cell r="O69" t="str">
            <v>TERMINAL - SENTAJO</v>
          </cell>
          <cell r="P69">
            <v>2001</v>
          </cell>
          <cell r="Q69">
            <v>0</v>
          </cell>
          <cell r="R69">
            <v>0</v>
          </cell>
          <cell r="S69" t="str">
            <v>12.04.06.05.01.00</v>
          </cell>
          <cell r="T69" t="str">
            <v>APBD</v>
          </cell>
          <cell r="U69">
            <v>31588402771.260002</v>
          </cell>
          <cell r="V69" t="str">
            <v>B</v>
          </cell>
          <cell r="W69">
            <v>0</v>
          </cell>
        </row>
        <row r="70">
          <cell r="E70" t="str">
            <v>49.1</v>
          </cell>
          <cell r="F70" t="str">
            <v>4.13.01</v>
          </cell>
          <cell r="G70">
            <v>0</v>
          </cell>
          <cell r="H70" t="str">
            <v>JALAN KABUPATEN LOKAL</v>
          </cell>
          <cell r="I70" t="str">
            <v>04.13.01.03.06</v>
          </cell>
          <cell r="J70">
            <v>0</v>
          </cell>
          <cell r="K70" t="str">
            <v>ASPAL HOTMIX</v>
          </cell>
          <cell r="L70">
            <v>1350</v>
          </cell>
          <cell r="M70">
            <v>7</v>
          </cell>
          <cell r="N70">
            <v>9450</v>
          </cell>
          <cell r="O70" t="str">
            <v>JL. TOPAN - RUAS 41/41</v>
          </cell>
          <cell r="P70">
            <v>2001</v>
          </cell>
          <cell r="Q70">
            <v>0</v>
          </cell>
          <cell r="R70">
            <v>0</v>
          </cell>
          <cell r="S70" t="str">
            <v>12.04.06.05.01.00</v>
          </cell>
          <cell r="T70" t="str">
            <v>APBD</v>
          </cell>
          <cell r="U70">
            <v>1134000000</v>
          </cell>
          <cell r="V70" t="str">
            <v>B</v>
          </cell>
          <cell r="W70">
            <v>0</v>
          </cell>
        </row>
        <row r="71">
          <cell r="E71" t="str">
            <v>50.1</v>
          </cell>
          <cell r="F71" t="str">
            <v>4.13.01</v>
          </cell>
          <cell r="G71">
            <v>0</v>
          </cell>
          <cell r="H71" t="str">
            <v>JALAN KABUPATEN LOKAL</v>
          </cell>
          <cell r="I71" t="str">
            <v>04.13.01.03.06</v>
          </cell>
          <cell r="J71">
            <v>0</v>
          </cell>
          <cell r="K71" t="str">
            <v>ASPAL HOTMIX</v>
          </cell>
          <cell r="L71">
            <v>7500</v>
          </cell>
          <cell r="M71">
            <v>7</v>
          </cell>
          <cell r="N71">
            <v>45500</v>
          </cell>
          <cell r="O71" t="str">
            <v>JL. JERING - RUAS 04/04</v>
          </cell>
          <cell r="P71">
            <v>2001</v>
          </cell>
          <cell r="Q71">
            <v>0</v>
          </cell>
          <cell r="R71">
            <v>0</v>
          </cell>
          <cell r="S71" t="str">
            <v>12.04.06.05.01.00</v>
          </cell>
          <cell r="T71" t="str">
            <v>APBD</v>
          </cell>
          <cell r="U71">
            <v>7275000000</v>
          </cell>
          <cell r="V71" t="str">
            <v>B</v>
          </cell>
          <cell r="W71">
            <v>0</v>
          </cell>
        </row>
        <row r="72">
          <cell r="E72" t="str">
            <v>46.1</v>
          </cell>
          <cell r="F72" t="str">
            <v>4.13.01</v>
          </cell>
          <cell r="G72">
            <v>0</v>
          </cell>
          <cell r="H72" t="str">
            <v>JALAN KABUPATEN LOKAL</v>
          </cell>
          <cell r="I72" t="str">
            <v>04.13.01.03.06</v>
          </cell>
          <cell r="J72">
            <v>0</v>
          </cell>
          <cell r="K72" t="str">
            <v>ASPAL HOTMIX</v>
          </cell>
          <cell r="L72" t="str">
            <v>147</v>
          </cell>
          <cell r="M72">
            <v>8</v>
          </cell>
          <cell r="N72">
            <v>1176</v>
          </cell>
          <cell r="O72" t="str">
            <v>JL. KARTINI - JL. DIPONEGORO</v>
          </cell>
          <cell r="P72">
            <v>2001</v>
          </cell>
          <cell r="Q72">
            <v>0</v>
          </cell>
          <cell r="R72">
            <v>0</v>
          </cell>
          <cell r="S72" t="str">
            <v>12.04.06.05.01.00</v>
          </cell>
          <cell r="T72" t="str">
            <v>APBD</v>
          </cell>
          <cell r="U72">
            <v>234097500</v>
          </cell>
          <cell r="V72" t="str">
            <v>B</v>
          </cell>
          <cell r="W72">
            <v>0</v>
          </cell>
        </row>
        <row r="73">
          <cell r="E73" t="str">
            <v>47.1</v>
          </cell>
          <cell r="F73" t="str">
            <v>4.13.01</v>
          </cell>
          <cell r="G73">
            <v>0</v>
          </cell>
          <cell r="H73" t="str">
            <v>JALAN KABUPATEN LOKAL</v>
          </cell>
          <cell r="I73" t="str">
            <v>04.13.01.03.06</v>
          </cell>
          <cell r="J73">
            <v>0</v>
          </cell>
          <cell r="K73" t="str">
            <v>ASPAL HOTMIX</v>
          </cell>
          <cell r="L73" t="str">
            <v>596</v>
          </cell>
          <cell r="M73">
            <v>8</v>
          </cell>
          <cell r="N73">
            <v>4768</v>
          </cell>
          <cell r="O73" t="str">
            <v>JL. DIPONEGORO - JL. SUDIRMAN</v>
          </cell>
          <cell r="P73">
            <v>2001</v>
          </cell>
          <cell r="Q73">
            <v>0</v>
          </cell>
          <cell r="R73">
            <v>0</v>
          </cell>
          <cell r="S73" t="str">
            <v>12.04.06.05.01.00</v>
          </cell>
          <cell r="T73" t="str">
            <v>APBD</v>
          </cell>
          <cell r="U73">
            <v>949130000</v>
          </cell>
          <cell r="V73" t="str">
            <v>B</v>
          </cell>
          <cell r="W73">
            <v>0</v>
          </cell>
        </row>
        <row r="74">
          <cell r="E74" t="str">
            <v>48.1</v>
          </cell>
          <cell r="F74" t="str">
            <v>4.13.01</v>
          </cell>
          <cell r="G74">
            <v>0</v>
          </cell>
          <cell r="H74" t="str">
            <v>JALAN KABUPATEN LOKAL</v>
          </cell>
          <cell r="I74" t="str">
            <v>04.13.01.03.06</v>
          </cell>
          <cell r="J74">
            <v>0</v>
          </cell>
          <cell r="K74" t="str">
            <v>ASPAL HOTMIX</v>
          </cell>
          <cell r="L74" t="str">
            <v>425</v>
          </cell>
          <cell r="M74">
            <v>7</v>
          </cell>
          <cell r="N74">
            <v>2975</v>
          </cell>
          <cell r="O74" t="str">
            <v>RUAS 43/43 - JL. PULAU ARO</v>
          </cell>
          <cell r="P74">
            <v>2001</v>
          </cell>
          <cell r="Q74">
            <v>0</v>
          </cell>
          <cell r="R74">
            <v>0</v>
          </cell>
          <cell r="S74" t="str">
            <v>12.04.06.05.01.00</v>
          </cell>
          <cell r="T74" t="str">
            <v>APBD</v>
          </cell>
          <cell r="U74">
            <v>386750000</v>
          </cell>
          <cell r="V74" t="str">
            <v>B</v>
          </cell>
          <cell r="W74">
            <v>0</v>
          </cell>
        </row>
        <row r="75">
          <cell r="E75" t="str">
            <v>43.1</v>
          </cell>
          <cell r="F75" t="str">
            <v>4.13.01</v>
          </cell>
          <cell r="G75">
            <v>0</v>
          </cell>
          <cell r="H75" t="str">
            <v>JALAN KABUPATEN LOKAL</v>
          </cell>
          <cell r="I75" t="str">
            <v>04.13.01.03.06</v>
          </cell>
          <cell r="J75">
            <v>0</v>
          </cell>
          <cell r="K75" t="str">
            <v>ASPAL HOTMIX</v>
          </cell>
          <cell r="L75" t="str">
            <v>135</v>
          </cell>
          <cell r="M75">
            <v>8</v>
          </cell>
          <cell r="N75">
            <v>1112</v>
          </cell>
          <cell r="O75" t="str">
            <v>JL. M. FADILLAH - JL. SUDIRMAN</v>
          </cell>
          <cell r="P75">
            <v>2001</v>
          </cell>
          <cell r="Q75">
            <v>0</v>
          </cell>
          <cell r="R75">
            <v>0</v>
          </cell>
          <cell r="S75" t="str">
            <v>12.04.06.05.01.00</v>
          </cell>
          <cell r="T75" t="str">
            <v>APBD</v>
          </cell>
          <cell r="U75">
            <v>153562500</v>
          </cell>
          <cell r="V75" t="str">
            <v>B</v>
          </cell>
          <cell r="W75">
            <v>0</v>
          </cell>
        </row>
        <row r="76">
          <cell r="E76" t="str">
            <v>44.1</v>
          </cell>
          <cell r="F76" t="str">
            <v>4.13.01</v>
          </cell>
          <cell r="G76">
            <v>0</v>
          </cell>
          <cell r="H76" t="str">
            <v>JALAN KABUPATEN LOKAL</v>
          </cell>
          <cell r="I76" t="str">
            <v>04.13.01.03.06</v>
          </cell>
          <cell r="J76">
            <v>0</v>
          </cell>
          <cell r="K76" t="str">
            <v>ASPAL HOTMIX</v>
          </cell>
          <cell r="L76" t="str">
            <v>236</v>
          </cell>
          <cell r="M76">
            <v>8</v>
          </cell>
          <cell r="N76">
            <v>1888</v>
          </cell>
          <cell r="O76" t="str">
            <v>JL. LIMUNO - JL. SUDIRMAN</v>
          </cell>
          <cell r="P76">
            <v>2001</v>
          </cell>
          <cell r="Q76">
            <v>0</v>
          </cell>
          <cell r="R76">
            <v>0</v>
          </cell>
          <cell r="S76" t="str">
            <v>12.04.06.05.01.00</v>
          </cell>
          <cell r="T76" t="str">
            <v>APBD</v>
          </cell>
          <cell r="U76">
            <v>268450000</v>
          </cell>
          <cell r="V76" t="str">
            <v>B</v>
          </cell>
          <cell r="W76">
            <v>0</v>
          </cell>
        </row>
        <row r="77">
          <cell r="E77" t="str">
            <v>45.1</v>
          </cell>
          <cell r="F77" t="str">
            <v>4.13.01</v>
          </cell>
          <cell r="G77">
            <v>0</v>
          </cell>
          <cell r="H77" t="str">
            <v>JALAN KABUPATEN LOKAL</v>
          </cell>
          <cell r="I77" t="str">
            <v>04.13.01.03.06</v>
          </cell>
          <cell r="J77">
            <v>0</v>
          </cell>
          <cell r="K77" t="str">
            <v>ASPAL HOTMIX</v>
          </cell>
          <cell r="L77" t="str">
            <v>314</v>
          </cell>
          <cell r="M77">
            <v>8</v>
          </cell>
          <cell r="N77">
            <v>2512</v>
          </cell>
          <cell r="O77" t="str">
            <v>JL. MERDEKA - JL. KARTINI</v>
          </cell>
          <cell r="P77">
            <v>2001</v>
          </cell>
          <cell r="Q77">
            <v>0</v>
          </cell>
          <cell r="R77">
            <v>0</v>
          </cell>
          <cell r="S77" t="str">
            <v>12.04.06.05.01.00</v>
          </cell>
          <cell r="T77" t="str">
            <v>APBD</v>
          </cell>
          <cell r="U77">
            <v>428610000</v>
          </cell>
          <cell r="V77" t="str">
            <v>B</v>
          </cell>
          <cell r="W77">
            <v>0</v>
          </cell>
        </row>
        <row r="78">
          <cell r="E78" t="str">
            <v>40.1</v>
          </cell>
          <cell r="F78" t="str">
            <v>4.13.01</v>
          </cell>
          <cell r="G78">
            <v>0</v>
          </cell>
          <cell r="H78" t="str">
            <v>JALAN KABUPATEN LOKAL</v>
          </cell>
          <cell r="I78" t="str">
            <v>04.13.01.03.06</v>
          </cell>
          <cell r="J78">
            <v>0</v>
          </cell>
          <cell r="K78" t="str">
            <v>ASPAL HOTMIX</v>
          </cell>
          <cell r="L78" t="str">
            <v>77</v>
          </cell>
          <cell r="M78">
            <v>7</v>
          </cell>
          <cell r="N78">
            <v>539</v>
          </cell>
          <cell r="O78" t="str">
            <v>JL. GUNUNG KESIANGAN - JL. SUDIRMAN</v>
          </cell>
          <cell r="P78">
            <v>2001</v>
          </cell>
          <cell r="Q78">
            <v>0</v>
          </cell>
          <cell r="R78">
            <v>0</v>
          </cell>
          <cell r="S78" t="str">
            <v>12.04.06.05.01.00</v>
          </cell>
          <cell r="T78" t="str">
            <v>APBD</v>
          </cell>
          <cell r="U78">
            <v>87587500</v>
          </cell>
          <cell r="V78" t="str">
            <v>B</v>
          </cell>
          <cell r="W78">
            <v>0</v>
          </cell>
        </row>
        <row r="79">
          <cell r="E79" t="str">
            <v>41.1</v>
          </cell>
          <cell r="F79" t="str">
            <v>4.13.01</v>
          </cell>
          <cell r="G79">
            <v>0</v>
          </cell>
          <cell r="H79" t="str">
            <v>JALAN KABUPATEN LOKAL</v>
          </cell>
          <cell r="I79" t="str">
            <v>04.13.01.03.06</v>
          </cell>
          <cell r="J79">
            <v>0</v>
          </cell>
          <cell r="K79" t="str">
            <v>ASPAL HOTMIX</v>
          </cell>
          <cell r="L79" t="str">
            <v>285</v>
          </cell>
          <cell r="M79">
            <v>10</v>
          </cell>
          <cell r="N79">
            <v>2850</v>
          </cell>
          <cell r="O79" t="str">
            <v>JL. IMAM BONJOL - JL. KUANTAN</v>
          </cell>
          <cell r="P79">
            <v>2001</v>
          </cell>
          <cell r="Q79">
            <v>0</v>
          </cell>
          <cell r="R79">
            <v>0</v>
          </cell>
          <cell r="S79" t="str">
            <v>12.04.06.05.01.00</v>
          </cell>
          <cell r="T79" t="str">
            <v>APBD</v>
          </cell>
          <cell r="U79">
            <v>324187500</v>
          </cell>
          <cell r="V79" t="str">
            <v>B</v>
          </cell>
          <cell r="W79">
            <v>0</v>
          </cell>
        </row>
        <row r="80">
          <cell r="E80" t="str">
            <v>42.1</v>
          </cell>
          <cell r="F80" t="str">
            <v>4.13.01</v>
          </cell>
          <cell r="G80">
            <v>0</v>
          </cell>
          <cell r="H80" t="str">
            <v>JALAN KABUPATEN LOKAL</v>
          </cell>
          <cell r="I80" t="str">
            <v>04.13.01.03.06</v>
          </cell>
          <cell r="J80">
            <v>0</v>
          </cell>
          <cell r="K80" t="str">
            <v>BATU KERIKIL</v>
          </cell>
          <cell r="L80">
            <v>2900</v>
          </cell>
          <cell r="M80">
            <v>8</v>
          </cell>
          <cell r="N80">
            <v>23200</v>
          </cell>
          <cell r="O80" t="str">
            <v>KAMPUNG DATAR - PULAU KOMANG</v>
          </cell>
          <cell r="P80">
            <v>2001</v>
          </cell>
          <cell r="Q80">
            <v>0</v>
          </cell>
          <cell r="R80">
            <v>0</v>
          </cell>
          <cell r="S80" t="str">
            <v>12.04.06.05.01.00</v>
          </cell>
          <cell r="T80" t="str">
            <v>APBD</v>
          </cell>
          <cell r="U80">
            <v>1305000000</v>
          </cell>
          <cell r="V80" t="str">
            <v>B</v>
          </cell>
          <cell r="W80">
            <v>0</v>
          </cell>
        </row>
        <row r="81">
          <cell r="E81" t="str">
            <v>37.1</v>
          </cell>
          <cell r="F81" t="str">
            <v>4.13.01</v>
          </cell>
          <cell r="G81">
            <v>0</v>
          </cell>
          <cell r="H81" t="str">
            <v>JALAN KABUPATEN LOKAL</v>
          </cell>
          <cell r="I81" t="str">
            <v>04.13.01.03.06</v>
          </cell>
          <cell r="J81">
            <v>0</v>
          </cell>
          <cell r="K81" t="str">
            <v>ASPAL HOTMIX</v>
          </cell>
          <cell r="L81" t="str">
            <v>87</v>
          </cell>
          <cell r="M81">
            <v>8</v>
          </cell>
          <cell r="N81">
            <v>696</v>
          </cell>
          <cell r="O81" t="str">
            <v>JL. LINGGAR JATI 2 - JL SUDIRMAN</v>
          </cell>
          <cell r="P81">
            <v>2001</v>
          </cell>
          <cell r="Q81">
            <v>0</v>
          </cell>
          <cell r="R81">
            <v>0</v>
          </cell>
          <cell r="S81" t="str">
            <v>12.04.06.05.01.00</v>
          </cell>
          <cell r="T81" t="str">
            <v>APBD</v>
          </cell>
          <cell r="U81">
            <v>118755000</v>
          </cell>
          <cell r="V81" t="str">
            <v>B</v>
          </cell>
          <cell r="W81">
            <v>0</v>
          </cell>
        </row>
        <row r="82">
          <cell r="E82" t="str">
            <v>38.1</v>
          </cell>
          <cell r="F82" t="str">
            <v>4.13.01</v>
          </cell>
          <cell r="G82">
            <v>0</v>
          </cell>
          <cell r="H82" t="str">
            <v>JALAN KABUPATEN LOKAL</v>
          </cell>
          <cell r="I82" t="str">
            <v>04.13.01.03.06</v>
          </cell>
          <cell r="J82">
            <v>0</v>
          </cell>
          <cell r="K82" t="str">
            <v>ASPAL HOTMIX</v>
          </cell>
          <cell r="L82" t="str">
            <v>81</v>
          </cell>
          <cell r="M82">
            <v>8</v>
          </cell>
          <cell r="N82">
            <v>648</v>
          </cell>
          <cell r="O82" t="str">
            <v>JL. PETAPAHAN - JL. SUDIRMAN</v>
          </cell>
          <cell r="P82">
            <v>2001</v>
          </cell>
          <cell r="Q82">
            <v>0</v>
          </cell>
          <cell r="R82">
            <v>0</v>
          </cell>
          <cell r="S82" t="str">
            <v>12.04.06.05.01.00</v>
          </cell>
          <cell r="T82" t="str">
            <v>APBD</v>
          </cell>
          <cell r="U82">
            <v>68040000</v>
          </cell>
          <cell r="V82" t="str">
            <v>B</v>
          </cell>
          <cell r="W82">
            <v>0</v>
          </cell>
        </row>
        <row r="83">
          <cell r="E83" t="str">
            <v>39.1</v>
          </cell>
          <cell r="F83" t="str">
            <v>4.13.01</v>
          </cell>
          <cell r="G83">
            <v>0</v>
          </cell>
          <cell r="H83" t="str">
            <v>JALAN KABUPATEN LOKAL</v>
          </cell>
          <cell r="I83" t="str">
            <v>04.13.01.03.06</v>
          </cell>
          <cell r="J83">
            <v>0</v>
          </cell>
          <cell r="K83" t="str">
            <v>ASPAL HOTMIX</v>
          </cell>
          <cell r="L83" t="str">
            <v>76</v>
          </cell>
          <cell r="M83">
            <v>7</v>
          </cell>
          <cell r="N83">
            <v>532</v>
          </cell>
          <cell r="O83" t="str">
            <v>JL. SAKO - JL. SUDIRMAN</v>
          </cell>
          <cell r="P83">
            <v>2001</v>
          </cell>
          <cell r="Q83">
            <v>0</v>
          </cell>
          <cell r="R83">
            <v>0</v>
          </cell>
          <cell r="S83" t="str">
            <v>12.04.06.05.01.00</v>
          </cell>
          <cell r="T83" t="str">
            <v>APBD</v>
          </cell>
          <cell r="U83">
            <v>86450000</v>
          </cell>
          <cell r="V83" t="str">
            <v>B</v>
          </cell>
          <cell r="W83">
            <v>0</v>
          </cell>
        </row>
        <row r="84">
          <cell r="E84" t="str">
            <v>35.1</v>
          </cell>
          <cell r="F84" t="str">
            <v>4.13.01</v>
          </cell>
          <cell r="G84">
            <v>0</v>
          </cell>
          <cell r="H84" t="str">
            <v>JALAN KABUPATEN LOKAL</v>
          </cell>
          <cell r="I84" t="str">
            <v>04.13.01.03.06</v>
          </cell>
          <cell r="J84">
            <v>0</v>
          </cell>
          <cell r="K84" t="str">
            <v>ASPAL HOTMIX</v>
          </cell>
          <cell r="L84" t="str">
            <v>128</v>
          </cell>
          <cell r="M84">
            <v>8</v>
          </cell>
          <cell r="N84">
            <v>1024</v>
          </cell>
          <cell r="O84" t="str">
            <v>JL. TUGU TIMUR - JL. SUDIRMAN</v>
          </cell>
          <cell r="P84">
            <v>2001</v>
          </cell>
          <cell r="Q84">
            <v>0</v>
          </cell>
          <cell r="R84">
            <v>0</v>
          </cell>
          <cell r="S84" t="str">
            <v>12.04.06.05.01.00</v>
          </cell>
          <cell r="T84" t="str">
            <v>APBD</v>
          </cell>
          <cell r="U84">
            <v>145600000</v>
          </cell>
          <cell r="V84" t="str">
            <v>B</v>
          </cell>
          <cell r="W84">
            <v>0</v>
          </cell>
        </row>
        <row r="85">
          <cell r="E85" t="str">
            <v>35.2</v>
          </cell>
          <cell r="F85" t="str">
            <v>4.13.01</v>
          </cell>
          <cell r="G85">
            <v>0</v>
          </cell>
          <cell r="H85" t="str">
            <v>JALAN KABUPATEN LOKAL</v>
          </cell>
          <cell r="I85" t="str">
            <v>04.13.01.03.06</v>
          </cell>
          <cell r="J85">
            <v>0</v>
          </cell>
          <cell r="K85" t="str">
            <v>ASPAL HOTMIX</v>
          </cell>
          <cell r="L85" t="str">
            <v>128</v>
          </cell>
          <cell r="M85">
            <v>8</v>
          </cell>
          <cell r="N85">
            <v>1024</v>
          </cell>
          <cell r="O85" t="str">
            <v>JL. TUGU TIMUR - JL. SUDIRMAN</v>
          </cell>
          <cell r="P85">
            <v>2001</v>
          </cell>
          <cell r="Q85">
            <v>0</v>
          </cell>
          <cell r="R85">
            <v>0</v>
          </cell>
          <cell r="S85" t="str">
            <v>12.04.06.05.01.00</v>
          </cell>
          <cell r="T85" t="str">
            <v>APBD</v>
          </cell>
          <cell r="U85">
            <v>145600000</v>
          </cell>
          <cell r="V85" t="str">
            <v>B</v>
          </cell>
          <cell r="W85">
            <v>0</v>
          </cell>
        </row>
        <row r="86">
          <cell r="E86" t="str">
            <v>36.1</v>
          </cell>
          <cell r="F86" t="str">
            <v>4.13.01</v>
          </cell>
          <cell r="G86">
            <v>0</v>
          </cell>
          <cell r="H86" t="str">
            <v>JALAN KABUPATEN LOKAL</v>
          </cell>
          <cell r="I86" t="str">
            <v>04.13.01.03.06</v>
          </cell>
          <cell r="J86">
            <v>0</v>
          </cell>
          <cell r="K86" t="str">
            <v>ASPAL HOTMIX</v>
          </cell>
          <cell r="L86" t="str">
            <v>128</v>
          </cell>
          <cell r="M86">
            <v>8</v>
          </cell>
          <cell r="N86">
            <v>1024</v>
          </cell>
          <cell r="O86" t="str">
            <v>JL. LINGGAR JATI 1 - JL SUDIRMAN</v>
          </cell>
          <cell r="P86">
            <v>2001</v>
          </cell>
          <cell r="Q86">
            <v>0</v>
          </cell>
          <cell r="R86">
            <v>0</v>
          </cell>
          <cell r="S86" t="str">
            <v>12.04.06.05.01.00</v>
          </cell>
          <cell r="T86" t="str">
            <v>APBD</v>
          </cell>
          <cell r="U86">
            <v>174720000</v>
          </cell>
          <cell r="V86" t="str">
            <v>B</v>
          </cell>
          <cell r="W86">
            <v>0</v>
          </cell>
        </row>
        <row r="87">
          <cell r="E87" t="str">
            <v>33.1</v>
          </cell>
          <cell r="F87" t="str">
            <v>4.13.01</v>
          </cell>
          <cell r="G87">
            <v>0</v>
          </cell>
          <cell r="H87" t="str">
            <v>JALAN KABUPATEN LOKAL</v>
          </cell>
          <cell r="I87" t="str">
            <v>04.13.01.03.06</v>
          </cell>
          <cell r="J87">
            <v>0</v>
          </cell>
          <cell r="K87" t="str">
            <v>ASPAL HOTMIX</v>
          </cell>
          <cell r="L87" t="str">
            <v>279</v>
          </cell>
          <cell r="M87">
            <v>8</v>
          </cell>
          <cell r="N87">
            <v>2232</v>
          </cell>
          <cell r="O87" t="str">
            <v>JL. KESEHATAN - MESJID</v>
          </cell>
          <cell r="P87">
            <v>2001</v>
          </cell>
          <cell r="Q87">
            <v>0</v>
          </cell>
          <cell r="R87">
            <v>0</v>
          </cell>
          <cell r="S87" t="str">
            <v>12.04.06.05.01.00</v>
          </cell>
          <cell r="T87" t="str">
            <v>APBD</v>
          </cell>
          <cell r="U87">
            <v>317362500</v>
          </cell>
          <cell r="V87" t="str">
            <v>B</v>
          </cell>
          <cell r="W87">
            <v>0</v>
          </cell>
        </row>
        <row r="88">
          <cell r="E88" t="str">
            <v>32.1</v>
          </cell>
          <cell r="F88" t="str">
            <v>4.13.01</v>
          </cell>
          <cell r="G88">
            <v>0</v>
          </cell>
          <cell r="H88" t="str">
            <v>JALAN KABUPATEN LOKAL</v>
          </cell>
          <cell r="I88" t="str">
            <v>04.13.01.03.06</v>
          </cell>
          <cell r="J88">
            <v>0</v>
          </cell>
          <cell r="K88" t="str">
            <v>ASPAL HOTMIX</v>
          </cell>
          <cell r="L88" t="str">
            <v>851</v>
          </cell>
          <cell r="M88">
            <v>10</v>
          </cell>
          <cell r="N88">
            <v>8510</v>
          </cell>
          <cell r="O88" t="str">
            <v>JL. SUDIRMAN</v>
          </cell>
          <cell r="P88">
            <v>2001</v>
          </cell>
          <cell r="Q88">
            <v>0</v>
          </cell>
          <cell r="R88">
            <v>0</v>
          </cell>
          <cell r="S88" t="str">
            <v>12.04.06.05.01.00</v>
          </cell>
          <cell r="T88" t="str">
            <v>APBD</v>
          </cell>
          <cell r="U88">
            <v>1742422500</v>
          </cell>
          <cell r="V88" t="str">
            <v>B</v>
          </cell>
          <cell r="W88">
            <v>0</v>
          </cell>
        </row>
        <row r="89">
          <cell r="E89" t="str">
            <v>34.1</v>
          </cell>
          <cell r="F89" t="str">
            <v>4.13.01</v>
          </cell>
          <cell r="G89">
            <v>0</v>
          </cell>
          <cell r="H89" t="str">
            <v>JALAN KABUPATEN LOKAL</v>
          </cell>
          <cell r="I89" t="str">
            <v>04.13.01.03.06</v>
          </cell>
          <cell r="J89">
            <v>0</v>
          </cell>
          <cell r="K89" t="str">
            <v>ASPAL HOTMIX</v>
          </cell>
          <cell r="L89" t="str">
            <v>190</v>
          </cell>
          <cell r="M89">
            <v>8</v>
          </cell>
          <cell r="N89">
            <v>1520</v>
          </cell>
          <cell r="O89" t="str">
            <v>JL. TUGU BARAT - JL. SUDIRMAN</v>
          </cell>
          <cell r="P89">
            <v>2001</v>
          </cell>
          <cell r="Q89">
            <v>0</v>
          </cell>
          <cell r="R89">
            <v>0</v>
          </cell>
          <cell r="S89" t="str">
            <v>12.04.06.05.01.00</v>
          </cell>
          <cell r="T89" t="str">
            <v>APBD</v>
          </cell>
          <cell r="U89">
            <v>216125000</v>
          </cell>
          <cell r="V89" t="str">
            <v>B</v>
          </cell>
          <cell r="W89">
            <v>0</v>
          </cell>
        </row>
        <row r="90">
          <cell r="E90" t="str">
            <v>30.1</v>
          </cell>
          <cell r="F90" t="str">
            <v>4.13.01</v>
          </cell>
          <cell r="G90">
            <v>0</v>
          </cell>
          <cell r="H90" t="str">
            <v>JALAN KABUPATEN LOKAL</v>
          </cell>
          <cell r="I90" t="str">
            <v>04.13.01.03.06</v>
          </cell>
          <cell r="J90">
            <v>0</v>
          </cell>
          <cell r="K90">
            <v>0</v>
          </cell>
          <cell r="L90">
            <v>2000</v>
          </cell>
          <cell r="M90">
            <v>7</v>
          </cell>
          <cell r="N90">
            <v>14000</v>
          </cell>
          <cell r="O90" t="str">
            <v>JL PULAU KOMANG - PENYEBERANGAN KOPAH</v>
          </cell>
          <cell r="P90">
            <v>2001</v>
          </cell>
          <cell r="Q90">
            <v>0</v>
          </cell>
          <cell r="R90">
            <v>0</v>
          </cell>
          <cell r="S90" t="str">
            <v>12.04.06.05.01.00</v>
          </cell>
          <cell r="T90" t="str">
            <v>APBD</v>
          </cell>
          <cell r="U90">
            <v>1650550765</v>
          </cell>
          <cell r="V90" t="str">
            <v>B</v>
          </cell>
          <cell r="W90">
            <v>0</v>
          </cell>
        </row>
        <row r="91">
          <cell r="E91" t="str">
            <v>31.1</v>
          </cell>
          <cell r="F91" t="str">
            <v>4.13.01</v>
          </cell>
          <cell r="G91">
            <v>0</v>
          </cell>
          <cell r="H91" t="str">
            <v>JALAN KABUPATEN LOKAL</v>
          </cell>
          <cell r="I91" t="str">
            <v>04.13.01.03.06</v>
          </cell>
          <cell r="J91">
            <v>0</v>
          </cell>
          <cell r="K91" t="str">
            <v>ASPAL HOTMIX</v>
          </cell>
          <cell r="L91">
            <v>1000</v>
          </cell>
          <cell r="M91">
            <v>7</v>
          </cell>
          <cell r="N91">
            <v>7000</v>
          </cell>
          <cell r="O91" t="str">
            <v>JAO - BATANG KUANTAN</v>
          </cell>
          <cell r="P91">
            <v>2001</v>
          </cell>
          <cell r="Q91">
            <v>0</v>
          </cell>
          <cell r="R91">
            <v>0</v>
          </cell>
          <cell r="S91" t="str">
            <v>12.04.06.05.01.00</v>
          </cell>
          <cell r="T91" t="str">
            <v>APBD</v>
          </cell>
          <cell r="U91">
            <v>630000000</v>
          </cell>
          <cell r="V91" t="str">
            <v>B</v>
          </cell>
          <cell r="W91">
            <v>0</v>
          </cell>
        </row>
        <row r="92">
          <cell r="E92" t="str">
            <v>27.1</v>
          </cell>
          <cell r="F92" t="str">
            <v>4.13.01</v>
          </cell>
          <cell r="G92">
            <v>0</v>
          </cell>
          <cell r="H92" t="str">
            <v>JALAN KABUPATEN LOKAL</v>
          </cell>
          <cell r="I92" t="str">
            <v>04.13.01.03.06</v>
          </cell>
          <cell r="J92">
            <v>0</v>
          </cell>
          <cell r="K92" t="str">
            <v>BATU KERIKIL</v>
          </cell>
          <cell r="L92">
            <v>14000</v>
          </cell>
          <cell r="M92">
            <v>8</v>
          </cell>
          <cell r="N92">
            <v>112000</v>
          </cell>
          <cell r="O92" t="str">
            <v>SEBERANG TALUK - SIBEROBAH</v>
          </cell>
          <cell r="P92">
            <v>2001</v>
          </cell>
          <cell r="Q92">
            <v>0</v>
          </cell>
          <cell r="R92">
            <v>0</v>
          </cell>
          <cell r="S92" t="str">
            <v>12.04.06.05.01.00</v>
          </cell>
          <cell r="T92" t="str">
            <v>APBD</v>
          </cell>
          <cell r="U92">
            <v>9359649503.9899998</v>
          </cell>
          <cell r="V92" t="str">
            <v>B</v>
          </cell>
          <cell r="W92">
            <v>0</v>
          </cell>
        </row>
        <row r="93">
          <cell r="E93" t="str">
            <v>29.1</v>
          </cell>
          <cell r="F93" t="str">
            <v>4.13.01</v>
          </cell>
          <cell r="G93">
            <v>0</v>
          </cell>
          <cell r="H93" t="str">
            <v>JALAN KABUPATEN LOKAL</v>
          </cell>
          <cell r="I93" t="str">
            <v>04.13.01.03.06</v>
          </cell>
          <cell r="J93">
            <v>0</v>
          </cell>
          <cell r="K93" t="str">
            <v>ASPAL HOTMIX</v>
          </cell>
          <cell r="L93">
            <v>2500</v>
          </cell>
          <cell r="M93">
            <v>8</v>
          </cell>
          <cell r="N93">
            <v>20000</v>
          </cell>
          <cell r="O93" t="str">
            <v>JL. STM (BELIBIS)</v>
          </cell>
          <cell r="P93">
            <v>2001</v>
          </cell>
          <cell r="Q93">
            <v>0</v>
          </cell>
          <cell r="R93">
            <v>0</v>
          </cell>
          <cell r="S93" t="str">
            <v>12.04.06.05.01.00</v>
          </cell>
          <cell r="T93" t="str">
            <v>APBD</v>
          </cell>
          <cell r="U93">
            <v>2275000000</v>
          </cell>
          <cell r="V93" t="str">
            <v>B</v>
          </cell>
          <cell r="W93">
            <v>0</v>
          </cell>
        </row>
        <row r="94">
          <cell r="E94" t="str">
            <v>21.1</v>
          </cell>
          <cell r="F94" t="str">
            <v>4.13.01</v>
          </cell>
          <cell r="G94">
            <v>0</v>
          </cell>
          <cell r="H94" t="str">
            <v>JALAN KABUPATEN LOKAL</v>
          </cell>
          <cell r="I94" t="str">
            <v>04.13.01.03.06</v>
          </cell>
          <cell r="J94">
            <v>0</v>
          </cell>
          <cell r="K94" t="str">
            <v>ASPAL HOTMIX</v>
          </cell>
          <cell r="L94">
            <v>1900</v>
          </cell>
          <cell r="M94">
            <v>16</v>
          </cell>
          <cell r="N94">
            <v>30400</v>
          </cell>
          <cell r="O94" t="str">
            <v>SIMP. PERKANTORAN PEMDA - BUNDARAN DPRD</v>
          </cell>
          <cell r="P94">
            <v>2001</v>
          </cell>
          <cell r="Q94">
            <v>0</v>
          </cell>
          <cell r="R94">
            <v>0</v>
          </cell>
          <cell r="S94" t="str">
            <v>12.04.06.05.01.00</v>
          </cell>
          <cell r="T94" t="str">
            <v>APBD</v>
          </cell>
          <cell r="U94">
            <v>3890250000</v>
          </cell>
          <cell r="V94" t="str">
            <v>B</v>
          </cell>
          <cell r="W94">
            <v>0</v>
          </cell>
        </row>
        <row r="95">
          <cell r="E95" t="str">
            <v>24.1</v>
          </cell>
          <cell r="F95" t="str">
            <v>4.13.01</v>
          </cell>
          <cell r="G95">
            <v>0</v>
          </cell>
          <cell r="H95" t="str">
            <v>JALAN KABUPATEN LOKAL</v>
          </cell>
          <cell r="I95" t="str">
            <v>04.13.01.03.06</v>
          </cell>
          <cell r="J95">
            <v>0</v>
          </cell>
          <cell r="K95" t="str">
            <v>ASPAL HOTMIX</v>
          </cell>
          <cell r="L95">
            <v>1950</v>
          </cell>
          <cell r="M95">
            <v>10</v>
          </cell>
          <cell r="N95">
            <v>19500</v>
          </cell>
          <cell r="O95" t="str">
            <v>PERUMNAS - SIMP. PERKANTORAN PEMDA</v>
          </cell>
          <cell r="P95">
            <v>2001</v>
          </cell>
          <cell r="Q95">
            <v>0</v>
          </cell>
          <cell r="R95">
            <v>0</v>
          </cell>
          <cell r="S95" t="str">
            <v>12.04.06.05.01.00</v>
          </cell>
          <cell r="T95" t="str">
            <v>APBD</v>
          </cell>
          <cell r="U95">
            <v>4299750000</v>
          </cell>
          <cell r="V95" t="str">
            <v>B</v>
          </cell>
          <cell r="W95">
            <v>0</v>
          </cell>
        </row>
        <row r="96">
          <cell r="E96" t="str">
            <v>25.1</v>
          </cell>
          <cell r="F96" t="str">
            <v>4.13.01</v>
          </cell>
          <cell r="G96">
            <v>0</v>
          </cell>
          <cell r="H96" t="str">
            <v>JALAN KABUPATEN LOKAL</v>
          </cell>
          <cell r="I96" t="str">
            <v>04.13.01.03.06</v>
          </cell>
          <cell r="J96">
            <v>0</v>
          </cell>
          <cell r="K96" t="str">
            <v>BATU KERIKIL</v>
          </cell>
          <cell r="L96">
            <v>4000</v>
          </cell>
          <cell r="M96">
            <v>8</v>
          </cell>
          <cell r="N96">
            <v>32000</v>
          </cell>
          <cell r="O96" t="str">
            <v>SEI RUMBIO - PINTU GOBANG</v>
          </cell>
          <cell r="P96">
            <v>2001</v>
          </cell>
          <cell r="Q96">
            <v>0</v>
          </cell>
          <cell r="R96">
            <v>0</v>
          </cell>
          <cell r="S96" t="str">
            <v>12.04.06.05.01.00</v>
          </cell>
          <cell r="T96" t="str">
            <v>APBD</v>
          </cell>
          <cell r="U96">
            <v>2591976598.3800001</v>
          </cell>
          <cell r="V96" t="str">
            <v>B</v>
          </cell>
          <cell r="W96">
            <v>0</v>
          </cell>
        </row>
        <row r="97">
          <cell r="E97" t="str">
            <v>18.1</v>
          </cell>
          <cell r="F97" t="str">
            <v>4.13.01</v>
          </cell>
          <cell r="G97">
            <v>0</v>
          </cell>
          <cell r="H97" t="str">
            <v>JALAN KABUPATEN LOKAL</v>
          </cell>
          <cell r="I97" t="str">
            <v>04.13.01.03.06</v>
          </cell>
          <cell r="J97">
            <v>0</v>
          </cell>
          <cell r="K97" t="str">
            <v>BATU KERIKIL</v>
          </cell>
          <cell r="L97">
            <v>2000</v>
          </cell>
          <cell r="M97">
            <v>7</v>
          </cell>
          <cell r="N97">
            <v>14000</v>
          </cell>
          <cell r="O97" t="str">
            <v>JL. DESA PULAU KOPUNG - SEI KUANTAN</v>
          </cell>
          <cell r="P97">
            <v>2001</v>
          </cell>
          <cell r="Q97">
            <v>0</v>
          </cell>
          <cell r="R97">
            <v>0</v>
          </cell>
          <cell r="S97" t="str">
            <v>12.04.06.05.01.00</v>
          </cell>
          <cell r="T97" t="str">
            <v>APBD</v>
          </cell>
          <cell r="U97">
            <v>540000000</v>
          </cell>
          <cell r="V97" t="str">
            <v>B</v>
          </cell>
          <cell r="W97">
            <v>0</v>
          </cell>
        </row>
        <row r="98">
          <cell r="E98" t="str">
            <v>19.1</v>
          </cell>
          <cell r="F98" t="str">
            <v>4.13.01</v>
          </cell>
          <cell r="G98">
            <v>0</v>
          </cell>
          <cell r="H98" t="str">
            <v>JALAN KABUPATEN LOKAL</v>
          </cell>
          <cell r="I98" t="str">
            <v>04.13.01.03.06</v>
          </cell>
          <cell r="J98">
            <v>0</v>
          </cell>
          <cell r="K98" t="str">
            <v>BATU KERIKIL</v>
          </cell>
          <cell r="L98" t="str">
            <v>6000</v>
          </cell>
          <cell r="M98">
            <v>20</v>
          </cell>
          <cell r="N98">
            <v>120000</v>
          </cell>
          <cell r="O98" t="str">
            <v>KEBUN NENAS - PERKANTORAN PEMDA</v>
          </cell>
          <cell r="P98">
            <v>2001</v>
          </cell>
          <cell r="Q98">
            <v>0</v>
          </cell>
          <cell r="R98">
            <v>0</v>
          </cell>
          <cell r="S98" t="str">
            <v>12.04.06.05.01.00</v>
          </cell>
          <cell r="T98" t="str">
            <v>APBD</v>
          </cell>
          <cell r="U98">
            <v>1620000000</v>
          </cell>
          <cell r="V98" t="str">
            <v>B</v>
          </cell>
          <cell r="W98">
            <v>0</v>
          </cell>
        </row>
        <row r="99">
          <cell r="E99" t="str">
            <v>20.1</v>
          </cell>
          <cell r="F99" t="str">
            <v>4.13.01</v>
          </cell>
          <cell r="G99">
            <v>0</v>
          </cell>
          <cell r="H99" t="str">
            <v>JALAN KABUPATEN LOKAL</v>
          </cell>
          <cell r="I99" t="str">
            <v>04.13.01.03.06</v>
          </cell>
          <cell r="J99">
            <v>0</v>
          </cell>
          <cell r="K99" t="str">
            <v>BATU KERIKIL</v>
          </cell>
          <cell r="L99">
            <v>2000</v>
          </cell>
          <cell r="M99">
            <v>8</v>
          </cell>
          <cell r="N99">
            <v>16000</v>
          </cell>
          <cell r="O99" t="str">
            <v>DESA KOTO TUO - SEI KUANTAN</v>
          </cell>
          <cell r="P99">
            <v>2001</v>
          </cell>
          <cell r="Q99">
            <v>0</v>
          </cell>
          <cell r="R99">
            <v>0</v>
          </cell>
          <cell r="S99" t="str">
            <v>12.04.06.05.01.00</v>
          </cell>
          <cell r="T99" t="str">
            <v>APBD</v>
          </cell>
          <cell r="U99">
            <v>540000000</v>
          </cell>
          <cell r="V99" t="str">
            <v>B</v>
          </cell>
          <cell r="W99">
            <v>0</v>
          </cell>
        </row>
        <row r="100">
          <cell r="E100" t="str">
            <v>15.1</v>
          </cell>
          <cell r="F100" t="str">
            <v>4.13.01</v>
          </cell>
          <cell r="G100">
            <v>0</v>
          </cell>
          <cell r="H100" t="str">
            <v>JALAN KABUPATEN LOKAL</v>
          </cell>
          <cell r="I100" t="str">
            <v>04.13.01.03.06</v>
          </cell>
          <cell r="J100">
            <v>0</v>
          </cell>
          <cell r="K100" t="str">
            <v>BATU KERIKIL</v>
          </cell>
          <cell r="L100">
            <v>2500</v>
          </cell>
          <cell r="M100">
            <v>7</v>
          </cell>
          <cell r="N100">
            <v>17500</v>
          </cell>
          <cell r="O100" t="str">
            <v>SIMP. CABAI - MUNSALO</v>
          </cell>
          <cell r="P100">
            <v>2001</v>
          </cell>
          <cell r="Q100">
            <v>0</v>
          </cell>
          <cell r="R100">
            <v>0</v>
          </cell>
          <cell r="S100" t="str">
            <v>12.04.06.05.01.00</v>
          </cell>
          <cell r="T100" t="str">
            <v>APBD</v>
          </cell>
          <cell r="U100">
            <v>900000000</v>
          </cell>
          <cell r="V100" t="str">
            <v>KB</v>
          </cell>
          <cell r="W100">
            <v>0</v>
          </cell>
        </row>
        <row r="101">
          <cell r="E101" t="str">
            <v>16.1</v>
          </cell>
          <cell r="F101" t="str">
            <v>4.13.01</v>
          </cell>
          <cell r="G101">
            <v>0</v>
          </cell>
          <cell r="H101" t="str">
            <v>JALAN KABUPATEN LOKAL</v>
          </cell>
          <cell r="I101" t="str">
            <v>04.13.01.03.06</v>
          </cell>
          <cell r="J101">
            <v>0</v>
          </cell>
          <cell r="K101" t="str">
            <v>TANAH</v>
          </cell>
          <cell r="L101" t="str">
            <v>1300</v>
          </cell>
          <cell r="M101">
            <v>7</v>
          </cell>
          <cell r="N101">
            <v>9100</v>
          </cell>
          <cell r="O101" t="str">
            <v>JL. DESA PL. BARU - SEI KUANTAN</v>
          </cell>
          <cell r="P101">
            <v>2001</v>
          </cell>
          <cell r="Q101">
            <v>0</v>
          </cell>
          <cell r="R101">
            <v>0</v>
          </cell>
          <cell r="S101" t="str">
            <v>12.04.06.05.01.00</v>
          </cell>
          <cell r="T101" t="str">
            <v>APBD</v>
          </cell>
          <cell r="U101">
            <v>175500000</v>
          </cell>
          <cell r="V101" t="str">
            <v>B</v>
          </cell>
          <cell r="W101">
            <v>0</v>
          </cell>
        </row>
        <row r="102">
          <cell r="E102" t="str">
            <v>17.1</v>
          </cell>
          <cell r="F102" t="str">
            <v>4.13.01</v>
          </cell>
          <cell r="G102">
            <v>0</v>
          </cell>
          <cell r="H102" t="str">
            <v>JALAN KABUPATEN LOKAL</v>
          </cell>
          <cell r="I102" t="str">
            <v>04.13.01.03.06</v>
          </cell>
          <cell r="J102">
            <v>0</v>
          </cell>
          <cell r="K102" t="str">
            <v>BATU KERIKIL</v>
          </cell>
          <cell r="L102" t="str">
            <v>2500</v>
          </cell>
          <cell r="M102">
            <v>20</v>
          </cell>
          <cell r="N102">
            <v>50000</v>
          </cell>
          <cell r="O102" t="str">
            <v>SINAMBEK - STADION OLAH RAGA</v>
          </cell>
          <cell r="P102">
            <v>2001</v>
          </cell>
          <cell r="Q102">
            <v>0</v>
          </cell>
          <cell r="R102">
            <v>0</v>
          </cell>
          <cell r="S102" t="str">
            <v>12.04.06.05.01.00</v>
          </cell>
          <cell r="T102" t="str">
            <v>APBD</v>
          </cell>
          <cell r="U102">
            <v>675000000</v>
          </cell>
          <cell r="V102" t="str">
            <v>B</v>
          </cell>
          <cell r="W102">
            <v>0</v>
          </cell>
        </row>
        <row r="103">
          <cell r="E103" t="str">
            <v>9.1</v>
          </cell>
          <cell r="F103" t="str">
            <v>4.13.01</v>
          </cell>
          <cell r="G103">
            <v>0</v>
          </cell>
          <cell r="H103" t="str">
            <v>JALAN KABUPATEN LOKAL</v>
          </cell>
          <cell r="I103" t="str">
            <v>04.13.01.03.06</v>
          </cell>
          <cell r="J103">
            <v>0</v>
          </cell>
          <cell r="K103" t="str">
            <v>ASPAL HOTMIX</v>
          </cell>
          <cell r="L103">
            <v>4000</v>
          </cell>
          <cell r="M103">
            <v>7</v>
          </cell>
          <cell r="N103">
            <v>28000</v>
          </cell>
          <cell r="O103" t="str">
            <v>CEBERLIN - PINTU GOBANG</v>
          </cell>
          <cell r="P103">
            <v>2001</v>
          </cell>
          <cell r="Q103">
            <v>0</v>
          </cell>
          <cell r="R103">
            <v>0</v>
          </cell>
          <cell r="S103" t="str">
            <v>12.04.06.05.01.00</v>
          </cell>
          <cell r="T103" t="str">
            <v>APBD</v>
          </cell>
          <cell r="U103">
            <v>3360000000</v>
          </cell>
          <cell r="V103" t="str">
            <v>KB</v>
          </cell>
          <cell r="W103">
            <v>0</v>
          </cell>
        </row>
        <row r="104">
          <cell r="E104" t="str">
            <v>10.1</v>
          </cell>
          <cell r="F104" t="str">
            <v>4.13.01</v>
          </cell>
          <cell r="G104">
            <v>0</v>
          </cell>
          <cell r="H104" t="str">
            <v>JALAN KABUPATEN LOKAL</v>
          </cell>
          <cell r="I104" t="str">
            <v>04.13.01.03.06</v>
          </cell>
          <cell r="J104">
            <v>0</v>
          </cell>
          <cell r="K104" t="str">
            <v>TANAH</v>
          </cell>
          <cell r="L104">
            <v>12000</v>
          </cell>
          <cell r="M104">
            <v>7</v>
          </cell>
          <cell r="N104">
            <v>84000</v>
          </cell>
          <cell r="O104" t="str">
            <v>SEB. TELUK KUANTAN - DUTA PALMA</v>
          </cell>
          <cell r="P104">
            <v>2001</v>
          </cell>
          <cell r="Q104">
            <v>0</v>
          </cell>
          <cell r="R104">
            <v>0</v>
          </cell>
          <cell r="S104" t="str">
            <v>12.04.06.05.01.00</v>
          </cell>
          <cell r="T104" t="str">
            <v>APBD</v>
          </cell>
          <cell r="U104">
            <v>2700000000</v>
          </cell>
          <cell r="V104" t="str">
            <v>B</v>
          </cell>
          <cell r="W104">
            <v>0</v>
          </cell>
        </row>
        <row r="105">
          <cell r="E105" t="str">
            <v>13.1</v>
          </cell>
          <cell r="F105" t="str">
            <v>4.13.01</v>
          </cell>
          <cell r="G105">
            <v>0</v>
          </cell>
          <cell r="H105" t="str">
            <v>JALAN KABUPATEN LOKAL</v>
          </cell>
          <cell r="I105" t="str">
            <v>04.13.01.03.06</v>
          </cell>
          <cell r="J105">
            <v>0</v>
          </cell>
          <cell r="K105" t="str">
            <v>BATU PECAH / MACADAM</v>
          </cell>
          <cell r="L105">
            <v>600</v>
          </cell>
          <cell r="M105">
            <v>7</v>
          </cell>
          <cell r="N105">
            <v>4200</v>
          </cell>
          <cell r="O105" t="str">
            <v>SIMP. BERINGIN - BERINGIN</v>
          </cell>
          <cell r="P105">
            <v>2001</v>
          </cell>
          <cell r="Q105">
            <v>0</v>
          </cell>
          <cell r="R105">
            <v>0</v>
          </cell>
          <cell r="S105" t="str">
            <v>12.04.06.05.01.00</v>
          </cell>
          <cell r="T105" t="str">
            <v>APBD</v>
          </cell>
          <cell r="U105">
            <v>288000000</v>
          </cell>
          <cell r="V105" t="str">
            <v>B</v>
          </cell>
          <cell r="W105">
            <v>0</v>
          </cell>
        </row>
        <row r="106">
          <cell r="E106" t="str">
            <v>6.1</v>
          </cell>
          <cell r="F106" t="str">
            <v>4.13.01</v>
          </cell>
          <cell r="G106">
            <v>0</v>
          </cell>
          <cell r="H106" t="str">
            <v>JALAN KOTO SENTAJO-RIMBO GAJAH MATI</v>
          </cell>
          <cell r="I106" t="str">
            <v>04.13.01.03.06</v>
          </cell>
          <cell r="J106">
            <v>0</v>
          </cell>
          <cell r="K106" t="str">
            <v>BATU PECAH / MACADAM</v>
          </cell>
          <cell r="L106">
            <v>3000</v>
          </cell>
          <cell r="M106">
            <v>7</v>
          </cell>
          <cell r="N106">
            <v>21000</v>
          </cell>
          <cell r="O106" t="str">
            <v>KOTO SENTAJO - RIMBO GAJAH MATI</v>
          </cell>
          <cell r="P106">
            <v>2001</v>
          </cell>
          <cell r="Q106">
            <v>0</v>
          </cell>
          <cell r="R106">
            <v>0</v>
          </cell>
          <cell r="S106" t="str">
            <v>12.04.06.05.01.00</v>
          </cell>
          <cell r="T106" t="str">
            <v>APBD</v>
          </cell>
          <cell r="U106">
            <v>3273925686</v>
          </cell>
          <cell r="V106" t="str">
            <v>B</v>
          </cell>
          <cell r="W106">
            <v>0</v>
          </cell>
        </row>
        <row r="107">
          <cell r="E107" t="str">
            <v>7.1</v>
          </cell>
          <cell r="F107" t="str">
            <v>4.13.01</v>
          </cell>
          <cell r="G107">
            <v>0</v>
          </cell>
          <cell r="H107" t="str">
            <v>JALAN KABUPATEN LOKAL</v>
          </cell>
          <cell r="I107" t="str">
            <v>04.13.01.03.06</v>
          </cell>
          <cell r="J107">
            <v>0</v>
          </cell>
          <cell r="K107" t="str">
            <v>BATU KERIKIL</v>
          </cell>
          <cell r="L107">
            <v>5500</v>
          </cell>
          <cell r="M107">
            <v>7</v>
          </cell>
          <cell r="N107">
            <v>38500</v>
          </cell>
          <cell r="O107" t="str">
            <v>KP. BARU SENTAJO - TEBING TINGGI</v>
          </cell>
          <cell r="P107">
            <v>2001</v>
          </cell>
          <cell r="Q107">
            <v>0</v>
          </cell>
          <cell r="R107">
            <v>0</v>
          </cell>
          <cell r="S107" t="str">
            <v>12.04.06.05.01.00</v>
          </cell>
          <cell r="T107" t="str">
            <v>APBD</v>
          </cell>
          <cell r="U107">
            <v>2475000000</v>
          </cell>
          <cell r="V107" t="str">
            <v>B</v>
          </cell>
          <cell r="W107">
            <v>0</v>
          </cell>
        </row>
        <row r="108">
          <cell r="E108" t="str">
            <v>8.1</v>
          </cell>
          <cell r="F108" t="str">
            <v>4.13.01</v>
          </cell>
          <cell r="G108">
            <v>0</v>
          </cell>
          <cell r="H108" t="str">
            <v>JALAN KABUPATEN LOKAL</v>
          </cell>
          <cell r="I108" t="str">
            <v>04.13.01.03.06</v>
          </cell>
          <cell r="J108">
            <v>0</v>
          </cell>
          <cell r="K108" t="str">
            <v>TANAH</v>
          </cell>
          <cell r="L108">
            <v>2000</v>
          </cell>
          <cell r="M108">
            <v>7</v>
          </cell>
          <cell r="N108">
            <v>14000</v>
          </cell>
          <cell r="O108" t="str">
            <v>KP. BARU SENTAJO - BENAI</v>
          </cell>
          <cell r="P108">
            <v>2001</v>
          </cell>
          <cell r="Q108">
            <v>0</v>
          </cell>
          <cell r="R108">
            <v>0</v>
          </cell>
          <cell r="S108" t="str">
            <v>12.04.06.05.01.00</v>
          </cell>
          <cell r="T108" t="str">
            <v>APBD</v>
          </cell>
          <cell r="U108">
            <v>450000000</v>
          </cell>
          <cell r="V108" t="str">
            <v>B</v>
          </cell>
          <cell r="W108">
            <v>0</v>
          </cell>
        </row>
        <row r="109">
          <cell r="E109" t="str">
            <v>4.1</v>
          </cell>
          <cell r="F109" t="str">
            <v>4.13.01</v>
          </cell>
          <cell r="G109">
            <v>0</v>
          </cell>
          <cell r="H109" t="str">
            <v>JALAN KABUPATEN LOKAL</v>
          </cell>
          <cell r="I109" t="str">
            <v>04.13.01.03.06</v>
          </cell>
          <cell r="J109">
            <v>0</v>
          </cell>
          <cell r="K109" t="str">
            <v>ASPAL HOTMIX</v>
          </cell>
          <cell r="L109">
            <v>34000</v>
          </cell>
          <cell r="M109">
            <v>0</v>
          </cell>
          <cell r="N109">
            <v>289500</v>
          </cell>
          <cell r="O109" t="str">
            <v>SENTAJO - MUARA LANGSAT</v>
          </cell>
          <cell r="P109">
            <v>2001</v>
          </cell>
          <cell r="Q109">
            <v>0</v>
          </cell>
          <cell r="R109">
            <v>0</v>
          </cell>
          <cell r="S109" t="str">
            <v>12.04.06.05.01.00</v>
          </cell>
          <cell r="T109" t="str">
            <v>APBD</v>
          </cell>
          <cell r="U109">
            <v>46812964265.480003</v>
          </cell>
          <cell r="V109" t="str">
            <v>KB</v>
          </cell>
          <cell r="W109">
            <v>0</v>
          </cell>
        </row>
        <row r="110">
          <cell r="E110" t="str">
            <v>5.1</v>
          </cell>
          <cell r="F110" t="str">
            <v>4.13.01</v>
          </cell>
          <cell r="G110">
            <v>0</v>
          </cell>
          <cell r="H110" t="str">
            <v>JALAN KABUPATEN LOKAL</v>
          </cell>
          <cell r="I110" t="str">
            <v>04.13.01.03.06</v>
          </cell>
          <cell r="J110">
            <v>0</v>
          </cell>
          <cell r="K110" t="str">
            <v>BATU KERIKIL</v>
          </cell>
          <cell r="L110">
            <v>15500</v>
          </cell>
          <cell r="M110">
            <v>8</v>
          </cell>
          <cell r="N110">
            <v>124000</v>
          </cell>
          <cell r="O110" t="str">
            <v>SIMP. JAKE - TRANS SKP II PETAI</v>
          </cell>
          <cell r="P110">
            <v>2001</v>
          </cell>
          <cell r="Q110">
            <v>0</v>
          </cell>
          <cell r="R110">
            <v>0</v>
          </cell>
          <cell r="S110" t="str">
            <v>12.04.06.05.01.00</v>
          </cell>
          <cell r="T110" t="str">
            <v>APBD</v>
          </cell>
          <cell r="U110">
            <v>6975000000</v>
          </cell>
          <cell r="V110" t="str">
            <v>B</v>
          </cell>
          <cell r="W110">
            <v>0</v>
          </cell>
        </row>
        <row r="111">
          <cell r="E111" t="str">
            <v>2.1</v>
          </cell>
          <cell r="F111" t="str">
            <v>4.13.01</v>
          </cell>
          <cell r="G111">
            <v>0</v>
          </cell>
          <cell r="H111" t="str">
            <v>JALAN JAKE-GERINGGING BARU</v>
          </cell>
          <cell r="I111" t="str">
            <v>04.13.01.03.06</v>
          </cell>
          <cell r="J111">
            <v>0</v>
          </cell>
          <cell r="K111" t="str">
            <v>BATU KERIKIL</v>
          </cell>
          <cell r="L111">
            <v>13300</v>
          </cell>
          <cell r="M111">
            <v>8</v>
          </cell>
          <cell r="N111">
            <v>106400</v>
          </cell>
          <cell r="O111" t="str">
            <v>JAKE - GERINGGING BARU</v>
          </cell>
          <cell r="P111">
            <v>2001</v>
          </cell>
          <cell r="Q111">
            <v>0</v>
          </cell>
          <cell r="R111">
            <v>0</v>
          </cell>
          <cell r="S111" t="str">
            <v>12.04.06.05.01.00</v>
          </cell>
          <cell r="T111" t="str">
            <v>APBD</v>
          </cell>
          <cell r="U111">
            <v>20175343360</v>
          </cell>
          <cell r="V111" t="str">
            <v>B</v>
          </cell>
          <cell r="W111">
            <v>0</v>
          </cell>
        </row>
        <row r="112">
          <cell r="E112" t="str">
            <v>.2</v>
          </cell>
          <cell r="F112" t="str">
            <v>4.13.02</v>
          </cell>
          <cell r="G112">
            <v>0</v>
          </cell>
          <cell r="H112" t="str">
            <v>PEMBANGUNAN JEMBATAN SEI. JAKE TAHAP II (BALOK T) RUAS JALAN JAKE GERINGGING BARU (LANJUTAN)</v>
          </cell>
          <cell r="I112" t="str">
            <v>04.13.02.03.08</v>
          </cell>
          <cell r="J112">
            <v>0</v>
          </cell>
          <cell r="K112" t="str">
            <v>Beton</v>
          </cell>
          <cell r="L112">
            <v>0</v>
          </cell>
          <cell r="M112">
            <v>0</v>
          </cell>
          <cell r="N112">
            <v>0</v>
          </cell>
          <cell r="O112" t="str">
            <v>JAKE - GERINGGING BARU</v>
          </cell>
          <cell r="P112">
            <v>2012</v>
          </cell>
          <cell r="Q112">
            <v>0</v>
          </cell>
          <cell r="R112">
            <v>0</v>
          </cell>
          <cell r="S112">
            <v>0</v>
          </cell>
          <cell r="T112" t="str">
            <v>APBD</v>
          </cell>
          <cell r="U112">
            <v>1145248023.880646</v>
          </cell>
          <cell r="V112" t="str">
            <v>B</v>
          </cell>
          <cell r="W112">
            <v>0</v>
          </cell>
        </row>
        <row r="113">
          <cell r="E113" t="str">
            <v>2.2</v>
          </cell>
          <cell r="F113" t="str">
            <v>4.13.01</v>
          </cell>
          <cell r="G113">
            <v>0</v>
          </cell>
          <cell r="H113" t="str">
            <v>PENINGKATAN JALAN JAKE - GERINGGING BARU</v>
          </cell>
          <cell r="I113" t="str">
            <v>04.13.01.03.06</v>
          </cell>
          <cell r="J113">
            <v>0</v>
          </cell>
          <cell r="K113">
            <v>0</v>
          </cell>
          <cell r="L113">
            <v>0</v>
          </cell>
          <cell r="M113">
            <v>0</v>
          </cell>
          <cell r="N113">
            <v>0</v>
          </cell>
          <cell r="O113" t="str">
            <v>JAKE - GERINGGING BARU</v>
          </cell>
          <cell r="P113">
            <v>2015</v>
          </cell>
          <cell r="Q113">
            <v>0</v>
          </cell>
          <cell r="R113">
            <v>0</v>
          </cell>
          <cell r="S113">
            <v>0</v>
          </cell>
          <cell r="T113" t="str">
            <v>APBD</v>
          </cell>
          <cell r="U113">
            <v>2125785396</v>
          </cell>
          <cell r="V113">
            <v>0</v>
          </cell>
          <cell r="W113">
            <v>0</v>
          </cell>
        </row>
        <row r="114">
          <cell r="E114" t="str">
            <v>2.3</v>
          </cell>
          <cell r="F114" t="str">
            <v>4.13.01</v>
          </cell>
          <cell r="G114">
            <v>0</v>
          </cell>
          <cell r="H114" t="str">
            <v>PENINGKATAN JALAN JAKE - GERINGGING BARU (ASPAL) (DAK)</v>
          </cell>
          <cell r="I114" t="str">
            <v>04.13.01.03.06</v>
          </cell>
          <cell r="J114">
            <v>0</v>
          </cell>
          <cell r="K114">
            <v>0</v>
          </cell>
          <cell r="L114">
            <v>0</v>
          </cell>
          <cell r="M114">
            <v>0</v>
          </cell>
          <cell r="N114">
            <v>0</v>
          </cell>
          <cell r="O114" t="str">
            <v>JAKE - GERINGGING BARU</v>
          </cell>
          <cell r="P114">
            <v>2016</v>
          </cell>
          <cell r="Q114">
            <v>0</v>
          </cell>
          <cell r="R114">
            <v>0</v>
          </cell>
          <cell r="S114">
            <v>0</v>
          </cell>
          <cell r="T114" t="str">
            <v>APBD</v>
          </cell>
          <cell r="U114">
            <v>5335623040.4074984</v>
          </cell>
          <cell r="V114">
            <v>0</v>
          </cell>
          <cell r="W114">
            <v>0</v>
          </cell>
        </row>
        <row r="115">
          <cell r="E115" t="str">
            <v>2.4</v>
          </cell>
          <cell r="F115">
            <v>0</v>
          </cell>
          <cell r="G115">
            <v>0</v>
          </cell>
          <cell r="H115" t="str">
            <v>PENINGKATAN JALAN JAKE - GERINGGING BARU (ASPAL)</v>
          </cell>
          <cell r="I115" t="str">
            <v>04.13.01.03.06</v>
          </cell>
          <cell r="J115">
            <v>0</v>
          </cell>
          <cell r="K115">
            <v>0</v>
          </cell>
          <cell r="L115">
            <v>0</v>
          </cell>
          <cell r="M115">
            <v>0</v>
          </cell>
          <cell r="N115">
            <v>0</v>
          </cell>
          <cell r="O115" t="str">
            <v>JAKE - GERINGGING BARU</v>
          </cell>
          <cell r="P115">
            <v>2017</v>
          </cell>
          <cell r="Q115">
            <v>0</v>
          </cell>
          <cell r="R115">
            <v>0</v>
          </cell>
          <cell r="S115">
            <v>0</v>
          </cell>
          <cell r="T115" t="str">
            <v>APBD</v>
          </cell>
          <cell r="U115">
            <v>2048298000</v>
          </cell>
          <cell r="V115">
            <v>0</v>
          </cell>
          <cell r="W115">
            <v>0</v>
          </cell>
        </row>
        <row r="116">
          <cell r="E116" t="str">
            <v>2.5</v>
          </cell>
          <cell r="F116">
            <v>0</v>
          </cell>
          <cell r="G116">
            <v>0</v>
          </cell>
          <cell r="H116" t="str">
            <v>PENINGKATAN JALAN JAKE - GERINGGING BARU (ASPAL) (DAK)</v>
          </cell>
          <cell r="I116" t="str">
            <v>04.13.01.03.06</v>
          </cell>
          <cell r="J116">
            <v>0</v>
          </cell>
          <cell r="K116">
            <v>0</v>
          </cell>
          <cell r="L116">
            <v>0</v>
          </cell>
          <cell r="M116">
            <v>0</v>
          </cell>
          <cell r="N116">
            <v>0</v>
          </cell>
          <cell r="O116" t="str">
            <v>JAKE - GERINGGING BARU</v>
          </cell>
          <cell r="P116">
            <v>2018</v>
          </cell>
          <cell r="Q116">
            <v>0</v>
          </cell>
          <cell r="R116">
            <v>0</v>
          </cell>
          <cell r="S116">
            <v>0</v>
          </cell>
          <cell r="T116" t="str">
            <v>APBD</v>
          </cell>
          <cell r="U116">
            <v>8049268344</v>
          </cell>
          <cell r="V116">
            <v>0</v>
          </cell>
          <cell r="W116">
            <v>0</v>
          </cell>
        </row>
        <row r="117">
          <cell r="E117" t="str">
            <v>2.6</v>
          </cell>
          <cell r="F117">
            <v>0</v>
          </cell>
          <cell r="G117">
            <v>0</v>
          </cell>
          <cell r="H117" t="str">
            <v>PEMELIHARAAN JALAN JAKE - GERINGGING BARU</v>
          </cell>
          <cell r="I117" t="str">
            <v>04.13.01.03.06</v>
          </cell>
          <cell r="J117">
            <v>0</v>
          </cell>
          <cell r="K117">
            <v>0</v>
          </cell>
          <cell r="L117">
            <v>0</v>
          </cell>
          <cell r="M117">
            <v>0</v>
          </cell>
          <cell r="N117">
            <v>0</v>
          </cell>
          <cell r="O117" t="str">
            <v>JAKE - GERINGGING BARU</v>
          </cell>
          <cell r="P117">
            <v>2018</v>
          </cell>
          <cell r="Q117">
            <v>0</v>
          </cell>
          <cell r="R117">
            <v>0</v>
          </cell>
          <cell r="S117">
            <v>0</v>
          </cell>
          <cell r="T117" t="str">
            <v>APBD</v>
          </cell>
          <cell r="U117">
            <v>186340500</v>
          </cell>
          <cell r="V117">
            <v>0</v>
          </cell>
          <cell r="W117">
            <v>0</v>
          </cell>
        </row>
        <row r="118">
          <cell r="E118" t="str">
            <v>3.1</v>
          </cell>
          <cell r="F118" t="str">
            <v>4.13.01</v>
          </cell>
          <cell r="G118">
            <v>0</v>
          </cell>
          <cell r="H118" t="str">
            <v>JALAN JAKE-KOTO KOMBU-LB. AMBACANG (ASPAL)</v>
          </cell>
          <cell r="I118" t="str">
            <v>04.13.01.03.06</v>
          </cell>
          <cell r="J118">
            <v>0</v>
          </cell>
          <cell r="K118" t="str">
            <v>ASPAL HOTMIX</v>
          </cell>
          <cell r="L118" t="str">
            <v>20000</v>
          </cell>
          <cell r="M118">
            <v>0</v>
          </cell>
          <cell r="N118">
            <v>0</v>
          </cell>
          <cell r="O118" t="str">
            <v>JAKE - KOTO KUMBU-LB. AMBACANG (ASPAL)</v>
          </cell>
          <cell r="P118">
            <v>2001</v>
          </cell>
          <cell r="Q118">
            <v>0</v>
          </cell>
          <cell r="R118">
            <v>0</v>
          </cell>
          <cell r="S118" t="str">
            <v>12.04.06.05.01.00</v>
          </cell>
          <cell r="T118" t="str">
            <v>APBD</v>
          </cell>
          <cell r="U118">
            <v>13778074379</v>
          </cell>
          <cell r="V118" t="str">
            <v>B</v>
          </cell>
          <cell r="W118">
            <v>0</v>
          </cell>
        </row>
        <row r="119">
          <cell r="E119" t="str">
            <v>3.2</v>
          </cell>
          <cell r="F119" t="str">
            <v>4.13.02</v>
          </cell>
          <cell r="G119">
            <v>0</v>
          </cell>
          <cell r="H119" t="str">
            <v>PEMBUATAN 3 UNIT BOX CULVERT UK. 2 X 2 M (TUNGGAL), 1 UNIT BOX CULVERT UK. 2,5 X 2,5 M (TUNGGAL)</v>
          </cell>
          <cell r="I119" t="str">
            <v>04.13.02.03.01</v>
          </cell>
          <cell r="J119">
            <v>0</v>
          </cell>
          <cell r="K119" t="str">
            <v>Beton</v>
          </cell>
          <cell r="L119">
            <v>2</v>
          </cell>
          <cell r="M119">
            <v>2</v>
          </cell>
          <cell r="N119">
            <v>4</v>
          </cell>
          <cell r="O119" t="str">
            <v>JAKE - KOTO KOMBU</v>
          </cell>
          <cell r="P119">
            <v>2007</v>
          </cell>
          <cell r="Q119">
            <v>0</v>
          </cell>
          <cell r="R119">
            <v>0</v>
          </cell>
          <cell r="S119">
            <v>0</v>
          </cell>
          <cell r="T119" t="str">
            <v>APBD</v>
          </cell>
          <cell r="U119">
            <v>667654574.73438203</v>
          </cell>
          <cell r="V119" t="str">
            <v>B</v>
          </cell>
          <cell r="W119">
            <v>0</v>
          </cell>
        </row>
        <row r="120">
          <cell r="E120" t="str">
            <v>3.3</v>
          </cell>
          <cell r="F120" t="str">
            <v>4.13.02</v>
          </cell>
          <cell r="G120">
            <v>0</v>
          </cell>
          <cell r="H120" t="str">
            <v>PEMBUATAN 1 UNIT BOX CULVERT 3,0 X 4,0 (DOUBLE) SEI.INUMAN RUAS JALAN JAKE - KOTO KOMBU</v>
          </cell>
          <cell r="I120" t="str">
            <v>04.13.01.03.06</v>
          </cell>
          <cell r="J120">
            <v>0</v>
          </cell>
          <cell r="K120" t="str">
            <v>Beton</v>
          </cell>
          <cell r="L120">
            <v>3</v>
          </cell>
          <cell r="M120">
            <v>4</v>
          </cell>
          <cell r="N120">
            <v>12</v>
          </cell>
          <cell r="O120" t="str">
            <v>JAKE - KOTO KOMBU</v>
          </cell>
          <cell r="P120">
            <v>2007</v>
          </cell>
          <cell r="Q120">
            <v>0</v>
          </cell>
          <cell r="R120">
            <v>0</v>
          </cell>
          <cell r="S120">
            <v>0</v>
          </cell>
          <cell r="T120" t="str">
            <v>APBD</v>
          </cell>
          <cell r="U120">
            <v>705972610.72970796</v>
          </cell>
          <cell r="V120" t="str">
            <v>B</v>
          </cell>
          <cell r="W120">
            <v>0</v>
          </cell>
        </row>
        <row r="121">
          <cell r="E121" t="str">
            <v>3.4</v>
          </cell>
          <cell r="F121" t="str">
            <v>4.13.01</v>
          </cell>
          <cell r="G121">
            <v>0</v>
          </cell>
          <cell r="H121" t="str">
            <v>PENINGKATAN JALAN JAKE - LB. AMBACANG (ASPAL 1,00 KM)</v>
          </cell>
          <cell r="I121" t="str">
            <v>04.13.01.03.06</v>
          </cell>
          <cell r="J121">
            <v>0</v>
          </cell>
          <cell r="K121" t="str">
            <v>Aspal</v>
          </cell>
          <cell r="L121">
            <v>0</v>
          </cell>
          <cell r="M121">
            <v>0</v>
          </cell>
          <cell r="N121">
            <v>1000</v>
          </cell>
          <cell r="O121" t="str">
            <v>JAKE - LB. AMBACANG</v>
          </cell>
          <cell r="P121">
            <v>2011</v>
          </cell>
          <cell r="Q121">
            <v>0</v>
          </cell>
          <cell r="R121">
            <v>0</v>
          </cell>
          <cell r="S121">
            <v>0</v>
          </cell>
          <cell r="T121" t="str">
            <v>APBD</v>
          </cell>
          <cell r="U121">
            <v>1722640846.3199999</v>
          </cell>
          <cell r="V121" t="str">
            <v>B</v>
          </cell>
          <cell r="W121">
            <v>0</v>
          </cell>
        </row>
        <row r="122">
          <cell r="E122" t="str">
            <v>3.5</v>
          </cell>
          <cell r="F122" t="str">
            <v>4.13.01</v>
          </cell>
          <cell r="G122">
            <v>0</v>
          </cell>
          <cell r="H122" t="str">
            <v>PENINGKATAN JALAN JAKE-KOTO KOMBU, LBK.AMBACANG-LBK. JAMBI (ASPAL 1,79 KM) (NO.03; PANJANG RUAS 32 KM)</v>
          </cell>
          <cell r="I122" t="str">
            <v>04.13.01.03.06</v>
          </cell>
          <cell r="J122">
            <v>0</v>
          </cell>
          <cell r="K122" t="str">
            <v>Aspal</v>
          </cell>
          <cell r="L122">
            <v>0</v>
          </cell>
          <cell r="M122">
            <v>0</v>
          </cell>
          <cell r="N122">
            <v>0</v>
          </cell>
          <cell r="O122" t="str">
            <v>JAKE-KOTO KOMBU, LBK.AMBACANG-LBK. JAMBI</v>
          </cell>
          <cell r="P122">
            <v>2012</v>
          </cell>
          <cell r="Q122">
            <v>0</v>
          </cell>
          <cell r="R122">
            <v>0</v>
          </cell>
          <cell r="S122">
            <v>0</v>
          </cell>
          <cell r="T122" t="str">
            <v>APBD</v>
          </cell>
          <cell r="U122">
            <v>3375384144</v>
          </cell>
          <cell r="V122" t="str">
            <v>B</v>
          </cell>
          <cell r="W122">
            <v>0</v>
          </cell>
        </row>
        <row r="123">
          <cell r="E123" t="str">
            <v>3.6</v>
          </cell>
          <cell r="F123" t="str">
            <v>4.13.01</v>
          </cell>
          <cell r="G123">
            <v>0</v>
          </cell>
          <cell r="H123" t="str">
            <v>PENINGKATAN JALAN JAKE - KOTO KOMBU</v>
          </cell>
          <cell r="I123" t="str">
            <v>04.13.01.03.06</v>
          </cell>
          <cell r="J123">
            <v>0</v>
          </cell>
          <cell r="K123">
            <v>0</v>
          </cell>
          <cell r="L123">
            <v>20000</v>
          </cell>
          <cell r="M123">
            <v>8</v>
          </cell>
          <cell r="N123">
            <v>157100</v>
          </cell>
          <cell r="O123" t="str">
            <v>JAKE - KOTO KUMBU</v>
          </cell>
          <cell r="P123">
            <v>2015</v>
          </cell>
          <cell r="Q123">
            <v>0</v>
          </cell>
          <cell r="R123">
            <v>0</v>
          </cell>
          <cell r="S123">
            <v>0</v>
          </cell>
          <cell r="T123" t="str">
            <v>APBD</v>
          </cell>
          <cell r="U123">
            <v>2482976673</v>
          </cell>
          <cell r="V123">
            <v>0</v>
          </cell>
          <cell r="W123">
            <v>0</v>
          </cell>
        </row>
        <row r="124">
          <cell r="E124" t="str">
            <v>3.7</v>
          </cell>
          <cell r="F124" t="str">
            <v>4.13.01</v>
          </cell>
          <cell r="G124">
            <v>0</v>
          </cell>
          <cell r="H124" t="str">
            <v>PENINGKATAN JLN. JAKE - LB. AMBACANG</v>
          </cell>
          <cell r="I124" t="str">
            <v>04.13.01.03.06</v>
          </cell>
          <cell r="J124">
            <v>0</v>
          </cell>
          <cell r="K124">
            <v>0</v>
          </cell>
          <cell r="L124">
            <v>0</v>
          </cell>
          <cell r="M124">
            <v>0</v>
          </cell>
          <cell r="N124">
            <v>0</v>
          </cell>
          <cell r="O124" t="str">
            <v>JAKE - LB. AMBACANG</v>
          </cell>
          <cell r="P124">
            <v>2015</v>
          </cell>
          <cell r="Q124">
            <v>0</v>
          </cell>
          <cell r="R124">
            <v>0</v>
          </cell>
          <cell r="S124">
            <v>0</v>
          </cell>
          <cell r="T124" t="str">
            <v>APBD</v>
          </cell>
          <cell r="U124">
            <v>6993176545.3037949</v>
          </cell>
          <cell r="V124">
            <v>0</v>
          </cell>
          <cell r="W124">
            <v>0</v>
          </cell>
        </row>
        <row r="125">
          <cell r="E125" t="str">
            <v>3.8</v>
          </cell>
          <cell r="F125" t="str">
            <v>4.13.02</v>
          </cell>
          <cell r="G125">
            <v>0</v>
          </cell>
          <cell r="H125" t="str">
            <v>PEMBUATAN 1 UNIT BOX CULVERT 2X2X7 RUAS JL.JAKE-KOTO KOMBU</v>
          </cell>
          <cell r="I125" t="str">
            <v>04.13.01.03.06</v>
          </cell>
          <cell r="J125">
            <v>0</v>
          </cell>
          <cell r="K125">
            <v>0</v>
          </cell>
          <cell r="L125">
            <v>0</v>
          </cell>
          <cell r="M125">
            <v>0</v>
          </cell>
          <cell r="N125">
            <v>0</v>
          </cell>
          <cell r="O125" t="str">
            <v>JAKE - KOTO KOMBU</v>
          </cell>
          <cell r="P125">
            <v>2015</v>
          </cell>
          <cell r="Q125">
            <v>0</v>
          </cell>
          <cell r="R125">
            <v>0</v>
          </cell>
          <cell r="S125">
            <v>0</v>
          </cell>
          <cell r="T125" t="str">
            <v>APBD</v>
          </cell>
          <cell r="U125">
            <v>190538964</v>
          </cell>
          <cell r="V125">
            <v>0</v>
          </cell>
          <cell r="W125">
            <v>0</v>
          </cell>
        </row>
        <row r="126">
          <cell r="E126" t="str">
            <v>3.9</v>
          </cell>
          <cell r="F126">
            <v>0</v>
          </cell>
          <cell r="G126">
            <v>0</v>
          </cell>
          <cell r="H126" t="str">
            <v>PENINGKATAN JALAN JAKE - KOTO KOMBU (ASPAL)  (DAK)</v>
          </cell>
          <cell r="I126" t="str">
            <v>04.13.01.03.06</v>
          </cell>
          <cell r="J126">
            <v>0</v>
          </cell>
          <cell r="K126">
            <v>0</v>
          </cell>
          <cell r="L126">
            <v>0</v>
          </cell>
          <cell r="M126">
            <v>0</v>
          </cell>
          <cell r="N126">
            <v>0</v>
          </cell>
          <cell r="O126" t="str">
            <v>JAKE - KOTO KUMBU</v>
          </cell>
          <cell r="P126">
            <v>2017</v>
          </cell>
          <cell r="Q126">
            <v>0</v>
          </cell>
          <cell r="R126">
            <v>0</v>
          </cell>
          <cell r="S126">
            <v>0</v>
          </cell>
          <cell r="T126" t="str">
            <v>APBD</v>
          </cell>
          <cell r="U126">
            <v>12869362300</v>
          </cell>
          <cell r="V126">
            <v>0</v>
          </cell>
          <cell r="W126">
            <v>0</v>
          </cell>
        </row>
        <row r="127">
          <cell r="E127" t="str">
            <v>3.10</v>
          </cell>
          <cell r="F127">
            <v>0</v>
          </cell>
          <cell r="G127">
            <v>0</v>
          </cell>
          <cell r="H127" t="str">
            <v>PENGAWASAN JALAN JAKE - KOTO KOMBU (ASPAL)  (DAK)</v>
          </cell>
          <cell r="I127" t="str">
            <v>04.13.01.03.06</v>
          </cell>
          <cell r="J127">
            <v>0</v>
          </cell>
          <cell r="K127">
            <v>0</v>
          </cell>
          <cell r="L127">
            <v>0</v>
          </cell>
          <cell r="M127">
            <v>0</v>
          </cell>
          <cell r="N127">
            <v>0</v>
          </cell>
          <cell r="O127" t="str">
            <v>JAKE - KOTO KUMBU</v>
          </cell>
          <cell r="P127">
            <v>2017</v>
          </cell>
          <cell r="Q127">
            <v>0</v>
          </cell>
          <cell r="R127">
            <v>0</v>
          </cell>
          <cell r="S127">
            <v>0</v>
          </cell>
          <cell r="T127" t="str">
            <v>APBD</v>
          </cell>
          <cell r="U127">
            <v>246620000</v>
          </cell>
          <cell r="V127">
            <v>0</v>
          </cell>
          <cell r="W127">
            <v>0</v>
          </cell>
        </row>
        <row r="128">
          <cell r="E128" t="str">
            <v>1.1</v>
          </cell>
          <cell r="F128" t="str">
            <v>4.13.01</v>
          </cell>
          <cell r="G128">
            <v>0</v>
          </cell>
          <cell r="H128" t="str">
            <v>JALAN KABUPATEN LOKAL</v>
          </cell>
          <cell r="I128" t="str">
            <v>04.13.01.03.06</v>
          </cell>
          <cell r="J128">
            <v>0</v>
          </cell>
          <cell r="K128" t="str">
            <v>BATU PECAH / MACADAM</v>
          </cell>
          <cell r="L128">
            <v>11700</v>
          </cell>
          <cell r="M128">
            <v>8</v>
          </cell>
          <cell r="N128">
            <v>93600</v>
          </cell>
          <cell r="O128" t="str">
            <v>SEBERANG TALUK - SEBERANG BENAI</v>
          </cell>
          <cell r="P128">
            <v>2001</v>
          </cell>
          <cell r="Q128">
            <v>0</v>
          </cell>
          <cell r="R128">
            <v>0</v>
          </cell>
          <cell r="S128" t="str">
            <v>12.04.06.05.01.00</v>
          </cell>
          <cell r="T128" t="str">
            <v>APBD</v>
          </cell>
          <cell r="U128">
            <v>4420800000</v>
          </cell>
          <cell r="V128" t="str">
            <v>B</v>
          </cell>
          <cell r="W128">
            <v>0</v>
          </cell>
        </row>
        <row r="129">
          <cell r="E129" t="str">
            <v>1.2</v>
          </cell>
          <cell r="F129" t="str">
            <v>4.13.01</v>
          </cell>
          <cell r="G129">
            <v>0</v>
          </cell>
          <cell r="H129" t="str">
            <v>PEMELIHARAAN JALAN SEBERANG TALUK - SEBERANG BENAI ( NO. RUAS 001 ) (ASPAL OVERLAY) RUTIN 11,70 KM</v>
          </cell>
          <cell r="I129" t="str">
            <v>04.13.01.03.06</v>
          </cell>
          <cell r="J129">
            <v>0</v>
          </cell>
          <cell r="K129">
            <v>0</v>
          </cell>
          <cell r="L129">
            <v>0</v>
          </cell>
          <cell r="M129">
            <v>0</v>
          </cell>
          <cell r="N129">
            <v>0</v>
          </cell>
          <cell r="O129" t="str">
            <v>SEBERANG TALUK - SEBERANG BENAI</v>
          </cell>
          <cell r="P129">
            <v>2007</v>
          </cell>
          <cell r="Q129">
            <v>0</v>
          </cell>
          <cell r="R129">
            <v>0</v>
          </cell>
          <cell r="S129">
            <v>0</v>
          </cell>
          <cell r="T129" t="str">
            <v>APBD</v>
          </cell>
          <cell r="U129">
            <v>1606819122.6242001</v>
          </cell>
          <cell r="V129" t="str">
            <v>B</v>
          </cell>
          <cell r="W129">
            <v>0</v>
          </cell>
        </row>
        <row r="130">
          <cell r="E130" t="str">
            <v>1.3</v>
          </cell>
          <cell r="F130" t="str">
            <v>4.13.01</v>
          </cell>
          <cell r="G130">
            <v>0</v>
          </cell>
          <cell r="H130" t="str">
            <v>PENINGKATAN JALAN SEBERANG TELUK KUANTAN - SEBERANG BENAI</v>
          </cell>
          <cell r="I130" t="str">
            <v>04.13.01.03.06</v>
          </cell>
          <cell r="J130">
            <v>0</v>
          </cell>
          <cell r="K130">
            <v>0</v>
          </cell>
          <cell r="L130">
            <v>0</v>
          </cell>
          <cell r="M130">
            <v>0</v>
          </cell>
          <cell r="N130">
            <v>0</v>
          </cell>
          <cell r="O130" t="str">
            <v>SEBERANG TALUK - SEBERANG BENAI</v>
          </cell>
          <cell r="P130">
            <v>2015</v>
          </cell>
          <cell r="Q130">
            <v>0</v>
          </cell>
          <cell r="R130">
            <v>0</v>
          </cell>
          <cell r="S130">
            <v>0</v>
          </cell>
          <cell r="T130" t="str">
            <v>APBD</v>
          </cell>
          <cell r="U130">
            <v>3147563153</v>
          </cell>
          <cell r="V130">
            <v>0</v>
          </cell>
          <cell r="W130">
            <v>0</v>
          </cell>
        </row>
        <row r="131">
          <cell r="E131" t="str">
            <v>1.5</v>
          </cell>
          <cell r="F131">
            <v>0</v>
          </cell>
          <cell r="G131">
            <v>0</v>
          </cell>
          <cell r="H131" t="str">
            <v>PENINGKATAN JALAN SEBERANG TALUK - SEBERANG BENAI  (BANKEU)</v>
          </cell>
          <cell r="I131" t="str">
            <v>04.13.01.03.06</v>
          </cell>
          <cell r="J131">
            <v>0</v>
          </cell>
          <cell r="K131">
            <v>0</v>
          </cell>
          <cell r="L131">
            <v>0</v>
          </cell>
          <cell r="M131">
            <v>0</v>
          </cell>
          <cell r="N131">
            <v>0</v>
          </cell>
          <cell r="O131" t="str">
            <v>SEBERANG TALUK - SEBERANG BENAI</v>
          </cell>
          <cell r="P131">
            <v>2017</v>
          </cell>
          <cell r="Q131">
            <v>0</v>
          </cell>
          <cell r="R131">
            <v>0</v>
          </cell>
          <cell r="S131">
            <v>0</v>
          </cell>
          <cell r="T131" t="str">
            <v>APBD</v>
          </cell>
          <cell r="U131">
            <v>2629412299</v>
          </cell>
          <cell r="V131">
            <v>0</v>
          </cell>
          <cell r="W131">
            <v>0</v>
          </cell>
        </row>
        <row r="132">
          <cell r="E132" t="str">
            <v>1.7</v>
          </cell>
          <cell r="F132">
            <v>0</v>
          </cell>
          <cell r="G132">
            <v>0</v>
          </cell>
          <cell r="H132" t="str">
            <v>PENINGKATAN JALAN SEBERANG TALUK - SEBERANG BENAI (ASPAL)</v>
          </cell>
          <cell r="I132" t="str">
            <v>04.13.01.03.06</v>
          </cell>
          <cell r="J132">
            <v>0</v>
          </cell>
          <cell r="K132">
            <v>0</v>
          </cell>
          <cell r="L132">
            <v>0</v>
          </cell>
          <cell r="M132">
            <v>0</v>
          </cell>
          <cell r="N132">
            <v>0</v>
          </cell>
          <cell r="O132" t="str">
            <v>SEBERANG TALUK - SEBERANG BENAI</v>
          </cell>
          <cell r="P132">
            <v>2018</v>
          </cell>
          <cell r="Q132">
            <v>0</v>
          </cell>
          <cell r="R132">
            <v>0</v>
          </cell>
          <cell r="S132">
            <v>0</v>
          </cell>
          <cell r="T132" t="str">
            <v>APBD</v>
          </cell>
          <cell r="U132">
            <v>2395846651</v>
          </cell>
          <cell r="V132">
            <v>0</v>
          </cell>
          <cell r="W132">
            <v>0</v>
          </cell>
        </row>
        <row r="133">
          <cell r="F133" t="str">
            <v>4.13.01</v>
          </cell>
          <cell r="G133">
            <v>0</v>
          </cell>
          <cell r="H133" t="str">
            <v>JALAN KABUPATEN LOKAL</v>
          </cell>
          <cell r="I133" t="str">
            <v>04.13.01.03.06</v>
          </cell>
          <cell r="J133">
            <v>0</v>
          </cell>
          <cell r="K133" t="str">
            <v>ASPAL PENETRASI</v>
          </cell>
          <cell r="L133" t="str">
            <v>200</v>
          </cell>
          <cell r="M133">
            <v>0</v>
          </cell>
          <cell r="N133">
            <v>0</v>
          </cell>
          <cell r="O133" t="str">
            <v>JALAN IMAM BONJOL CERENTI</v>
          </cell>
          <cell r="P133">
            <v>2001</v>
          </cell>
          <cell r="Q133">
            <v>0</v>
          </cell>
          <cell r="R133">
            <v>0</v>
          </cell>
          <cell r="S133" t="str">
            <v>12.04.06.05.01.00</v>
          </cell>
          <cell r="T133" t="str">
            <v>APBD</v>
          </cell>
          <cell r="U133">
            <v>175500000</v>
          </cell>
          <cell r="V133" t="str">
            <v>B</v>
          </cell>
          <cell r="W133">
            <v>0</v>
          </cell>
        </row>
        <row r="134">
          <cell r="E134" t="str">
            <v>85.1</v>
          </cell>
          <cell r="F134" t="str">
            <v>4.13.01</v>
          </cell>
          <cell r="G134">
            <v>0</v>
          </cell>
          <cell r="H134" t="str">
            <v>JALAN KABUPATEN LOKAL</v>
          </cell>
          <cell r="I134" t="str">
            <v>04.13.01.03.06</v>
          </cell>
          <cell r="J134">
            <v>0</v>
          </cell>
          <cell r="K134" t="str">
            <v>TANAH</v>
          </cell>
          <cell r="L134">
            <v>60000</v>
          </cell>
          <cell r="M134">
            <v>8</v>
          </cell>
          <cell r="N134">
            <v>480000</v>
          </cell>
          <cell r="O134" t="str">
            <v>CENGAR - KOTO BENAI</v>
          </cell>
          <cell r="P134">
            <v>2001</v>
          </cell>
          <cell r="Q134">
            <v>0</v>
          </cell>
          <cell r="R134">
            <v>0</v>
          </cell>
          <cell r="S134" t="str">
            <v>12.04.06.05.01.00</v>
          </cell>
          <cell r="T134" t="str">
            <v>APBD</v>
          </cell>
          <cell r="U134">
            <v>3360000000</v>
          </cell>
          <cell r="V134" t="str">
            <v>B</v>
          </cell>
          <cell r="W134">
            <v>0</v>
          </cell>
        </row>
        <row r="135">
          <cell r="E135" t="str">
            <v>86.1</v>
          </cell>
          <cell r="F135" t="str">
            <v>4.13.01</v>
          </cell>
          <cell r="G135">
            <v>0</v>
          </cell>
          <cell r="H135" t="str">
            <v>JALAN KABUPATEN LOKAL</v>
          </cell>
          <cell r="I135" t="str">
            <v>04.13.01.03.06</v>
          </cell>
          <cell r="J135">
            <v>0</v>
          </cell>
          <cell r="K135" t="str">
            <v>BATU PECAH / MACADAM</v>
          </cell>
          <cell r="L135">
            <v>5000</v>
          </cell>
          <cell r="M135">
            <v>7</v>
          </cell>
          <cell r="N135">
            <v>35000</v>
          </cell>
          <cell r="O135" t="str">
            <v>PANTAI - AIR BULUH</v>
          </cell>
          <cell r="P135">
            <v>2001</v>
          </cell>
          <cell r="Q135">
            <v>0</v>
          </cell>
          <cell r="R135">
            <v>0</v>
          </cell>
          <cell r="S135" t="str">
            <v>12.04.06.05.01.00</v>
          </cell>
          <cell r="T135" t="str">
            <v>APBD</v>
          </cell>
          <cell r="U135">
            <v>2080000000</v>
          </cell>
          <cell r="V135" t="str">
            <v>B</v>
          </cell>
          <cell r="W135">
            <v>0</v>
          </cell>
        </row>
        <row r="136">
          <cell r="E136" t="str">
            <v>299.1</v>
          </cell>
          <cell r="F136" t="str">
            <v>4.13.01</v>
          </cell>
          <cell r="G136">
            <v>0</v>
          </cell>
          <cell r="H136" t="str">
            <v>JALAN KABUPATEN LOKAL</v>
          </cell>
          <cell r="I136" t="str">
            <v>04.13.01.03.06</v>
          </cell>
          <cell r="J136">
            <v>0</v>
          </cell>
          <cell r="K136" t="str">
            <v>BATU PECAH / MACADAM</v>
          </cell>
          <cell r="L136" t="str">
            <v>1300</v>
          </cell>
          <cell r="M136">
            <v>7</v>
          </cell>
          <cell r="N136">
            <v>9100</v>
          </cell>
          <cell r="O136" t="str">
            <v>BANJAR NAN TIGO - PASAR INUMAN</v>
          </cell>
          <cell r="P136">
            <v>2001</v>
          </cell>
          <cell r="Q136">
            <v>0</v>
          </cell>
          <cell r="R136">
            <v>0</v>
          </cell>
          <cell r="S136" t="str">
            <v>12.04.06.05.01.00</v>
          </cell>
          <cell r="T136" t="str">
            <v>APBD</v>
          </cell>
          <cell r="U136">
            <v>980850000</v>
          </cell>
          <cell r="V136" t="str">
            <v>B</v>
          </cell>
          <cell r="W136">
            <v>0</v>
          </cell>
        </row>
        <row r="137">
          <cell r="E137" t="str">
            <v>301.1</v>
          </cell>
          <cell r="F137" t="str">
            <v>4.13.01</v>
          </cell>
          <cell r="G137">
            <v>0</v>
          </cell>
          <cell r="H137" t="str">
            <v>JALAN KABUPATEN LOKAL</v>
          </cell>
          <cell r="I137" t="str">
            <v>04.13.01.03.06</v>
          </cell>
          <cell r="J137">
            <v>0</v>
          </cell>
          <cell r="K137" t="str">
            <v>TANAH</v>
          </cell>
          <cell r="L137" t="str">
            <v>3000</v>
          </cell>
          <cell r="M137">
            <v>0</v>
          </cell>
          <cell r="N137">
            <v>0</v>
          </cell>
          <cell r="O137" t="str">
            <v>INUMAN - BEDENG SUKURAN</v>
          </cell>
          <cell r="P137">
            <v>2001</v>
          </cell>
          <cell r="Q137">
            <v>0</v>
          </cell>
          <cell r="R137">
            <v>0</v>
          </cell>
          <cell r="S137" t="str">
            <v>12.04.06.05.01.00</v>
          </cell>
          <cell r="T137" t="str">
            <v>APBD</v>
          </cell>
          <cell r="U137">
            <v>506250000</v>
          </cell>
          <cell r="V137" t="str">
            <v>KB</v>
          </cell>
          <cell r="W137">
            <v>0</v>
          </cell>
        </row>
        <row r="138">
          <cell r="E138" t="str">
            <v>296.1</v>
          </cell>
          <cell r="F138" t="str">
            <v>4.13.01</v>
          </cell>
          <cell r="G138">
            <v>0</v>
          </cell>
          <cell r="H138" t="str">
            <v>JALAN KABUPATEN LOKAL</v>
          </cell>
          <cell r="I138" t="str">
            <v>04.13.01.03.06</v>
          </cell>
          <cell r="J138">
            <v>0</v>
          </cell>
          <cell r="K138" t="str">
            <v>BATU PECAH / MACADAM</v>
          </cell>
          <cell r="L138">
            <v>3300</v>
          </cell>
          <cell r="M138">
            <v>0</v>
          </cell>
          <cell r="N138">
            <v>0</v>
          </cell>
          <cell r="O138" t="str">
            <v>INUMAN - PL. BUSUK</v>
          </cell>
          <cell r="P138">
            <v>2001</v>
          </cell>
          <cell r="Q138">
            <v>0</v>
          </cell>
          <cell r="R138">
            <v>0</v>
          </cell>
          <cell r="S138" t="str">
            <v>12.04.06.05.01.00</v>
          </cell>
          <cell r="T138" t="str">
            <v>APBD</v>
          </cell>
          <cell r="U138">
            <v>1108800000</v>
          </cell>
          <cell r="V138" t="str">
            <v>B</v>
          </cell>
          <cell r="W138">
            <v>0</v>
          </cell>
        </row>
        <row r="139">
          <cell r="E139" t="str">
            <v>308.1</v>
          </cell>
          <cell r="F139" t="str">
            <v>4.13.01</v>
          </cell>
          <cell r="G139">
            <v>0</v>
          </cell>
          <cell r="H139" t="str">
            <v>JALAN KABUPATEN LOKAL</v>
          </cell>
          <cell r="I139" t="str">
            <v>04.13.01.03.06</v>
          </cell>
          <cell r="J139">
            <v>0</v>
          </cell>
          <cell r="K139" t="str">
            <v>BATU PECAH / MACADAM</v>
          </cell>
          <cell r="L139" t="str">
            <v>3400</v>
          </cell>
          <cell r="M139">
            <v>7</v>
          </cell>
          <cell r="N139">
            <v>23800</v>
          </cell>
          <cell r="O139" t="str">
            <v>DESA PULAU SIPAN - PULAU PANJANG</v>
          </cell>
          <cell r="P139">
            <v>2001</v>
          </cell>
          <cell r="Q139">
            <v>0</v>
          </cell>
          <cell r="R139">
            <v>0</v>
          </cell>
          <cell r="S139" t="str">
            <v>12.04.06.05.01.00</v>
          </cell>
          <cell r="T139" t="str">
            <v>APBD</v>
          </cell>
          <cell r="U139">
            <v>1142400000</v>
          </cell>
          <cell r="V139" t="str">
            <v>B</v>
          </cell>
          <cell r="W139">
            <v>0</v>
          </cell>
        </row>
        <row r="140">
          <cell r="E140" t="str">
            <v>307.1</v>
          </cell>
          <cell r="F140" t="str">
            <v>4.13.01</v>
          </cell>
          <cell r="G140">
            <v>0</v>
          </cell>
          <cell r="H140" t="str">
            <v>JALAN KABUPATEN LOKAL</v>
          </cell>
          <cell r="I140" t="str">
            <v>04.13.01.03.06</v>
          </cell>
          <cell r="J140">
            <v>0</v>
          </cell>
          <cell r="K140" t="str">
            <v>TANAH</v>
          </cell>
          <cell r="L140" t="str">
            <v>2400</v>
          </cell>
          <cell r="M140">
            <v>7</v>
          </cell>
          <cell r="N140">
            <v>16800</v>
          </cell>
          <cell r="O140" t="str">
            <v>DESA PULAU PANJANG - PULAU PANJANG HILIR</v>
          </cell>
          <cell r="P140">
            <v>2001</v>
          </cell>
          <cell r="Q140">
            <v>0</v>
          </cell>
          <cell r="R140">
            <v>0</v>
          </cell>
          <cell r="S140" t="str">
            <v>12.04.06.05.01.00</v>
          </cell>
          <cell r="T140" t="str">
            <v>APBD</v>
          </cell>
          <cell r="U140">
            <v>913733028</v>
          </cell>
          <cell r="V140" t="str">
            <v>B</v>
          </cell>
          <cell r="W140">
            <v>0</v>
          </cell>
        </row>
        <row r="141">
          <cell r="E141" t="str">
            <v>307.2</v>
          </cell>
          <cell r="F141" t="str">
            <v>4.13.01</v>
          </cell>
          <cell r="G141">
            <v>0</v>
          </cell>
          <cell r="H141" t="str">
            <v>PEMBANGUNAN JALAN DESA PULAU PANJANG CERENTI</v>
          </cell>
          <cell r="I141" t="str">
            <v>04.13.01.03.06</v>
          </cell>
          <cell r="J141">
            <v>0</v>
          </cell>
          <cell r="K141">
            <v>0</v>
          </cell>
          <cell r="L141">
            <v>0</v>
          </cell>
          <cell r="M141">
            <v>0</v>
          </cell>
          <cell r="N141">
            <v>0</v>
          </cell>
          <cell r="O141" t="str">
            <v>DESA PULAU PANJANG CERENTI</v>
          </cell>
          <cell r="P141">
            <v>2015</v>
          </cell>
          <cell r="Q141">
            <v>0</v>
          </cell>
          <cell r="R141">
            <v>0</v>
          </cell>
          <cell r="S141">
            <v>0</v>
          </cell>
          <cell r="T141" t="str">
            <v>APBD</v>
          </cell>
          <cell r="U141">
            <v>191639680</v>
          </cell>
          <cell r="V141">
            <v>0</v>
          </cell>
          <cell r="W141">
            <v>0</v>
          </cell>
        </row>
        <row r="142">
          <cell r="E142" t="str">
            <v>161.1</v>
          </cell>
          <cell r="F142" t="str">
            <v>4.13.01</v>
          </cell>
          <cell r="G142">
            <v>0</v>
          </cell>
          <cell r="H142" t="str">
            <v>JALAN BENAI - KOTO RAJO - PULAU JAMBU (DESA PL. PANJANG HILIR)</v>
          </cell>
          <cell r="I142" t="str">
            <v>04.13.01.03.06</v>
          </cell>
          <cell r="J142">
            <v>0</v>
          </cell>
          <cell r="K142" t="str">
            <v>ASPAL HOTMIX</v>
          </cell>
          <cell r="L142">
            <v>2300</v>
          </cell>
          <cell r="M142">
            <v>0</v>
          </cell>
          <cell r="N142">
            <v>0</v>
          </cell>
          <cell r="O142" t="str">
            <v>BENAI - KOTO RAJO - PULAU JAMBU</v>
          </cell>
          <cell r="P142">
            <v>2001</v>
          </cell>
          <cell r="Q142">
            <v>0</v>
          </cell>
          <cell r="R142">
            <v>0</v>
          </cell>
          <cell r="S142" t="str">
            <v>12.04.06.05.01.00</v>
          </cell>
          <cell r="T142" t="str">
            <v>APBD</v>
          </cell>
          <cell r="U142">
            <v>15371093732.342295</v>
          </cell>
          <cell r="V142" t="str">
            <v>B</v>
          </cell>
          <cell r="W142">
            <v>0</v>
          </cell>
        </row>
        <row r="143">
          <cell r="E143" t="str">
            <v>161.2</v>
          </cell>
          <cell r="F143" t="str">
            <v>4.13.01</v>
          </cell>
          <cell r="G143">
            <v>0</v>
          </cell>
          <cell r="H143" t="str">
            <v>PENINGKATAN JALAN BENAI - KOTO KAJO - PL. JAMBU</v>
          </cell>
          <cell r="I143" t="str">
            <v>04.13.01.03.06</v>
          </cell>
          <cell r="J143">
            <v>0</v>
          </cell>
          <cell r="K143">
            <v>0</v>
          </cell>
          <cell r="L143">
            <v>0</v>
          </cell>
          <cell r="M143">
            <v>0</v>
          </cell>
          <cell r="N143">
            <v>0</v>
          </cell>
          <cell r="O143" t="str">
            <v>BENAI - KOTO RAJO - PULAU JAMBU</v>
          </cell>
          <cell r="P143">
            <v>2015</v>
          </cell>
          <cell r="Q143">
            <v>0</v>
          </cell>
          <cell r="R143">
            <v>0</v>
          </cell>
          <cell r="S143">
            <v>0</v>
          </cell>
          <cell r="T143" t="str">
            <v>APBD</v>
          </cell>
          <cell r="U143">
            <v>2122086666</v>
          </cell>
          <cell r="V143">
            <v>0</v>
          </cell>
          <cell r="W143">
            <v>0</v>
          </cell>
        </row>
        <row r="144">
          <cell r="E144" t="str">
            <v>161.3</v>
          </cell>
          <cell r="F144" t="str">
            <v>4.13.01</v>
          </cell>
          <cell r="G144">
            <v>0</v>
          </cell>
          <cell r="H144" t="str">
            <v>PENINGKATAN JLN BENAI - KOTO RAJO - PL. JAMBU</v>
          </cell>
          <cell r="I144" t="str">
            <v>04.13.01.03.06</v>
          </cell>
          <cell r="J144">
            <v>0</v>
          </cell>
          <cell r="K144">
            <v>0</v>
          </cell>
          <cell r="L144">
            <v>0</v>
          </cell>
          <cell r="M144">
            <v>0</v>
          </cell>
          <cell r="N144">
            <v>0</v>
          </cell>
          <cell r="O144" t="str">
            <v>BENAI - KOTO RAJO - PULAU JAMBU</v>
          </cell>
          <cell r="P144">
            <v>2015</v>
          </cell>
          <cell r="Q144">
            <v>0</v>
          </cell>
          <cell r="R144">
            <v>0</v>
          </cell>
          <cell r="S144">
            <v>0</v>
          </cell>
          <cell r="T144" t="str">
            <v>APBD</v>
          </cell>
          <cell r="U144">
            <v>6147420832.6300564</v>
          </cell>
          <cell r="V144">
            <v>0</v>
          </cell>
          <cell r="W144">
            <v>0</v>
          </cell>
        </row>
        <row r="145">
          <cell r="E145" t="str">
            <v>161.4</v>
          </cell>
          <cell r="F145" t="str">
            <v>4.13.01</v>
          </cell>
          <cell r="G145">
            <v>0</v>
          </cell>
          <cell r="H145" t="str">
            <v>PENINGKATAN JALAN BENAI - KOTO RAJO - PL. JAMBU (ASPAL) (1,7 KM)</v>
          </cell>
          <cell r="I145" t="str">
            <v>04.13.01.03.06</v>
          </cell>
          <cell r="J145">
            <v>0</v>
          </cell>
          <cell r="K145">
            <v>0</v>
          </cell>
          <cell r="L145">
            <v>0</v>
          </cell>
          <cell r="M145">
            <v>0</v>
          </cell>
          <cell r="N145">
            <v>0</v>
          </cell>
          <cell r="O145" t="str">
            <v>BENAI - KOTO RAJO - PULAU JAMBU</v>
          </cell>
          <cell r="P145">
            <v>2016</v>
          </cell>
          <cell r="Q145">
            <v>0</v>
          </cell>
          <cell r="R145">
            <v>0</v>
          </cell>
          <cell r="S145">
            <v>0</v>
          </cell>
          <cell r="T145" t="str">
            <v>APBD</v>
          </cell>
          <cell r="U145">
            <v>4070073728.3230543</v>
          </cell>
          <cell r="V145">
            <v>0</v>
          </cell>
          <cell r="W145">
            <v>0</v>
          </cell>
        </row>
        <row r="146">
          <cell r="E146" t="str">
            <v>180.1</v>
          </cell>
          <cell r="F146" t="str">
            <v>4.13.01</v>
          </cell>
          <cell r="G146">
            <v>0</v>
          </cell>
          <cell r="H146" t="str">
            <v>JALAN KABUPATEN LOKAL</v>
          </cell>
          <cell r="I146" t="str">
            <v>04.13.01.03.06</v>
          </cell>
          <cell r="J146">
            <v>0</v>
          </cell>
          <cell r="K146" t="str">
            <v>ASPAL HOTMIX</v>
          </cell>
          <cell r="L146">
            <v>2800</v>
          </cell>
          <cell r="M146">
            <v>7</v>
          </cell>
          <cell r="N146">
            <v>19600</v>
          </cell>
          <cell r="O146" t="str">
            <v>TUGU PULAI - PAUH ANGIT</v>
          </cell>
          <cell r="P146">
            <v>2001</v>
          </cell>
          <cell r="Q146">
            <v>0</v>
          </cell>
          <cell r="R146">
            <v>0</v>
          </cell>
          <cell r="S146" t="str">
            <v>12.04.06.05.01.00</v>
          </cell>
          <cell r="T146" t="str">
            <v>APBD</v>
          </cell>
          <cell r="U146">
            <v>2058000000</v>
          </cell>
          <cell r="V146" t="str">
            <v>B</v>
          </cell>
          <cell r="W146">
            <v>0</v>
          </cell>
        </row>
        <row r="147">
          <cell r="E147" t="str">
            <v>310.1</v>
          </cell>
          <cell r="F147" t="str">
            <v>4.13.01</v>
          </cell>
          <cell r="G147">
            <v>0</v>
          </cell>
          <cell r="H147" t="str">
            <v>JALAN KABUPATEN LOKAL</v>
          </cell>
          <cell r="I147" t="str">
            <v>04.13.01.03.06</v>
          </cell>
          <cell r="J147">
            <v>0</v>
          </cell>
          <cell r="K147" t="str">
            <v>BATU PECAH / MACADAM</v>
          </cell>
          <cell r="L147">
            <v>65000</v>
          </cell>
          <cell r="M147">
            <v>7</v>
          </cell>
          <cell r="N147">
            <v>455000</v>
          </cell>
          <cell r="O147" t="str">
            <v>JALAN RAPP - SITUGAL</v>
          </cell>
          <cell r="P147">
            <v>2001</v>
          </cell>
          <cell r="Q147">
            <v>0</v>
          </cell>
          <cell r="R147">
            <v>0</v>
          </cell>
          <cell r="S147" t="str">
            <v>12.04.06.05.01.00</v>
          </cell>
          <cell r="T147" t="str">
            <v>APBD</v>
          </cell>
          <cell r="U147">
            <v>2016000000</v>
          </cell>
          <cell r="V147" t="str">
            <v>KB</v>
          </cell>
          <cell r="W147">
            <v>0</v>
          </cell>
        </row>
        <row r="148">
          <cell r="E148" t="str">
            <v>309.1</v>
          </cell>
          <cell r="F148" t="str">
            <v>4.13.01</v>
          </cell>
          <cell r="G148">
            <v>0</v>
          </cell>
          <cell r="H148" t="str">
            <v>JALAN KABUPATEN LOKAL</v>
          </cell>
          <cell r="I148" t="str">
            <v>04.13.01.03.06</v>
          </cell>
          <cell r="J148">
            <v>0</v>
          </cell>
          <cell r="K148" t="str">
            <v>BATU PECAH / MACADAM</v>
          </cell>
          <cell r="L148" t="str">
            <v>3500</v>
          </cell>
          <cell r="M148">
            <v>7</v>
          </cell>
          <cell r="N148">
            <v>24500</v>
          </cell>
          <cell r="O148" t="str">
            <v>DESA SIGARUNTANG - RUAS 208</v>
          </cell>
          <cell r="P148">
            <v>2001</v>
          </cell>
          <cell r="Q148">
            <v>0</v>
          </cell>
          <cell r="R148">
            <v>0</v>
          </cell>
          <cell r="S148" t="str">
            <v>12.04.06.05.01.00</v>
          </cell>
          <cell r="T148" t="str">
            <v>APBD</v>
          </cell>
          <cell r="U148">
            <v>1176000000</v>
          </cell>
          <cell r="V148" t="str">
            <v>B</v>
          </cell>
          <cell r="W148">
            <v>0</v>
          </cell>
        </row>
        <row r="149">
          <cell r="E149" t="str">
            <v>164.1</v>
          </cell>
          <cell r="F149" t="str">
            <v>4.13.01</v>
          </cell>
          <cell r="G149">
            <v>0</v>
          </cell>
          <cell r="H149" t="str">
            <v>JALAN KABUPATEN LOKAL</v>
          </cell>
          <cell r="I149" t="str">
            <v>04.13.01.03.06</v>
          </cell>
          <cell r="J149">
            <v>0</v>
          </cell>
          <cell r="K149" t="str">
            <v>ASPAL HOTMIX</v>
          </cell>
          <cell r="L149" t="str">
            <v>44000</v>
          </cell>
          <cell r="M149">
            <v>0</v>
          </cell>
          <cell r="N149">
            <v>0</v>
          </cell>
          <cell r="O149" t="str">
            <v>PANGEAN - BTS INUMAN</v>
          </cell>
          <cell r="P149">
            <v>2001</v>
          </cell>
          <cell r="Q149">
            <v>0</v>
          </cell>
          <cell r="R149">
            <v>0</v>
          </cell>
          <cell r="S149" t="str">
            <v>12.04.06.05.01.00</v>
          </cell>
          <cell r="T149" t="str">
            <v>APBD</v>
          </cell>
          <cell r="U149">
            <v>1848000000</v>
          </cell>
          <cell r="V149" t="str">
            <v>B</v>
          </cell>
          <cell r="W149">
            <v>0</v>
          </cell>
        </row>
        <row r="150">
          <cell r="E150" t="str">
            <v>165.1</v>
          </cell>
          <cell r="F150" t="str">
            <v>4.13.01</v>
          </cell>
          <cell r="G150">
            <v>0</v>
          </cell>
          <cell r="H150" t="str">
            <v>JALAN KABUPATEN LOKAL</v>
          </cell>
          <cell r="I150" t="str">
            <v>04.13.01.03.06</v>
          </cell>
          <cell r="J150">
            <v>0</v>
          </cell>
          <cell r="K150" t="str">
            <v>ASPAL HOTMIX</v>
          </cell>
          <cell r="L150" t="str">
            <v>35000</v>
          </cell>
          <cell r="M150">
            <v>0</v>
          </cell>
          <cell r="N150">
            <v>0</v>
          </cell>
          <cell r="O150" t="str">
            <v>SAKO - TRANS SKP II</v>
          </cell>
          <cell r="P150">
            <v>2001</v>
          </cell>
          <cell r="Q150">
            <v>0</v>
          </cell>
          <cell r="R150">
            <v>0</v>
          </cell>
          <cell r="S150" t="str">
            <v>12.04.06.05.01.00</v>
          </cell>
          <cell r="T150" t="str">
            <v>APBD</v>
          </cell>
          <cell r="U150">
            <v>4200000000</v>
          </cell>
          <cell r="V150" t="str">
            <v>KB</v>
          </cell>
          <cell r="W150">
            <v>0</v>
          </cell>
        </row>
        <row r="151">
          <cell r="E151" t="str">
            <v>165.2</v>
          </cell>
          <cell r="F151" t="str">
            <v>4.13.01</v>
          </cell>
          <cell r="G151">
            <v>0</v>
          </cell>
          <cell r="H151" t="str">
            <v>JALAN KABUPATEN LOKAL</v>
          </cell>
          <cell r="I151" t="str">
            <v>04.13.01.03.06</v>
          </cell>
          <cell r="J151">
            <v>0</v>
          </cell>
          <cell r="K151" t="str">
            <v>BATU PECAH / MACADAM</v>
          </cell>
          <cell r="L151" t="str">
            <v>35000</v>
          </cell>
          <cell r="M151">
            <v>0</v>
          </cell>
          <cell r="N151">
            <v>0</v>
          </cell>
          <cell r="O151" t="str">
            <v>SAKO - TRANS SKP II</v>
          </cell>
          <cell r="P151">
            <v>2001</v>
          </cell>
          <cell r="Q151">
            <v>0</v>
          </cell>
          <cell r="R151">
            <v>0</v>
          </cell>
          <cell r="S151" t="str">
            <v>12.04.06.05.01.00</v>
          </cell>
          <cell r="T151" t="str">
            <v>APBD</v>
          </cell>
          <cell r="U151">
            <v>4992000000</v>
          </cell>
          <cell r="V151" t="str">
            <v>B</v>
          </cell>
          <cell r="W151">
            <v>0</v>
          </cell>
        </row>
        <row r="152">
          <cell r="E152" t="str">
            <v>233.1</v>
          </cell>
          <cell r="F152" t="str">
            <v>4.13.01</v>
          </cell>
          <cell r="G152">
            <v>0</v>
          </cell>
          <cell r="H152" t="str">
            <v>JALAN KABUPATEN LOKAL</v>
          </cell>
          <cell r="I152" t="str">
            <v>04.13.01.03.06</v>
          </cell>
          <cell r="J152">
            <v>0</v>
          </cell>
          <cell r="K152" t="str">
            <v>ASPAL HOTMIX</v>
          </cell>
          <cell r="L152" t="str">
            <v>10000</v>
          </cell>
          <cell r="M152">
            <v>8</v>
          </cell>
          <cell r="N152">
            <v>28000</v>
          </cell>
          <cell r="O152" t="str">
            <v>SIMPANG KEBUN LADO - SEI SIRIH</v>
          </cell>
          <cell r="P152">
            <v>2001</v>
          </cell>
          <cell r="Q152">
            <v>0</v>
          </cell>
          <cell r="R152">
            <v>0</v>
          </cell>
          <cell r="S152" t="str">
            <v>12.04.06.05.01.00</v>
          </cell>
          <cell r="T152" t="str">
            <v>APBD</v>
          </cell>
          <cell r="U152">
            <v>8400000000</v>
          </cell>
          <cell r="V152" t="str">
            <v>B</v>
          </cell>
          <cell r="W152">
            <v>0</v>
          </cell>
        </row>
        <row r="153">
          <cell r="E153" t="str">
            <v>197.1</v>
          </cell>
          <cell r="F153" t="str">
            <v>4.13.01</v>
          </cell>
          <cell r="G153">
            <v>0</v>
          </cell>
          <cell r="H153" t="str">
            <v>JALAN KABUPATEN LOKAL</v>
          </cell>
          <cell r="I153" t="str">
            <v>04.13.01.03.06</v>
          </cell>
          <cell r="J153">
            <v>0</v>
          </cell>
          <cell r="K153" t="str">
            <v>ASPAL HOTMIX</v>
          </cell>
          <cell r="L153">
            <v>14000</v>
          </cell>
          <cell r="M153">
            <v>8</v>
          </cell>
          <cell r="N153">
            <v>112000</v>
          </cell>
          <cell r="O153" t="str">
            <v>LOGAS - AIR MAS</v>
          </cell>
          <cell r="P153">
            <v>2001</v>
          </cell>
          <cell r="Q153">
            <v>0</v>
          </cell>
          <cell r="R153">
            <v>0</v>
          </cell>
          <cell r="S153" t="str">
            <v>12.04.06.05.01.00</v>
          </cell>
          <cell r="T153" t="str">
            <v>APBD</v>
          </cell>
          <cell r="U153">
            <v>12022715750</v>
          </cell>
          <cell r="V153" t="str">
            <v>KB</v>
          </cell>
          <cell r="W153">
            <v>0</v>
          </cell>
        </row>
        <row r="154">
          <cell r="F154" t="str">
            <v>4.13.01</v>
          </cell>
          <cell r="G154">
            <v>0</v>
          </cell>
          <cell r="H154" t="str">
            <v>JALAN KABUPATEN LOKAL</v>
          </cell>
          <cell r="I154" t="str">
            <v>04.13.01.03.06</v>
          </cell>
          <cell r="J154">
            <v>0</v>
          </cell>
          <cell r="K154" t="str">
            <v>SEMEN/BETON</v>
          </cell>
          <cell r="L154" t="str">
            <v>2000</v>
          </cell>
          <cell r="M154">
            <v>0</v>
          </cell>
          <cell r="N154">
            <v>0</v>
          </cell>
          <cell r="O154" t="str">
            <v>UJUNG TANJUNG - PULAU KALIMANTING</v>
          </cell>
          <cell r="P154">
            <v>2001</v>
          </cell>
          <cell r="Q154">
            <v>0</v>
          </cell>
          <cell r="R154">
            <v>0</v>
          </cell>
          <cell r="S154" t="str">
            <v>12.04.06.05.01.00</v>
          </cell>
          <cell r="T154" t="str">
            <v>APBD</v>
          </cell>
          <cell r="U154">
            <v>1300000000</v>
          </cell>
          <cell r="V154" t="str">
            <v>B</v>
          </cell>
          <cell r="W154">
            <v>0</v>
          </cell>
        </row>
        <row r="155">
          <cell r="E155" t="str">
            <v>189.1</v>
          </cell>
          <cell r="F155" t="str">
            <v>4.13.01</v>
          </cell>
          <cell r="G155">
            <v>0</v>
          </cell>
          <cell r="H155" t="str">
            <v>JALAN KABUPATEN LOKAL</v>
          </cell>
          <cell r="I155" t="str">
            <v>04.13.01.03.06</v>
          </cell>
          <cell r="J155">
            <v>0</v>
          </cell>
          <cell r="K155" t="str">
            <v>BATU PECAH / MACADAM</v>
          </cell>
          <cell r="L155">
            <v>25000</v>
          </cell>
          <cell r="M155">
            <v>8</v>
          </cell>
          <cell r="N155">
            <v>200000</v>
          </cell>
          <cell r="O155" t="str">
            <v>JALAN PANGKALAN INDARUNG-SIMP SUMPU</v>
          </cell>
          <cell r="P155">
            <v>2001</v>
          </cell>
          <cell r="Q155">
            <v>0</v>
          </cell>
          <cell r="R155">
            <v>0</v>
          </cell>
          <cell r="S155" t="str">
            <v>12.04.06.05.01.00</v>
          </cell>
          <cell r="T155" t="str">
            <v>APBD</v>
          </cell>
          <cell r="U155">
            <v>14400000000</v>
          </cell>
          <cell r="V155" t="str">
            <v>B</v>
          </cell>
          <cell r="W155">
            <v>0</v>
          </cell>
        </row>
        <row r="156">
          <cell r="E156" t="str">
            <v>229.1</v>
          </cell>
          <cell r="F156" t="str">
            <v>4.13.01</v>
          </cell>
          <cell r="G156">
            <v>0</v>
          </cell>
          <cell r="H156" t="str">
            <v>JALAN KABUPATEN LOKAL</v>
          </cell>
          <cell r="I156" t="str">
            <v>04.13.01.03.06</v>
          </cell>
          <cell r="J156">
            <v>0</v>
          </cell>
          <cell r="K156" t="str">
            <v>ASPAL HOTMIX</v>
          </cell>
          <cell r="L156" t="str">
            <v>15400</v>
          </cell>
          <cell r="M156">
            <v>0</v>
          </cell>
          <cell r="N156">
            <v>0</v>
          </cell>
          <cell r="O156" t="str">
            <v>SIMPANG HANDOYO</v>
          </cell>
          <cell r="P156">
            <v>2001</v>
          </cell>
          <cell r="Q156">
            <v>0</v>
          </cell>
          <cell r="R156">
            <v>0</v>
          </cell>
          <cell r="S156" t="str">
            <v>12.04.06.05.01.00</v>
          </cell>
          <cell r="T156" t="str">
            <v>APBD</v>
          </cell>
          <cell r="U156">
            <v>16170000000</v>
          </cell>
          <cell r="V156" t="str">
            <v>B</v>
          </cell>
          <cell r="W156">
            <v>0</v>
          </cell>
        </row>
        <row r="157">
          <cell r="F157" t="str">
            <v>4.13.01</v>
          </cell>
          <cell r="G157">
            <v>0</v>
          </cell>
          <cell r="H157" t="str">
            <v>JALAN KABUPATEN LOKAL</v>
          </cell>
          <cell r="I157" t="str">
            <v>04.13.01.03.06</v>
          </cell>
          <cell r="J157">
            <v>0</v>
          </cell>
          <cell r="K157" t="str">
            <v>ASPAL PENETRASI</v>
          </cell>
          <cell r="L157" t="str">
            <v>1300</v>
          </cell>
          <cell r="M157">
            <v>0</v>
          </cell>
          <cell r="N157">
            <v>0</v>
          </cell>
          <cell r="O157" t="str">
            <v>JALAN SHEH AHMED BUDAN</v>
          </cell>
          <cell r="P157">
            <v>2001</v>
          </cell>
          <cell r="Q157">
            <v>0</v>
          </cell>
          <cell r="R157">
            <v>0</v>
          </cell>
          <cell r="S157" t="str">
            <v>12.04.06.05.01.00</v>
          </cell>
          <cell r="T157" t="str">
            <v>APBD</v>
          </cell>
          <cell r="U157">
            <v>819000000</v>
          </cell>
          <cell r="V157" t="str">
            <v>KB</v>
          </cell>
          <cell r="W157">
            <v>0</v>
          </cell>
        </row>
        <row r="158">
          <cell r="F158" t="str">
            <v>4.13.01</v>
          </cell>
          <cell r="G158">
            <v>0</v>
          </cell>
          <cell r="H158" t="str">
            <v>JALAN KABUPATEN LOKAL</v>
          </cell>
          <cell r="I158" t="str">
            <v>04.13.01.03.06</v>
          </cell>
          <cell r="J158">
            <v>0</v>
          </cell>
          <cell r="K158" t="str">
            <v>ASPAL PENETRASI</v>
          </cell>
          <cell r="L158" t="str">
            <v>450</v>
          </cell>
          <cell r="M158">
            <v>0</v>
          </cell>
          <cell r="N158">
            <v>0</v>
          </cell>
          <cell r="O158" t="str">
            <v>JALAN PADAT KARYA</v>
          </cell>
          <cell r="P158">
            <v>2001</v>
          </cell>
          <cell r="Q158">
            <v>0</v>
          </cell>
          <cell r="R158">
            <v>0</v>
          </cell>
          <cell r="S158" t="str">
            <v>12.04.06.05.01.00</v>
          </cell>
          <cell r="T158" t="str">
            <v>APBD</v>
          </cell>
          <cell r="U158">
            <v>303750000</v>
          </cell>
          <cell r="V158" t="str">
            <v>B</v>
          </cell>
          <cell r="W158">
            <v>0</v>
          </cell>
        </row>
        <row r="159">
          <cell r="F159" t="str">
            <v>4.13.01</v>
          </cell>
          <cell r="G159">
            <v>0</v>
          </cell>
          <cell r="H159" t="str">
            <v>JALAN KABUPATEN LOKAL</v>
          </cell>
          <cell r="I159" t="str">
            <v>04.13.01.03.06</v>
          </cell>
          <cell r="J159">
            <v>0</v>
          </cell>
          <cell r="K159" t="str">
            <v>BATU PECAH / MACADAM</v>
          </cell>
          <cell r="L159" t="str">
            <v>30000</v>
          </cell>
          <cell r="M159">
            <v>0</v>
          </cell>
          <cell r="N159">
            <v>0</v>
          </cell>
          <cell r="O159" t="str">
            <v>JALAN PANGKALAN INDARUNG</v>
          </cell>
          <cell r="P159">
            <v>2001</v>
          </cell>
          <cell r="Q159">
            <v>0</v>
          </cell>
          <cell r="R159">
            <v>0</v>
          </cell>
          <cell r="S159" t="str">
            <v>12.04.06.05.01.00</v>
          </cell>
          <cell r="T159" t="str">
            <v>APBD</v>
          </cell>
          <cell r="U159">
            <v>17280000000</v>
          </cell>
          <cell r="V159" t="str">
            <v>KB</v>
          </cell>
          <cell r="W159">
            <v>0</v>
          </cell>
        </row>
        <row r="160">
          <cell r="F160" t="str">
            <v>4.13.01</v>
          </cell>
          <cell r="G160">
            <v>0</v>
          </cell>
          <cell r="H160" t="str">
            <v>JALAN KABUPATEN LOKAL</v>
          </cell>
          <cell r="I160" t="str">
            <v>04.13.01.03.06</v>
          </cell>
          <cell r="J160">
            <v>0</v>
          </cell>
          <cell r="K160" t="str">
            <v>ASPAL HOTMIX</v>
          </cell>
          <cell r="L160" t="str">
            <v>29000</v>
          </cell>
          <cell r="M160">
            <v>0</v>
          </cell>
          <cell r="N160">
            <v>0</v>
          </cell>
          <cell r="O160" t="str">
            <v>JALAN SUDIRMAN</v>
          </cell>
          <cell r="P160">
            <v>2001</v>
          </cell>
          <cell r="Q160">
            <v>0</v>
          </cell>
          <cell r="R160">
            <v>0</v>
          </cell>
          <cell r="S160" t="str">
            <v>12.04.06.05.01.00</v>
          </cell>
          <cell r="T160" t="str">
            <v>APBN</v>
          </cell>
          <cell r="U160">
            <v>56840000000</v>
          </cell>
          <cell r="V160" t="str">
            <v>B</v>
          </cell>
          <cell r="W160">
            <v>0</v>
          </cell>
        </row>
        <row r="161">
          <cell r="E161" t="str">
            <v>244.1</v>
          </cell>
          <cell r="F161" t="str">
            <v>4.13.01</v>
          </cell>
          <cell r="G161">
            <v>0</v>
          </cell>
          <cell r="H161" t="str">
            <v>JALAN KABUPATEN LOKAL</v>
          </cell>
          <cell r="I161" t="str">
            <v>04.13.01.03.06</v>
          </cell>
          <cell r="J161">
            <v>0</v>
          </cell>
          <cell r="K161" t="str">
            <v>ASPAL HOTMIX</v>
          </cell>
          <cell r="L161">
            <v>25000</v>
          </cell>
          <cell r="M161">
            <v>0</v>
          </cell>
          <cell r="N161">
            <v>178300</v>
          </cell>
          <cell r="O161" t="str">
            <v>KOTO BARU - SUKA MAJU</v>
          </cell>
          <cell r="P161">
            <v>2001</v>
          </cell>
          <cell r="Q161">
            <v>0</v>
          </cell>
          <cell r="R161">
            <v>0</v>
          </cell>
          <cell r="S161" t="str">
            <v>12.04.06.05.01.00</v>
          </cell>
          <cell r="T161" t="str">
            <v>APBD</v>
          </cell>
          <cell r="U161">
            <v>15288000000</v>
          </cell>
          <cell r="V161" t="str">
            <v>B</v>
          </cell>
          <cell r="W161">
            <v>0</v>
          </cell>
        </row>
        <row r="162">
          <cell r="E162" t="str">
            <v>237.1</v>
          </cell>
          <cell r="F162" t="str">
            <v>4.13.01</v>
          </cell>
          <cell r="G162">
            <v>0</v>
          </cell>
          <cell r="H162" t="str">
            <v>JALAN KABUPATEN LOKAL</v>
          </cell>
          <cell r="I162" t="str">
            <v>04.13.01.03.06</v>
          </cell>
          <cell r="J162">
            <v>0</v>
          </cell>
          <cell r="K162" t="str">
            <v>BATU PECAH / MACADAM</v>
          </cell>
          <cell r="L162">
            <v>17000</v>
          </cell>
          <cell r="M162">
            <v>8</v>
          </cell>
          <cell r="N162">
            <v>136000</v>
          </cell>
          <cell r="O162" t="str">
            <v>SIMPANG KORAN - SUKA MAJU</v>
          </cell>
          <cell r="P162">
            <v>2001</v>
          </cell>
          <cell r="Q162">
            <v>0</v>
          </cell>
          <cell r="R162">
            <v>0</v>
          </cell>
          <cell r="S162" t="str">
            <v>12.04.06.05.01.00</v>
          </cell>
          <cell r="T162" t="str">
            <v>APBD</v>
          </cell>
          <cell r="U162">
            <v>11424000000</v>
          </cell>
          <cell r="V162" t="str">
            <v>B</v>
          </cell>
          <cell r="W162">
            <v>0</v>
          </cell>
        </row>
        <row r="163">
          <cell r="E163" t="str">
            <v>236.1</v>
          </cell>
          <cell r="F163" t="str">
            <v>4.13.01</v>
          </cell>
          <cell r="G163">
            <v>0</v>
          </cell>
          <cell r="H163" t="str">
            <v>JALAN KABUPATEN LOKAL</v>
          </cell>
          <cell r="I163" t="str">
            <v>04.13.01.03.06</v>
          </cell>
          <cell r="J163">
            <v>0</v>
          </cell>
          <cell r="K163" t="str">
            <v>ASPAL HOTMIX</v>
          </cell>
          <cell r="L163">
            <v>16000</v>
          </cell>
          <cell r="M163">
            <v>8</v>
          </cell>
          <cell r="N163">
            <v>128000</v>
          </cell>
          <cell r="O163" t="str">
            <v>SIMPANG PETAI - SIMPANG 4 PT WANASARI</v>
          </cell>
          <cell r="P163">
            <v>2001</v>
          </cell>
          <cell r="Q163">
            <v>0</v>
          </cell>
          <cell r="R163">
            <v>0</v>
          </cell>
          <cell r="S163" t="str">
            <v>12.04.06.05.01.00</v>
          </cell>
          <cell r="T163" t="str">
            <v>APBD</v>
          </cell>
          <cell r="U163">
            <v>15680000000</v>
          </cell>
          <cell r="V163" t="str">
            <v>B</v>
          </cell>
          <cell r="W163">
            <v>0</v>
          </cell>
        </row>
        <row r="164">
          <cell r="E164" t="str">
            <v>238.1</v>
          </cell>
          <cell r="F164" t="str">
            <v>4.13.01</v>
          </cell>
          <cell r="G164">
            <v>0</v>
          </cell>
          <cell r="H164" t="str">
            <v>JALAN SIMPANG RAYA-SEI. BULUH (ASPAL)</v>
          </cell>
          <cell r="I164" t="str">
            <v>04.13.01.03.06</v>
          </cell>
          <cell r="J164">
            <v>0</v>
          </cell>
          <cell r="K164" t="str">
            <v>Aspal</v>
          </cell>
          <cell r="L164">
            <v>2000</v>
          </cell>
          <cell r="M164">
            <v>8</v>
          </cell>
          <cell r="N164">
            <v>16000</v>
          </cell>
          <cell r="O164" t="str">
            <v>SIMPANG RAYA - SEI. BULUH</v>
          </cell>
          <cell r="P164">
            <v>2001</v>
          </cell>
          <cell r="Q164">
            <v>0</v>
          </cell>
          <cell r="R164">
            <v>0</v>
          </cell>
          <cell r="S164" t="str">
            <v>12.04.06.05.01.00</v>
          </cell>
          <cell r="T164" t="str">
            <v>APBD</v>
          </cell>
          <cell r="U164">
            <v>3060956544</v>
          </cell>
          <cell r="V164" t="str">
            <v>B</v>
          </cell>
          <cell r="W164">
            <v>0</v>
          </cell>
        </row>
        <row r="165">
          <cell r="F165" t="str">
            <v>4.13.01</v>
          </cell>
          <cell r="G165">
            <v>0</v>
          </cell>
          <cell r="H165" t="str">
            <v>JALAN KABUPATEN LOKAL</v>
          </cell>
          <cell r="I165" t="str">
            <v>04.13.01.03.06</v>
          </cell>
          <cell r="J165">
            <v>0</v>
          </cell>
          <cell r="K165" t="str">
            <v>BATU PECAH / MACADAM</v>
          </cell>
          <cell r="L165" t="str">
            <v>8000</v>
          </cell>
          <cell r="M165">
            <v>0</v>
          </cell>
          <cell r="N165">
            <v>0</v>
          </cell>
          <cell r="O165" t="str">
            <v>SIMPANG MUARO BAHAN - MUARO BAHAN</v>
          </cell>
          <cell r="P165">
            <v>2001</v>
          </cell>
          <cell r="Q165">
            <v>0</v>
          </cell>
          <cell r="R165">
            <v>0</v>
          </cell>
          <cell r="S165" t="str">
            <v>12.04.06.05.01.00</v>
          </cell>
          <cell r="T165" t="str">
            <v>APBD</v>
          </cell>
          <cell r="U165">
            <v>4992000000</v>
          </cell>
          <cell r="V165" t="str">
            <v>B</v>
          </cell>
          <cell r="W165">
            <v>0</v>
          </cell>
        </row>
        <row r="166">
          <cell r="E166" t="str">
            <v>118.1</v>
          </cell>
          <cell r="F166" t="str">
            <v>4.13.01</v>
          </cell>
          <cell r="G166">
            <v>0</v>
          </cell>
          <cell r="H166" t="str">
            <v>JALAN LUBUK TERENTANG-PISANG BEREBUS (ASPAL)</v>
          </cell>
          <cell r="I166" t="str">
            <v>04.13.01.03.06</v>
          </cell>
          <cell r="J166">
            <v>0</v>
          </cell>
          <cell r="K166" t="str">
            <v>Aspal</v>
          </cell>
          <cell r="L166">
            <v>4000</v>
          </cell>
          <cell r="M166">
            <v>7</v>
          </cell>
          <cell r="N166">
            <v>28000</v>
          </cell>
          <cell r="O166" t="str">
            <v>LUBUK TERENTANG-PISANG BEREBUS</v>
          </cell>
          <cell r="P166">
            <v>2001</v>
          </cell>
          <cell r="Q166">
            <v>0</v>
          </cell>
          <cell r="R166">
            <v>0</v>
          </cell>
          <cell r="S166" t="str">
            <v>12.04.06.05.01..00</v>
          </cell>
          <cell r="T166" t="str">
            <v>APBD</v>
          </cell>
          <cell r="U166">
            <v>4302632417</v>
          </cell>
          <cell r="V166" t="str">
            <v>B</v>
          </cell>
          <cell r="W166">
            <v>0</v>
          </cell>
        </row>
        <row r="167">
          <cell r="F167" t="str">
            <v>4.13.01</v>
          </cell>
          <cell r="G167">
            <v>0</v>
          </cell>
          <cell r="H167" t="str">
            <v>JALAN KABUPATEN LOKAL</v>
          </cell>
          <cell r="I167" t="str">
            <v>04.13.01.03.06</v>
          </cell>
          <cell r="J167">
            <v>0</v>
          </cell>
          <cell r="K167" t="str">
            <v>ASPAL PENETRASI</v>
          </cell>
          <cell r="L167" t="str">
            <v>3000</v>
          </cell>
          <cell r="M167">
            <v>0</v>
          </cell>
          <cell r="N167">
            <v>0</v>
          </cell>
          <cell r="O167" t="str">
            <v>KAMPUNG BARU TOAR-JP KM 1785000</v>
          </cell>
          <cell r="P167">
            <v>2001</v>
          </cell>
          <cell r="Q167">
            <v>0</v>
          </cell>
          <cell r="R167">
            <v>0</v>
          </cell>
          <cell r="S167" t="str">
            <v>12.04.06.05.01..00</v>
          </cell>
          <cell r="T167" t="str">
            <v>APBD</v>
          </cell>
          <cell r="U167">
            <v>1755000000</v>
          </cell>
          <cell r="V167" t="str">
            <v>B</v>
          </cell>
          <cell r="W167">
            <v>0</v>
          </cell>
        </row>
        <row r="168">
          <cell r="E168" t="str">
            <v>251.1</v>
          </cell>
          <cell r="F168" t="str">
            <v>4.13.01</v>
          </cell>
          <cell r="G168">
            <v>0</v>
          </cell>
          <cell r="H168" t="str">
            <v>JALAN KABUPATEN LOKAL</v>
          </cell>
          <cell r="I168" t="str">
            <v>04.13.01.03.06</v>
          </cell>
          <cell r="J168">
            <v>0</v>
          </cell>
          <cell r="K168" t="str">
            <v>BATU PECAH / MACADAM</v>
          </cell>
          <cell r="L168" t="str">
            <v>8000</v>
          </cell>
          <cell r="M168">
            <v>8</v>
          </cell>
          <cell r="N168">
            <v>64000</v>
          </cell>
          <cell r="O168" t="str">
            <v>BERINGIN JAYA - SUKA MAJU</v>
          </cell>
          <cell r="P168">
            <v>2001</v>
          </cell>
          <cell r="Q168">
            <v>0</v>
          </cell>
          <cell r="R168">
            <v>0</v>
          </cell>
          <cell r="S168" t="str">
            <v>12.04.06.05.01.00</v>
          </cell>
          <cell r="T168" t="str">
            <v>APBD</v>
          </cell>
          <cell r="U168">
            <v>5376000000</v>
          </cell>
          <cell r="V168" t="str">
            <v>B</v>
          </cell>
          <cell r="W168">
            <v>0</v>
          </cell>
        </row>
        <row r="169">
          <cell r="E169" t="str">
            <v>114.1</v>
          </cell>
          <cell r="F169" t="str">
            <v>4.13.01</v>
          </cell>
          <cell r="G169">
            <v>0</v>
          </cell>
          <cell r="H169" t="str">
            <v>JALAN KABUPATEN LOKAL</v>
          </cell>
          <cell r="I169" t="str">
            <v>04.13.01.03.06</v>
          </cell>
          <cell r="J169">
            <v>0</v>
          </cell>
          <cell r="K169" t="str">
            <v>BATU PECAH / MACADAM</v>
          </cell>
          <cell r="L169">
            <v>2400</v>
          </cell>
          <cell r="M169">
            <v>7</v>
          </cell>
          <cell r="N169">
            <v>16800</v>
          </cell>
          <cell r="O169" t="str">
            <v>KAMPUNG BARU TOAR-PENYEBRANGAN KRESEK</v>
          </cell>
          <cell r="P169">
            <v>2001</v>
          </cell>
          <cell r="Q169">
            <v>0</v>
          </cell>
          <cell r="R169">
            <v>0</v>
          </cell>
          <cell r="S169" t="str">
            <v>12.04.06.05.01..00</v>
          </cell>
          <cell r="T169" t="str">
            <v>APBD</v>
          </cell>
          <cell r="U169">
            <v>998400000</v>
          </cell>
          <cell r="V169" t="str">
            <v>KB</v>
          </cell>
          <cell r="W169">
            <v>0</v>
          </cell>
        </row>
        <row r="170">
          <cell r="F170" t="str">
            <v>4.13.01</v>
          </cell>
          <cell r="G170">
            <v>0</v>
          </cell>
          <cell r="H170" t="str">
            <v>JALAN KABUPATEN LOKAL</v>
          </cell>
          <cell r="I170" t="str">
            <v>04.13.01.03.06</v>
          </cell>
          <cell r="J170">
            <v>0</v>
          </cell>
          <cell r="K170" t="str">
            <v>BATU PECAH / MACADAM</v>
          </cell>
          <cell r="L170" t="str">
            <v>3000</v>
          </cell>
          <cell r="M170">
            <v>0</v>
          </cell>
          <cell r="N170">
            <v>0</v>
          </cell>
          <cell r="O170" t="str">
            <v>TOAR-GUNUNG</v>
          </cell>
          <cell r="P170">
            <v>2001</v>
          </cell>
          <cell r="Q170">
            <v>0</v>
          </cell>
          <cell r="R170">
            <v>0</v>
          </cell>
          <cell r="S170" t="str">
            <v>12.04.06.05.01..00</v>
          </cell>
          <cell r="T170" t="str">
            <v>APBD</v>
          </cell>
          <cell r="U170">
            <v>1248000000</v>
          </cell>
          <cell r="V170" t="str">
            <v>B</v>
          </cell>
          <cell r="W170">
            <v>0</v>
          </cell>
        </row>
        <row r="171">
          <cell r="E171" t="str">
            <v>116.1</v>
          </cell>
          <cell r="F171" t="str">
            <v>4.13.01</v>
          </cell>
          <cell r="G171">
            <v>0</v>
          </cell>
          <cell r="H171" t="str">
            <v>JALAN KABUPATEN LOKAL</v>
          </cell>
          <cell r="I171" t="str">
            <v>04.13.01.03.06</v>
          </cell>
          <cell r="J171">
            <v>0</v>
          </cell>
          <cell r="K171" t="str">
            <v>BATU PECAH / MACADAM</v>
          </cell>
          <cell r="L171">
            <v>3100</v>
          </cell>
          <cell r="M171">
            <v>7</v>
          </cell>
          <cell r="N171">
            <v>21700</v>
          </cell>
          <cell r="O171" t="str">
            <v>TEBERAU PANJANG-SEI KUANTAN</v>
          </cell>
          <cell r="P171">
            <v>2001</v>
          </cell>
          <cell r="Q171">
            <v>0</v>
          </cell>
          <cell r="R171">
            <v>0</v>
          </cell>
          <cell r="S171" t="str">
            <v>12.04.06.05.01..00</v>
          </cell>
          <cell r="T171" t="str">
            <v>APBD</v>
          </cell>
          <cell r="U171">
            <v>1190400000</v>
          </cell>
          <cell r="V171" t="str">
            <v>B</v>
          </cell>
          <cell r="W171">
            <v>0</v>
          </cell>
        </row>
        <row r="172">
          <cell r="E172" t="str">
            <v>182.1</v>
          </cell>
          <cell r="F172" t="str">
            <v>4.13.01</v>
          </cell>
          <cell r="G172">
            <v>0</v>
          </cell>
          <cell r="H172" t="str">
            <v>JALAN KABUPATEN LOKAL</v>
          </cell>
          <cell r="I172" t="str">
            <v>04.13.01.03.06</v>
          </cell>
          <cell r="J172">
            <v>0</v>
          </cell>
          <cell r="K172" t="str">
            <v>ASPAL PENETRASI</v>
          </cell>
          <cell r="L172" t="str">
            <v>1075</v>
          </cell>
          <cell r="M172">
            <v>7</v>
          </cell>
          <cell r="N172">
            <v>7525</v>
          </cell>
          <cell r="O172" t="str">
            <v>LOGAS TANAH DARAT-SEI RAMBAI</v>
          </cell>
          <cell r="P172">
            <v>2001</v>
          </cell>
          <cell r="Q172">
            <v>0</v>
          </cell>
          <cell r="R172">
            <v>0</v>
          </cell>
          <cell r="S172" t="str">
            <v>12.04.06.05.01..00</v>
          </cell>
          <cell r="T172" t="str">
            <v>APBD</v>
          </cell>
          <cell r="U172">
            <v>580500000</v>
          </cell>
          <cell r="V172" t="str">
            <v>B</v>
          </cell>
          <cell r="W172">
            <v>0</v>
          </cell>
        </row>
        <row r="173">
          <cell r="F173" t="str">
            <v>4.13.01</v>
          </cell>
          <cell r="G173">
            <v>0</v>
          </cell>
          <cell r="H173" t="str">
            <v>JALAN KABUPATEN LOKAL</v>
          </cell>
          <cell r="I173" t="str">
            <v>04.13.01.03.06</v>
          </cell>
          <cell r="J173">
            <v>0</v>
          </cell>
          <cell r="K173" t="str">
            <v>TANAH</v>
          </cell>
          <cell r="L173" t="str">
            <v>2900</v>
          </cell>
          <cell r="M173">
            <v>0</v>
          </cell>
          <cell r="N173">
            <v>0</v>
          </cell>
          <cell r="O173" t="str">
            <v>SEI RAMBAI-RAMBAHAN</v>
          </cell>
          <cell r="P173">
            <v>2001</v>
          </cell>
          <cell r="Q173">
            <v>0</v>
          </cell>
          <cell r="R173">
            <v>0</v>
          </cell>
          <cell r="S173" t="str">
            <v>12.04.06.05.01..00</v>
          </cell>
          <cell r="T173" t="str">
            <v>APBD</v>
          </cell>
          <cell r="U173">
            <v>261000000</v>
          </cell>
          <cell r="V173" t="str">
            <v>B</v>
          </cell>
          <cell r="W173">
            <v>0</v>
          </cell>
        </row>
        <row r="174">
          <cell r="F174" t="str">
            <v>4.13.01</v>
          </cell>
          <cell r="G174">
            <v>0</v>
          </cell>
          <cell r="H174" t="str">
            <v>JALAN KABUPATEN LOKAL</v>
          </cell>
          <cell r="I174" t="str">
            <v>04.13.01.03.06</v>
          </cell>
          <cell r="J174">
            <v>0</v>
          </cell>
          <cell r="K174" t="str">
            <v>ASPAL PENETRASI</v>
          </cell>
          <cell r="L174" t="str">
            <v>3900</v>
          </cell>
          <cell r="M174">
            <v>0</v>
          </cell>
          <cell r="N174">
            <v>0</v>
          </cell>
          <cell r="O174" t="str">
            <v>PERHENTIAN LUAS-TERATAK RENDAH</v>
          </cell>
          <cell r="P174">
            <v>2001</v>
          </cell>
          <cell r="Q174">
            <v>0</v>
          </cell>
          <cell r="R174">
            <v>0</v>
          </cell>
          <cell r="S174" t="str">
            <v>12.04.06.05.01..00</v>
          </cell>
          <cell r="T174" t="str">
            <v>APBD</v>
          </cell>
          <cell r="U174">
            <v>3159000000</v>
          </cell>
          <cell r="V174" t="str">
            <v>B</v>
          </cell>
          <cell r="W174">
            <v>0</v>
          </cell>
        </row>
        <row r="175">
          <cell r="E175" t="str">
            <v>184.1</v>
          </cell>
          <cell r="F175" t="str">
            <v>4.13.01</v>
          </cell>
          <cell r="G175">
            <v>0</v>
          </cell>
          <cell r="H175" t="str">
            <v>JALAN KABUPATEN LOKAL</v>
          </cell>
          <cell r="I175" t="str">
            <v>04.13.01.03.06</v>
          </cell>
          <cell r="J175">
            <v>0</v>
          </cell>
          <cell r="K175" t="str">
            <v>ASPAL PENETRASI</v>
          </cell>
          <cell r="L175">
            <v>17300</v>
          </cell>
          <cell r="M175">
            <v>8</v>
          </cell>
          <cell r="N175">
            <v>138400</v>
          </cell>
          <cell r="O175" t="str">
            <v>LOGAS TANAH DARAT-HULU TESO</v>
          </cell>
          <cell r="P175">
            <v>2001</v>
          </cell>
          <cell r="Q175">
            <v>0</v>
          </cell>
          <cell r="R175">
            <v>0</v>
          </cell>
          <cell r="S175" t="str">
            <v>12.04.06.05.01..00</v>
          </cell>
          <cell r="T175" t="str">
            <v>APBD</v>
          </cell>
          <cell r="U175">
            <v>6552000000</v>
          </cell>
          <cell r="V175" t="str">
            <v>B</v>
          </cell>
          <cell r="W175">
            <v>0</v>
          </cell>
        </row>
        <row r="176">
          <cell r="E176" t="str">
            <v>181.1</v>
          </cell>
          <cell r="F176" t="str">
            <v>4.13.01</v>
          </cell>
          <cell r="G176">
            <v>0</v>
          </cell>
          <cell r="H176" t="str">
            <v>JALAN KABUPATEN LOKAL</v>
          </cell>
          <cell r="I176" t="str">
            <v>04.13.01.03.06</v>
          </cell>
          <cell r="J176">
            <v>0</v>
          </cell>
          <cell r="K176" t="str">
            <v>TANAH</v>
          </cell>
          <cell r="L176">
            <v>4000</v>
          </cell>
          <cell r="M176">
            <v>7</v>
          </cell>
          <cell r="N176">
            <v>28000</v>
          </cell>
          <cell r="O176" t="str">
            <v>SIMP. RAMBAHAN-SEI RAMBAIHAN</v>
          </cell>
          <cell r="P176">
            <v>2001</v>
          </cell>
          <cell r="Q176">
            <v>0</v>
          </cell>
          <cell r="R176">
            <v>0</v>
          </cell>
          <cell r="S176" t="str">
            <v>12.04.06.05.01..00</v>
          </cell>
          <cell r="T176" t="str">
            <v>APBD</v>
          </cell>
          <cell r="U176">
            <v>765000000</v>
          </cell>
          <cell r="V176" t="str">
            <v>B</v>
          </cell>
          <cell r="W176">
            <v>0</v>
          </cell>
        </row>
        <row r="177">
          <cell r="F177" t="str">
            <v>4.13.01</v>
          </cell>
          <cell r="G177">
            <v>0</v>
          </cell>
          <cell r="H177" t="str">
            <v>JALAN KABUPATEN LOKAL</v>
          </cell>
          <cell r="I177" t="str">
            <v>04.13.01.03.06</v>
          </cell>
          <cell r="J177">
            <v>0</v>
          </cell>
          <cell r="K177" t="str">
            <v>ASPAL PENETRASI</v>
          </cell>
          <cell r="L177" t="str">
            <v>56000</v>
          </cell>
          <cell r="M177">
            <v>0</v>
          </cell>
          <cell r="N177">
            <v>0</v>
          </cell>
          <cell r="O177" t="str">
            <v xml:space="preserve"> LUBUK JAMBI - SEI BESAR</v>
          </cell>
          <cell r="P177">
            <v>2001</v>
          </cell>
          <cell r="Q177">
            <v>0</v>
          </cell>
          <cell r="R177">
            <v>0</v>
          </cell>
          <cell r="S177" t="str">
            <v>12.04.06.05.01.00</v>
          </cell>
          <cell r="T177" t="str">
            <v>APBD</v>
          </cell>
          <cell r="U177">
            <v>6048000000</v>
          </cell>
          <cell r="V177" t="str">
            <v>B</v>
          </cell>
          <cell r="W177">
            <v>0</v>
          </cell>
        </row>
        <row r="178">
          <cell r="E178" t="str">
            <v>186.1</v>
          </cell>
          <cell r="F178" t="str">
            <v>4.13.01</v>
          </cell>
          <cell r="G178">
            <v>0</v>
          </cell>
          <cell r="H178" t="str">
            <v>JALAN KABUPATEN LOKAL</v>
          </cell>
          <cell r="I178" t="str">
            <v>04.13.01.03.06</v>
          </cell>
          <cell r="J178">
            <v>0</v>
          </cell>
          <cell r="K178" t="str">
            <v>BATU PECAH / MACADAM</v>
          </cell>
          <cell r="L178" t="str">
            <v>5100</v>
          </cell>
          <cell r="M178">
            <v>8</v>
          </cell>
          <cell r="N178">
            <v>40800</v>
          </cell>
          <cell r="O178" t="str">
            <v>SAKO MARAGASARI-KUANTAN SAKO</v>
          </cell>
          <cell r="P178">
            <v>2001</v>
          </cell>
          <cell r="Q178">
            <v>0</v>
          </cell>
          <cell r="R178">
            <v>0</v>
          </cell>
          <cell r="S178" t="str">
            <v>12.04.06.05.01.00</v>
          </cell>
          <cell r="T178" t="str">
            <v>APBD</v>
          </cell>
          <cell r="U178">
            <v>2937600000</v>
          </cell>
          <cell r="V178" t="str">
            <v>B</v>
          </cell>
          <cell r="W178">
            <v>0</v>
          </cell>
        </row>
        <row r="179">
          <cell r="E179" t="str">
            <v>95.1</v>
          </cell>
          <cell r="F179" t="str">
            <v>4.13.01</v>
          </cell>
          <cell r="G179">
            <v>0</v>
          </cell>
          <cell r="H179" t="str">
            <v>JALAN KABUPATEN LOKAL</v>
          </cell>
          <cell r="I179" t="str">
            <v>04.13.01.03.06</v>
          </cell>
          <cell r="J179">
            <v>0</v>
          </cell>
          <cell r="K179" t="str">
            <v>TANAH</v>
          </cell>
          <cell r="L179">
            <v>4000</v>
          </cell>
          <cell r="M179">
            <v>7</v>
          </cell>
          <cell r="N179">
            <v>28000</v>
          </cell>
          <cell r="O179" t="str">
            <v>KASANG-BUKIT KAUMAN</v>
          </cell>
          <cell r="P179">
            <v>2001</v>
          </cell>
          <cell r="Q179">
            <v>0</v>
          </cell>
          <cell r="R179">
            <v>0</v>
          </cell>
          <cell r="S179" t="str">
            <v>12.04.06.05.01..00</v>
          </cell>
          <cell r="T179" t="str">
            <v>APBD</v>
          </cell>
          <cell r="U179">
            <v>720000000</v>
          </cell>
          <cell r="V179" t="str">
            <v>B</v>
          </cell>
          <cell r="W179">
            <v>0</v>
          </cell>
        </row>
        <row r="180">
          <cell r="E180" t="str">
            <v>96.1</v>
          </cell>
          <cell r="F180" t="str">
            <v>4.13.01</v>
          </cell>
          <cell r="G180">
            <v>0</v>
          </cell>
          <cell r="H180" t="str">
            <v>JALAN KABUPATEN LOKAL</v>
          </cell>
          <cell r="I180" t="str">
            <v>04.13.01.03.06</v>
          </cell>
          <cell r="J180">
            <v>0</v>
          </cell>
          <cell r="K180" t="str">
            <v>TANAH</v>
          </cell>
          <cell r="L180">
            <v>4000</v>
          </cell>
          <cell r="M180">
            <v>10</v>
          </cell>
          <cell r="N180">
            <v>40000</v>
          </cell>
          <cell r="O180" t="str">
            <v>KASANG-SIMP 4 CENGAR</v>
          </cell>
          <cell r="P180">
            <v>2001</v>
          </cell>
          <cell r="Q180">
            <v>0</v>
          </cell>
          <cell r="R180">
            <v>0</v>
          </cell>
          <cell r="S180" t="str">
            <v>12.04.06.05.01..00</v>
          </cell>
          <cell r="T180" t="str">
            <v>APBD</v>
          </cell>
          <cell r="U180">
            <v>1080000000</v>
          </cell>
          <cell r="V180" t="str">
            <v>B</v>
          </cell>
          <cell r="W180">
            <v>0</v>
          </cell>
        </row>
        <row r="181">
          <cell r="F181" t="str">
            <v>4.13.01</v>
          </cell>
          <cell r="G181">
            <v>0</v>
          </cell>
          <cell r="H181" t="str">
            <v>JALAN KABUPATEN LOKAL</v>
          </cell>
          <cell r="I181" t="str">
            <v>04.13.01.03.06</v>
          </cell>
          <cell r="J181">
            <v>0</v>
          </cell>
          <cell r="K181" t="str">
            <v>BATU PECAH / MACADAM</v>
          </cell>
          <cell r="L181" t="str">
            <v>1756</v>
          </cell>
          <cell r="M181">
            <v>0</v>
          </cell>
          <cell r="N181">
            <v>0</v>
          </cell>
          <cell r="O181" t="str">
            <v>PENGHUBUNG JEMBATAN CERENTI</v>
          </cell>
          <cell r="P181">
            <v>2001</v>
          </cell>
          <cell r="Q181">
            <v>0</v>
          </cell>
          <cell r="R181">
            <v>0</v>
          </cell>
          <cell r="S181" t="str">
            <v>12.04.06.05.01.00</v>
          </cell>
          <cell r="T181" t="str">
            <v>APBD</v>
          </cell>
          <cell r="U181">
            <v>1011456000</v>
          </cell>
          <cell r="V181" t="str">
            <v>B</v>
          </cell>
          <cell r="W181">
            <v>0</v>
          </cell>
        </row>
        <row r="182">
          <cell r="E182" t="str">
            <v>93.1</v>
          </cell>
          <cell r="F182" t="str">
            <v>4.13.01</v>
          </cell>
          <cell r="G182">
            <v>0</v>
          </cell>
          <cell r="H182" t="str">
            <v>JALAN KABUPATEN LOKAL</v>
          </cell>
          <cell r="I182" t="str">
            <v>04.13.01.03.06</v>
          </cell>
          <cell r="J182">
            <v>0</v>
          </cell>
          <cell r="K182" t="str">
            <v>ASPAL HOTMIX</v>
          </cell>
          <cell r="L182" t="str">
            <v>4000</v>
          </cell>
          <cell r="M182">
            <v>7</v>
          </cell>
          <cell r="N182">
            <v>28000</v>
          </cell>
          <cell r="O182" t="str">
            <v>SIMPANG KINALI-BUKIT KAUMAN</v>
          </cell>
          <cell r="P182">
            <v>2001</v>
          </cell>
          <cell r="Q182">
            <v>0</v>
          </cell>
          <cell r="R182">
            <v>0</v>
          </cell>
          <cell r="S182" t="str">
            <v>12.04.06.05.01.00</v>
          </cell>
          <cell r="T182" t="str">
            <v>APBD</v>
          </cell>
          <cell r="U182">
            <v>3640000000</v>
          </cell>
          <cell r="V182" t="str">
            <v>B</v>
          </cell>
          <cell r="W182">
            <v>0</v>
          </cell>
        </row>
        <row r="183">
          <cell r="E183" t="str">
            <v>112.1</v>
          </cell>
          <cell r="F183" t="str">
            <v>4.13.01</v>
          </cell>
          <cell r="G183">
            <v>0</v>
          </cell>
          <cell r="H183" t="str">
            <v>JALAN KABUPATEN LOKAL</v>
          </cell>
          <cell r="I183" t="str">
            <v>04.13.01.03.06</v>
          </cell>
          <cell r="J183">
            <v>0</v>
          </cell>
          <cell r="K183" t="str">
            <v>ASPAL PENETRASI</v>
          </cell>
          <cell r="L183">
            <v>3500</v>
          </cell>
          <cell r="M183">
            <v>7</v>
          </cell>
          <cell r="N183">
            <v>24500</v>
          </cell>
          <cell r="O183" t="str">
            <v>KASANG-PASAR LUBUK JAMBI</v>
          </cell>
          <cell r="P183">
            <v>2001</v>
          </cell>
          <cell r="Q183">
            <v>0</v>
          </cell>
          <cell r="R183">
            <v>0</v>
          </cell>
          <cell r="S183" t="str">
            <v>12.04.06.05.01..00</v>
          </cell>
          <cell r="T183" t="str">
            <v>APBD</v>
          </cell>
          <cell r="U183">
            <v>3071250000</v>
          </cell>
          <cell r="V183" t="str">
            <v>B</v>
          </cell>
          <cell r="W183">
            <v>0</v>
          </cell>
        </row>
        <row r="184">
          <cell r="E184" t="str">
            <v>293.1</v>
          </cell>
          <cell r="F184" t="str">
            <v>4.13.01</v>
          </cell>
          <cell r="G184">
            <v>0</v>
          </cell>
          <cell r="H184" t="str">
            <v>JALAN KABUPATEN LOKAL</v>
          </cell>
          <cell r="I184" t="str">
            <v>04.13.01.03.06</v>
          </cell>
          <cell r="J184">
            <v>0</v>
          </cell>
          <cell r="K184" t="str">
            <v>ASPAL PENETRASI</v>
          </cell>
          <cell r="L184" t="str">
            <v>6000</v>
          </cell>
          <cell r="M184">
            <v>7</v>
          </cell>
          <cell r="N184">
            <v>42000</v>
          </cell>
          <cell r="O184" t="str">
            <v>TELUK PAUH-BATAS INHU</v>
          </cell>
          <cell r="P184">
            <v>2001</v>
          </cell>
          <cell r="Q184">
            <v>0</v>
          </cell>
          <cell r="R184">
            <v>0</v>
          </cell>
          <cell r="S184" t="str">
            <v>12.04.06.05.01..00</v>
          </cell>
          <cell r="T184" t="str">
            <v>APBD</v>
          </cell>
          <cell r="U184">
            <v>3240000000</v>
          </cell>
          <cell r="V184" t="str">
            <v>B</v>
          </cell>
          <cell r="W184">
            <v>0</v>
          </cell>
        </row>
        <row r="185">
          <cell r="F185" t="str">
            <v>4.13.01</v>
          </cell>
          <cell r="G185">
            <v>0</v>
          </cell>
          <cell r="H185" t="str">
            <v>JALAN KABUPATEN LOKAL</v>
          </cell>
          <cell r="I185" t="str">
            <v>04.13.01.03.06</v>
          </cell>
          <cell r="J185">
            <v>0</v>
          </cell>
          <cell r="K185" t="str">
            <v>ASPAL PENETRASI</v>
          </cell>
          <cell r="L185" t="str">
            <v>3500</v>
          </cell>
          <cell r="M185">
            <v>0</v>
          </cell>
          <cell r="N185">
            <v>0</v>
          </cell>
          <cell r="O185" t="str">
            <v>TELUK PAUH-PASIKIAN</v>
          </cell>
          <cell r="P185">
            <v>2001</v>
          </cell>
          <cell r="Q185">
            <v>0</v>
          </cell>
          <cell r="R185">
            <v>0</v>
          </cell>
          <cell r="S185" t="str">
            <v>12.04.06.05.01.00</v>
          </cell>
          <cell r="T185" t="str">
            <v>APBD</v>
          </cell>
          <cell r="U185">
            <v>2835000000</v>
          </cell>
          <cell r="V185" t="str">
            <v>B</v>
          </cell>
          <cell r="W185">
            <v>0</v>
          </cell>
        </row>
        <row r="186">
          <cell r="E186" t="str">
            <v>295.1</v>
          </cell>
          <cell r="F186" t="str">
            <v>4.13.01</v>
          </cell>
          <cell r="G186">
            <v>0</v>
          </cell>
          <cell r="H186" t="str">
            <v>JALAN KABUPATEN LOKAL</v>
          </cell>
          <cell r="I186" t="str">
            <v>04.13.01.03.06</v>
          </cell>
          <cell r="J186">
            <v>0</v>
          </cell>
          <cell r="K186" t="str">
            <v>TANAH</v>
          </cell>
          <cell r="L186" t="str">
            <v>4500</v>
          </cell>
          <cell r="M186">
            <v>7</v>
          </cell>
          <cell r="N186">
            <v>31500</v>
          </cell>
          <cell r="O186" t="str">
            <v>SEI PERUPUK - PULAU BAYUR</v>
          </cell>
          <cell r="P186">
            <v>2001</v>
          </cell>
          <cell r="Q186">
            <v>0</v>
          </cell>
          <cell r="R186">
            <v>0</v>
          </cell>
          <cell r="S186" t="str">
            <v>12.04.06.05.01.00</v>
          </cell>
          <cell r="T186" t="str">
            <v>APBD</v>
          </cell>
          <cell r="U186">
            <v>1215000000</v>
          </cell>
          <cell r="V186" t="str">
            <v>B</v>
          </cell>
          <cell r="W186">
            <v>0</v>
          </cell>
        </row>
        <row r="187">
          <cell r="E187" t="str">
            <v>285.1</v>
          </cell>
          <cell r="F187" t="str">
            <v>4.13.01</v>
          </cell>
          <cell r="G187">
            <v>0</v>
          </cell>
          <cell r="H187" t="str">
            <v>JALAN KABUPATEN LOKAL</v>
          </cell>
          <cell r="I187" t="str">
            <v>04.13.01.03.06</v>
          </cell>
          <cell r="J187">
            <v>0</v>
          </cell>
          <cell r="K187" t="str">
            <v>ASPAL PENETRASI</v>
          </cell>
          <cell r="L187" t="str">
            <v>3500</v>
          </cell>
          <cell r="M187">
            <v>7</v>
          </cell>
          <cell r="N187">
            <v>24500</v>
          </cell>
          <cell r="O187" t="str">
            <v>SEI PERUPUK-TELUK PAUH</v>
          </cell>
          <cell r="P187">
            <v>2001</v>
          </cell>
          <cell r="Q187">
            <v>0</v>
          </cell>
          <cell r="R187">
            <v>0</v>
          </cell>
          <cell r="S187" t="str">
            <v>12.04.06.05.01.00</v>
          </cell>
          <cell r="T187" t="str">
            <v>APBD</v>
          </cell>
          <cell r="U187">
            <v>2835000000</v>
          </cell>
          <cell r="V187" t="str">
            <v>B</v>
          </cell>
          <cell r="W187">
            <v>0</v>
          </cell>
        </row>
        <row r="188">
          <cell r="E188" t="str">
            <v>286.1</v>
          </cell>
          <cell r="F188" t="str">
            <v>4.13.01</v>
          </cell>
          <cell r="G188">
            <v>0</v>
          </cell>
          <cell r="H188" t="str">
            <v>JALAN KABUPATEN LOKAL</v>
          </cell>
          <cell r="I188" t="str">
            <v>04.13.01.03.06</v>
          </cell>
          <cell r="J188">
            <v>0</v>
          </cell>
          <cell r="K188" t="str">
            <v>SEMEN/BETON</v>
          </cell>
          <cell r="L188" t="str">
            <v>10000</v>
          </cell>
          <cell r="M188">
            <v>7</v>
          </cell>
          <cell r="N188">
            <v>70000</v>
          </cell>
          <cell r="O188" t="str">
            <v>PULAU JAMBU-TELUK PAUH</v>
          </cell>
          <cell r="P188">
            <v>2001</v>
          </cell>
          <cell r="Q188">
            <v>0</v>
          </cell>
          <cell r="R188">
            <v>0</v>
          </cell>
          <cell r="S188" t="str">
            <v>12.04.06.05.01.00</v>
          </cell>
          <cell r="T188" t="str">
            <v>APBD</v>
          </cell>
          <cell r="U188">
            <v>3000000000</v>
          </cell>
          <cell r="V188" t="str">
            <v>B</v>
          </cell>
          <cell r="W188">
            <v>0</v>
          </cell>
        </row>
        <row r="189">
          <cell r="F189" t="str">
            <v>4.13.01</v>
          </cell>
          <cell r="G189">
            <v>0</v>
          </cell>
          <cell r="H189" t="str">
            <v>JALAN KABUPATEN LOKAL</v>
          </cell>
          <cell r="I189" t="str">
            <v>04.13.01.03.06</v>
          </cell>
          <cell r="J189">
            <v>0</v>
          </cell>
          <cell r="K189" t="str">
            <v>ASPAL PENETRASI</v>
          </cell>
          <cell r="L189" t="str">
            <v>300</v>
          </cell>
          <cell r="M189">
            <v>0</v>
          </cell>
          <cell r="N189">
            <v>0</v>
          </cell>
          <cell r="O189" t="str">
            <v>JL. DIPONEGORO/JLN PASAR CERENTI</v>
          </cell>
          <cell r="P189">
            <v>2001</v>
          </cell>
          <cell r="Q189">
            <v>0</v>
          </cell>
          <cell r="R189">
            <v>0</v>
          </cell>
          <cell r="S189" t="str">
            <v>12.04.06.05.01.00</v>
          </cell>
          <cell r="T189" t="str">
            <v>APBD</v>
          </cell>
          <cell r="U189">
            <v>263250000</v>
          </cell>
          <cell r="V189" t="str">
            <v>B</v>
          </cell>
          <cell r="W189">
            <v>0</v>
          </cell>
        </row>
        <row r="190">
          <cell r="E190" t="str">
            <v>282.1</v>
          </cell>
          <cell r="F190" t="str">
            <v>4.13.01</v>
          </cell>
          <cell r="G190">
            <v>0</v>
          </cell>
          <cell r="H190" t="str">
            <v>JALAN KABUPATEN LOKAL</v>
          </cell>
          <cell r="I190" t="str">
            <v>04.13.01.03.06</v>
          </cell>
          <cell r="J190">
            <v>0</v>
          </cell>
          <cell r="K190" t="str">
            <v>BATU PECAH / MACADAM</v>
          </cell>
          <cell r="L190" t="str">
            <v>7900</v>
          </cell>
          <cell r="M190">
            <v>7</v>
          </cell>
          <cell r="N190">
            <v>55300</v>
          </cell>
          <cell r="O190" t="str">
            <v>NES II CERENTI-KOMPE BERANGIN</v>
          </cell>
          <cell r="P190">
            <v>2001</v>
          </cell>
          <cell r="Q190">
            <v>0</v>
          </cell>
          <cell r="R190">
            <v>0</v>
          </cell>
          <cell r="S190" t="str">
            <v>12.04.06.05.01.00</v>
          </cell>
          <cell r="T190" t="str">
            <v>APBD</v>
          </cell>
          <cell r="U190">
            <v>5119353361.6199999</v>
          </cell>
          <cell r="V190" t="str">
            <v>B</v>
          </cell>
          <cell r="W190">
            <v>0</v>
          </cell>
        </row>
        <row r="191">
          <cell r="E191" t="str">
            <v>283.1</v>
          </cell>
          <cell r="F191" t="str">
            <v>4.13.01</v>
          </cell>
          <cell r="G191">
            <v>0</v>
          </cell>
          <cell r="H191" t="str">
            <v>JALAN KABUPATEN LOKAL</v>
          </cell>
          <cell r="I191" t="str">
            <v>04.13.01.03.06</v>
          </cell>
          <cell r="J191">
            <v>0</v>
          </cell>
          <cell r="K191" t="str">
            <v>BATU PECAH / MACADAM</v>
          </cell>
          <cell r="L191" t="str">
            <v>3000</v>
          </cell>
          <cell r="M191">
            <v>7</v>
          </cell>
          <cell r="N191">
            <v>21000</v>
          </cell>
          <cell r="O191" t="str">
            <v>KOTO CERENTI-PULAU BAYUR</v>
          </cell>
          <cell r="P191">
            <v>2001</v>
          </cell>
          <cell r="Q191">
            <v>0</v>
          </cell>
          <cell r="R191">
            <v>0</v>
          </cell>
          <cell r="S191" t="str">
            <v>12.04.06.05.01.00</v>
          </cell>
          <cell r="T191" t="str">
            <v>APBD</v>
          </cell>
          <cell r="U191">
            <v>2304000000</v>
          </cell>
          <cell r="V191" t="str">
            <v>B</v>
          </cell>
          <cell r="W191">
            <v>0</v>
          </cell>
        </row>
        <row r="192">
          <cell r="E192" t="str">
            <v>126.1</v>
          </cell>
          <cell r="F192" t="str">
            <v>4.13.01</v>
          </cell>
          <cell r="G192">
            <v>0</v>
          </cell>
          <cell r="H192" t="str">
            <v>JALAN KABUPATEN LOKAL</v>
          </cell>
          <cell r="I192" t="str">
            <v>04.13.01.03.06</v>
          </cell>
          <cell r="J192">
            <v>0</v>
          </cell>
          <cell r="K192" t="str">
            <v>BATU PECAH / MACADAM</v>
          </cell>
          <cell r="L192" t="str">
            <v>2500</v>
          </cell>
          <cell r="M192">
            <v>0</v>
          </cell>
          <cell r="N192">
            <v>0</v>
          </cell>
          <cell r="O192" t="str">
            <v>JALAN MUDIK ULO-TANJUNG MEDANG</v>
          </cell>
          <cell r="P192">
            <v>2001</v>
          </cell>
          <cell r="Q192">
            <v>0</v>
          </cell>
          <cell r="R192">
            <v>0</v>
          </cell>
          <cell r="S192" t="str">
            <v>12.04.06.05.01..00</v>
          </cell>
          <cell r="T192" t="str">
            <v>APBD</v>
          </cell>
          <cell r="U192">
            <v>643500000</v>
          </cell>
          <cell r="V192" t="str">
            <v>B</v>
          </cell>
          <cell r="W192">
            <v>0</v>
          </cell>
        </row>
        <row r="193">
          <cell r="E193" t="str">
            <v>120.1</v>
          </cell>
          <cell r="F193" t="str">
            <v>4.13.01</v>
          </cell>
          <cell r="G193">
            <v>0</v>
          </cell>
          <cell r="H193" t="str">
            <v>JALAN KABUPATEN LOKAL</v>
          </cell>
          <cell r="I193" t="str">
            <v>04.13.01.03.06</v>
          </cell>
          <cell r="J193">
            <v>0</v>
          </cell>
          <cell r="K193" t="str">
            <v>BATU PECAH / MACADAM</v>
          </cell>
          <cell r="L193">
            <v>3500</v>
          </cell>
          <cell r="M193">
            <v>7</v>
          </cell>
          <cell r="N193">
            <v>24500</v>
          </cell>
          <cell r="O193" t="str">
            <v>JALAN SEI MANAU-SEI KELELAWAR</v>
          </cell>
          <cell r="P193">
            <v>2001</v>
          </cell>
          <cell r="Q193">
            <v>0</v>
          </cell>
          <cell r="R193">
            <v>0</v>
          </cell>
          <cell r="S193" t="str">
            <v>12.04.06.05.01..00</v>
          </cell>
          <cell r="T193" t="str">
            <v>APBD</v>
          </cell>
          <cell r="U193">
            <v>1008000000</v>
          </cell>
          <cell r="V193" t="str">
            <v>B</v>
          </cell>
          <cell r="W193">
            <v>0</v>
          </cell>
        </row>
        <row r="194">
          <cell r="F194" t="str">
            <v>4.13.01</v>
          </cell>
          <cell r="G194">
            <v>0</v>
          </cell>
          <cell r="H194" t="str">
            <v>JALAN KABUPATEN LOKAL</v>
          </cell>
          <cell r="I194" t="str">
            <v>04.13.01.03.06</v>
          </cell>
          <cell r="J194">
            <v>0</v>
          </cell>
          <cell r="K194" t="str">
            <v>BATU PECAH / MACADAM</v>
          </cell>
          <cell r="L194" t="str">
            <v>5000</v>
          </cell>
          <cell r="M194">
            <v>0</v>
          </cell>
          <cell r="N194">
            <v>0</v>
          </cell>
          <cell r="O194" t="str">
            <v>JALAN DESA KOTO KOMBU</v>
          </cell>
          <cell r="P194">
            <v>2001</v>
          </cell>
          <cell r="Q194">
            <v>0</v>
          </cell>
          <cell r="R194">
            <v>0</v>
          </cell>
          <cell r="S194" t="str">
            <v>12.04.06.05.01.00</v>
          </cell>
          <cell r="T194" t="str">
            <v>APBD</v>
          </cell>
          <cell r="U194">
            <v>1440000000</v>
          </cell>
          <cell r="V194" t="str">
            <v>B</v>
          </cell>
          <cell r="W194">
            <v>0</v>
          </cell>
        </row>
        <row r="195">
          <cell r="E195" t="str">
            <v>124.1</v>
          </cell>
          <cell r="F195" t="str">
            <v>4.13.01</v>
          </cell>
          <cell r="G195">
            <v>0</v>
          </cell>
          <cell r="H195" t="str">
            <v>JALAN KABUPATEN LOKAL</v>
          </cell>
          <cell r="I195" t="str">
            <v>04.13.01.03.06</v>
          </cell>
          <cell r="J195">
            <v>0</v>
          </cell>
          <cell r="K195" t="str">
            <v>BATU PECAH / MACADAM</v>
          </cell>
          <cell r="L195" t="str">
            <v>7000</v>
          </cell>
          <cell r="M195">
            <v>7</v>
          </cell>
          <cell r="N195">
            <v>49000</v>
          </cell>
          <cell r="O195" t="str">
            <v>JALAN MUDIK ULO-SUMPU</v>
          </cell>
          <cell r="P195">
            <v>2001</v>
          </cell>
          <cell r="Q195">
            <v>0</v>
          </cell>
          <cell r="R195">
            <v>0</v>
          </cell>
          <cell r="S195" t="str">
            <v>12.04.06.05.01..00</v>
          </cell>
          <cell r="T195" t="str">
            <v>APBD</v>
          </cell>
          <cell r="U195">
            <v>864000000</v>
          </cell>
          <cell r="V195" t="str">
            <v>B</v>
          </cell>
          <cell r="W195">
            <v>0</v>
          </cell>
        </row>
        <row r="196">
          <cell r="E196" t="str">
            <v>124.2</v>
          </cell>
          <cell r="F196" t="str">
            <v>4.13.01</v>
          </cell>
          <cell r="G196">
            <v>0</v>
          </cell>
          <cell r="H196" t="str">
            <v>JALAN KABUPATEN LOKAL</v>
          </cell>
          <cell r="I196" t="str">
            <v>04.13.01.03.06</v>
          </cell>
          <cell r="J196">
            <v>0</v>
          </cell>
          <cell r="K196" t="str">
            <v>TANAH</v>
          </cell>
          <cell r="L196" t="str">
            <v>7000</v>
          </cell>
          <cell r="M196">
            <v>0</v>
          </cell>
          <cell r="N196">
            <v>0</v>
          </cell>
          <cell r="O196" t="str">
            <v>JALAN MUDIK ULO-SUMPU</v>
          </cell>
          <cell r="P196">
            <v>2001</v>
          </cell>
          <cell r="Q196">
            <v>0</v>
          </cell>
          <cell r="R196">
            <v>0</v>
          </cell>
          <cell r="S196" t="str">
            <v>12.04.06.05.01..00</v>
          </cell>
          <cell r="T196" t="str">
            <v>APBD</v>
          </cell>
          <cell r="U196">
            <v>540000000</v>
          </cell>
          <cell r="V196" t="str">
            <v>B</v>
          </cell>
          <cell r="W196">
            <v>0</v>
          </cell>
        </row>
        <row r="197">
          <cell r="E197" t="str">
            <v>284.1</v>
          </cell>
          <cell r="F197" t="str">
            <v>4.13.01</v>
          </cell>
          <cell r="G197">
            <v>0</v>
          </cell>
          <cell r="H197" t="str">
            <v>JALAN DESA</v>
          </cell>
          <cell r="I197" t="str">
            <v>04.13.01.04.01</v>
          </cell>
          <cell r="J197">
            <v>0</v>
          </cell>
          <cell r="K197" t="str">
            <v>ASPAL HOTMIX</v>
          </cell>
          <cell r="L197" t="str">
            <v>4300</v>
          </cell>
          <cell r="M197">
            <v>7</v>
          </cell>
          <cell r="N197">
            <v>30100</v>
          </cell>
          <cell r="O197" t="str">
            <v>BEDENG SUKURAN - BANJAR NAN TIGO</v>
          </cell>
          <cell r="P197">
            <v>2001</v>
          </cell>
          <cell r="Q197">
            <v>0</v>
          </cell>
          <cell r="R197">
            <v>0</v>
          </cell>
          <cell r="S197" t="str">
            <v>12.04.06.05.01.00</v>
          </cell>
          <cell r="T197" t="str">
            <v>APBD</v>
          </cell>
          <cell r="U197">
            <v>3160500000</v>
          </cell>
          <cell r="V197" t="str">
            <v>KB</v>
          </cell>
          <cell r="W197">
            <v>0</v>
          </cell>
        </row>
        <row r="198">
          <cell r="E198" t="str">
            <v>298.1</v>
          </cell>
          <cell r="F198" t="str">
            <v>4.13.01</v>
          </cell>
          <cell r="G198">
            <v>0</v>
          </cell>
          <cell r="H198" t="str">
            <v>JALAN DESA</v>
          </cell>
          <cell r="I198" t="str">
            <v>04.13.01.04.01</v>
          </cell>
          <cell r="J198">
            <v>0</v>
          </cell>
          <cell r="K198" t="str">
            <v>BATU PECAH / MACADAM</v>
          </cell>
          <cell r="L198" t="str">
            <v>1800</v>
          </cell>
          <cell r="M198">
            <v>7</v>
          </cell>
          <cell r="N198">
            <v>12600</v>
          </cell>
          <cell r="O198" t="str">
            <v>INUMAN - PULAU KIJANG</v>
          </cell>
          <cell r="P198">
            <v>2001</v>
          </cell>
          <cell r="Q198">
            <v>0</v>
          </cell>
          <cell r="R198">
            <v>0</v>
          </cell>
          <cell r="S198" t="str">
            <v>12.04.06.05.01.00</v>
          </cell>
          <cell r="T198" t="str">
            <v>APBD</v>
          </cell>
          <cell r="U198">
            <v>1323000000</v>
          </cell>
          <cell r="V198" t="str">
            <v>B</v>
          </cell>
          <cell r="W198">
            <v>0</v>
          </cell>
        </row>
        <row r="199">
          <cell r="E199" t="str">
            <v>305.1</v>
          </cell>
          <cell r="F199" t="str">
            <v>4.13.01</v>
          </cell>
          <cell r="G199">
            <v>0</v>
          </cell>
          <cell r="H199" t="str">
            <v>JALAN DESA</v>
          </cell>
          <cell r="I199" t="str">
            <v>04.13.01.04.01</v>
          </cell>
          <cell r="J199">
            <v>0</v>
          </cell>
          <cell r="K199" t="str">
            <v>BATU PECAH / MACADAM</v>
          </cell>
          <cell r="L199" t="str">
            <v>1800</v>
          </cell>
          <cell r="M199">
            <v>0</v>
          </cell>
          <cell r="N199">
            <v>0</v>
          </cell>
          <cell r="O199" t="str">
            <v>INUMAN - PULAU PANJANG</v>
          </cell>
          <cell r="P199">
            <v>2001</v>
          </cell>
          <cell r="Q199">
            <v>0</v>
          </cell>
          <cell r="R199">
            <v>0</v>
          </cell>
          <cell r="S199" t="str">
            <v>12.04.06.05.01.00</v>
          </cell>
          <cell r="T199" t="str">
            <v>APBD</v>
          </cell>
          <cell r="U199">
            <v>648000000</v>
          </cell>
          <cell r="V199" t="str">
            <v>B</v>
          </cell>
          <cell r="W199">
            <v>0</v>
          </cell>
        </row>
        <row r="200">
          <cell r="E200" t="str">
            <v>302.1</v>
          </cell>
          <cell r="F200" t="str">
            <v>4.13.01</v>
          </cell>
          <cell r="G200">
            <v>0</v>
          </cell>
          <cell r="H200" t="str">
            <v>JALAN DESA</v>
          </cell>
          <cell r="I200" t="str">
            <v>04.13.01.04.01</v>
          </cell>
          <cell r="J200">
            <v>0</v>
          </cell>
          <cell r="K200" t="str">
            <v>BATU PECAH / MACADAM</v>
          </cell>
          <cell r="L200">
            <v>4000</v>
          </cell>
          <cell r="M200">
            <v>7</v>
          </cell>
          <cell r="N200">
            <v>28000</v>
          </cell>
          <cell r="O200" t="str">
            <v>PULAU BUSUK - KOTO INUMAN</v>
          </cell>
          <cell r="P200">
            <v>2001</v>
          </cell>
          <cell r="Q200">
            <v>0</v>
          </cell>
          <cell r="R200">
            <v>0</v>
          </cell>
          <cell r="S200" t="str">
            <v>12.04.06.05.01.00</v>
          </cell>
          <cell r="T200" t="str">
            <v>APBD</v>
          </cell>
          <cell r="U200">
            <v>1440000000</v>
          </cell>
          <cell r="V200" t="str">
            <v>B</v>
          </cell>
          <cell r="W200">
            <v>0</v>
          </cell>
        </row>
        <row r="201">
          <cell r="E201" t="str">
            <v>174.1</v>
          </cell>
          <cell r="F201" t="str">
            <v>4.13.01</v>
          </cell>
          <cell r="G201">
            <v>0</v>
          </cell>
          <cell r="H201" t="str">
            <v>JALAN DESA</v>
          </cell>
          <cell r="I201" t="str">
            <v>04.13.01.04.01</v>
          </cell>
          <cell r="J201">
            <v>0</v>
          </cell>
          <cell r="K201" t="str">
            <v>SEMEN/BETON</v>
          </cell>
          <cell r="L201">
            <v>3000</v>
          </cell>
          <cell r="M201">
            <v>7</v>
          </cell>
          <cell r="N201">
            <v>21000</v>
          </cell>
          <cell r="O201" t="str">
            <v>DESA SIKAPING - PULAU INGU</v>
          </cell>
          <cell r="P201">
            <v>2001</v>
          </cell>
          <cell r="Q201">
            <v>0</v>
          </cell>
          <cell r="R201">
            <v>0</v>
          </cell>
          <cell r="S201" t="str">
            <v>12.04.06.05.01.00</v>
          </cell>
          <cell r="T201" t="str">
            <v>APBD</v>
          </cell>
          <cell r="U201">
            <v>787500000</v>
          </cell>
          <cell r="V201" t="str">
            <v>KB</v>
          </cell>
          <cell r="W201">
            <v>0</v>
          </cell>
        </row>
        <row r="202">
          <cell r="E202" t="str">
            <v>304.1</v>
          </cell>
          <cell r="F202" t="str">
            <v>4.13.01</v>
          </cell>
          <cell r="G202">
            <v>0</v>
          </cell>
          <cell r="H202" t="str">
            <v>JALAN DESA</v>
          </cell>
          <cell r="I202" t="str">
            <v>04.13.01.04.01</v>
          </cell>
          <cell r="J202">
            <v>0</v>
          </cell>
          <cell r="K202" t="str">
            <v>SEMEN/BETON</v>
          </cell>
          <cell r="L202" t="str">
            <v>2000</v>
          </cell>
          <cell r="M202">
            <v>7</v>
          </cell>
          <cell r="N202">
            <v>14000</v>
          </cell>
          <cell r="O202" t="str">
            <v>BEDENG SUKURAN - P. PULAU PANJANG</v>
          </cell>
          <cell r="P202">
            <v>2001</v>
          </cell>
          <cell r="Q202">
            <v>0</v>
          </cell>
          <cell r="R202">
            <v>0</v>
          </cell>
          <cell r="S202" t="str">
            <v>12.04.06.05.01.00</v>
          </cell>
          <cell r="T202" t="str">
            <v>APBD</v>
          </cell>
          <cell r="U202">
            <v>700000000</v>
          </cell>
          <cell r="V202" t="str">
            <v>B</v>
          </cell>
          <cell r="W202">
            <v>0</v>
          </cell>
        </row>
        <row r="203">
          <cell r="F203" t="str">
            <v>4.13.01</v>
          </cell>
          <cell r="G203">
            <v>0</v>
          </cell>
          <cell r="H203" t="str">
            <v>JALAN LINGKAR PASAR INUMAN (URG PILIHAN)</v>
          </cell>
          <cell r="I203" t="str">
            <v>04.13.01.04.01</v>
          </cell>
          <cell r="J203">
            <v>0</v>
          </cell>
          <cell r="K203" t="str">
            <v>TANAH</v>
          </cell>
          <cell r="L203" t="str">
            <v>1900</v>
          </cell>
          <cell r="M203">
            <v>0</v>
          </cell>
          <cell r="N203">
            <v>0</v>
          </cell>
          <cell r="O203" t="str">
            <v>JALAN LINGKAR PASAR INUMAN</v>
          </cell>
          <cell r="P203">
            <v>2001</v>
          </cell>
          <cell r="Q203">
            <v>0</v>
          </cell>
          <cell r="R203">
            <v>0</v>
          </cell>
          <cell r="S203" t="str">
            <v>12.04.06.05.01.00</v>
          </cell>
          <cell r="T203" t="str">
            <v>APBD</v>
          </cell>
          <cell r="U203">
            <v>536747180</v>
          </cell>
          <cell r="V203" t="str">
            <v>B</v>
          </cell>
          <cell r="W203">
            <v>0</v>
          </cell>
        </row>
        <row r="204">
          <cell r="E204" t="str">
            <v>171.1</v>
          </cell>
          <cell r="F204" t="str">
            <v>4.13.01</v>
          </cell>
          <cell r="G204">
            <v>0</v>
          </cell>
          <cell r="H204" t="str">
            <v>JALAN DESA</v>
          </cell>
          <cell r="I204" t="str">
            <v>04.13.01.04.01</v>
          </cell>
          <cell r="J204">
            <v>0</v>
          </cell>
          <cell r="K204" t="str">
            <v>SEMEN/BETON</v>
          </cell>
          <cell r="L204" t="str">
            <v>2000</v>
          </cell>
          <cell r="M204">
            <v>7</v>
          </cell>
          <cell r="N204">
            <v>14000</v>
          </cell>
          <cell r="O204" t="str">
            <v>TANAH BEKALI - PULAU DERAS</v>
          </cell>
          <cell r="P204">
            <v>2001</v>
          </cell>
          <cell r="Q204">
            <v>0</v>
          </cell>
          <cell r="R204">
            <v>0</v>
          </cell>
          <cell r="S204" t="str">
            <v>12.04.06.05.01.00</v>
          </cell>
          <cell r="T204" t="str">
            <v>APBD</v>
          </cell>
          <cell r="U204">
            <v>600000000</v>
          </cell>
          <cell r="V204" t="str">
            <v>B</v>
          </cell>
          <cell r="W204">
            <v>0</v>
          </cell>
        </row>
        <row r="205">
          <cell r="E205" t="str">
            <v>172.1</v>
          </cell>
          <cell r="F205" t="str">
            <v>4.13.01</v>
          </cell>
          <cell r="G205">
            <v>0</v>
          </cell>
          <cell r="H205" t="str">
            <v>JALAN DESA</v>
          </cell>
          <cell r="I205" t="str">
            <v>04.13.01.04.01</v>
          </cell>
          <cell r="J205">
            <v>0</v>
          </cell>
          <cell r="K205" t="str">
            <v>SEMEN/BETON</v>
          </cell>
          <cell r="L205" t="str">
            <v>1000</v>
          </cell>
          <cell r="M205">
            <v>7</v>
          </cell>
          <cell r="N205">
            <v>7000</v>
          </cell>
          <cell r="O205" t="str">
            <v>PULAU TENGAH - SIKAPING</v>
          </cell>
          <cell r="P205">
            <v>2001</v>
          </cell>
          <cell r="Q205">
            <v>0</v>
          </cell>
          <cell r="R205">
            <v>0</v>
          </cell>
          <cell r="S205" t="str">
            <v>12.04.06.05.01.00</v>
          </cell>
          <cell r="T205" t="str">
            <v>APBD</v>
          </cell>
          <cell r="U205">
            <v>243750000</v>
          </cell>
          <cell r="V205" t="str">
            <v>B</v>
          </cell>
          <cell r="W205">
            <v>0</v>
          </cell>
        </row>
        <row r="206">
          <cell r="E206" t="str">
            <v>173.1</v>
          </cell>
          <cell r="F206" t="str">
            <v>4.13.01</v>
          </cell>
          <cell r="G206">
            <v>0</v>
          </cell>
          <cell r="H206" t="str">
            <v>JALAN DESA</v>
          </cell>
          <cell r="I206" t="str">
            <v>04.13.01.04.01</v>
          </cell>
          <cell r="J206">
            <v>0</v>
          </cell>
          <cell r="K206" t="str">
            <v>SEMEN/BETON</v>
          </cell>
          <cell r="L206">
            <v>3000</v>
          </cell>
          <cell r="M206">
            <v>7</v>
          </cell>
          <cell r="N206">
            <v>21000</v>
          </cell>
          <cell r="O206" t="str">
            <v>DESA PULAU RENGAS - PEMATANG</v>
          </cell>
          <cell r="P206">
            <v>2001</v>
          </cell>
          <cell r="Q206">
            <v>0</v>
          </cell>
          <cell r="R206">
            <v>0</v>
          </cell>
          <cell r="S206" t="str">
            <v>12.04.06.05.01.00</v>
          </cell>
          <cell r="T206" t="str">
            <v>APBD</v>
          </cell>
          <cell r="U206">
            <v>787500000</v>
          </cell>
          <cell r="V206" t="str">
            <v>B</v>
          </cell>
          <cell r="W206">
            <v>0</v>
          </cell>
        </row>
        <row r="207">
          <cell r="E207" t="str">
            <v>163.1</v>
          </cell>
          <cell r="F207" t="str">
            <v>4.13.01</v>
          </cell>
          <cell r="G207">
            <v>0</v>
          </cell>
          <cell r="H207" t="str">
            <v>JALAN PANGEAN-PULAU KUMPAI (ASPAL)</v>
          </cell>
          <cell r="I207" t="str">
            <v>04.13.01.04.01</v>
          </cell>
          <cell r="J207">
            <v>0</v>
          </cell>
          <cell r="K207" t="str">
            <v>ASPAL HOTMIX</v>
          </cell>
          <cell r="L207">
            <v>8000</v>
          </cell>
          <cell r="M207">
            <v>7</v>
          </cell>
          <cell r="N207">
            <v>56000</v>
          </cell>
          <cell r="O207" t="str">
            <v>PANGEAN - PULAU KUMPAI</v>
          </cell>
          <cell r="P207">
            <v>2001</v>
          </cell>
          <cell r="Q207">
            <v>0</v>
          </cell>
          <cell r="R207">
            <v>0</v>
          </cell>
          <cell r="S207" t="str">
            <v>12.04.06.05.01.00</v>
          </cell>
          <cell r="T207" t="str">
            <v>APBD</v>
          </cell>
          <cell r="U207">
            <v>4613760526</v>
          </cell>
          <cell r="V207" t="str">
            <v>B</v>
          </cell>
          <cell r="W207">
            <v>0</v>
          </cell>
        </row>
        <row r="208">
          <cell r="E208" t="str">
            <v>275.1</v>
          </cell>
          <cell r="F208" t="str">
            <v>4.13.01</v>
          </cell>
          <cell r="G208">
            <v>0</v>
          </cell>
          <cell r="H208" t="str">
            <v>JALAN DESA</v>
          </cell>
          <cell r="I208" t="str">
            <v>04.13.01.04.01</v>
          </cell>
          <cell r="J208">
            <v>0</v>
          </cell>
          <cell r="K208" t="str">
            <v>BATU PECAH / MACADAM</v>
          </cell>
          <cell r="L208" t="str">
            <v>4000</v>
          </cell>
          <cell r="M208">
            <v>7</v>
          </cell>
          <cell r="N208">
            <v>28000</v>
          </cell>
          <cell r="O208" t="str">
            <v>RAWANG BINJAI - BERINGIN JAYA</v>
          </cell>
          <cell r="P208">
            <v>2001</v>
          </cell>
          <cell r="Q208">
            <v>0</v>
          </cell>
          <cell r="R208">
            <v>0</v>
          </cell>
          <cell r="S208" t="str">
            <v>12.04.06.05.01.00</v>
          </cell>
          <cell r="T208" t="str">
            <v>APBD</v>
          </cell>
          <cell r="U208">
            <v>832000000</v>
          </cell>
          <cell r="V208" t="str">
            <v>B</v>
          </cell>
          <cell r="W208">
            <v>0</v>
          </cell>
        </row>
        <row r="209">
          <cell r="E209" t="str">
            <v>166.1</v>
          </cell>
          <cell r="F209" t="str">
            <v>4.13.01</v>
          </cell>
          <cell r="G209">
            <v>0</v>
          </cell>
          <cell r="H209" t="str">
            <v>JALAN DESA</v>
          </cell>
          <cell r="I209" t="str">
            <v>04.13.01.04.01</v>
          </cell>
          <cell r="J209">
            <v>0</v>
          </cell>
          <cell r="K209" t="str">
            <v>BATU PECAH / MACADAM</v>
          </cell>
          <cell r="L209" t="str">
            <v>600</v>
          </cell>
          <cell r="M209">
            <v>7</v>
          </cell>
          <cell r="N209">
            <v>4200</v>
          </cell>
          <cell r="O209" t="str">
            <v xml:space="preserve">PAUH ANGIT-PASAR USANG PANGEAN </v>
          </cell>
          <cell r="P209">
            <v>2001</v>
          </cell>
          <cell r="Q209">
            <v>0</v>
          </cell>
          <cell r="R209">
            <v>0</v>
          </cell>
          <cell r="S209" t="str">
            <v>12.04.06.05.01.00</v>
          </cell>
          <cell r="T209" t="str">
            <v>APBD</v>
          </cell>
          <cell r="U209">
            <v>187200000</v>
          </cell>
          <cell r="V209" t="str">
            <v>B</v>
          </cell>
          <cell r="W209">
            <v>0</v>
          </cell>
        </row>
        <row r="210">
          <cell r="E210" t="str">
            <v>176.1</v>
          </cell>
          <cell r="F210" t="str">
            <v>4.13.01</v>
          </cell>
          <cell r="G210">
            <v>0</v>
          </cell>
          <cell r="H210" t="str">
            <v>JALAN DESA</v>
          </cell>
          <cell r="I210" t="str">
            <v>04.13.01.04.01</v>
          </cell>
          <cell r="J210">
            <v>0</v>
          </cell>
          <cell r="K210" t="str">
            <v>SEMEN/BETON</v>
          </cell>
          <cell r="L210">
            <v>2000</v>
          </cell>
          <cell r="M210">
            <v>7</v>
          </cell>
          <cell r="N210">
            <v>14000</v>
          </cell>
          <cell r="O210" t="str">
            <v>DESA PEMATANG - PULAU TENGAH</v>
          </cell>
          <cell r="P210">
            <v>2001</v>
          </cell>
          <cell r="Q210">
            <v>0</v>
          </cell>
          <cell r="R210">
            <v>0</v>
          </cell>
          <cell r="S210" t="str">
            <v>12.04.06.05.01.00</v>
          </cell>
          <cell r="T210" t="str">
            <v>APBD</v>
          </cell>
          <cell r="U210">
            <v>525000000</v>
          </cell>
          <cell r="V210" t="str">
            <v>B</v>
          </cell>
          <cell r="W210">
            <v>0</v>
          </cell>
        </row>
        <row r="211">
          <cell r="E211" t="str">
            <v>178.1</v>
          </cell>
          <cell r="F211" t="str">
            <v>4.13.01</v>
          </cell>
          <cell r="G211">
            <v>0</v>
          </cell>
          <cell r="H211" t="str">
            <v xml:space="preserve">PENINGKATAN JALAN PAUH ANGIT - RAWANG BINJAI </v>
          </cell>
          <cell r="I211" t="str">
            <v>04.13.01.04.01</v>
          </cell>
          <cell r="J211">
            <v>0</v>
          </cell>
          <cell r="K211" t="str">
            <v>TANAH</v>
          </cell>
          <cell r="L211" t="str">
            <v>3500</v>
          </cell>
          <cell r="M211">
            <v>7</v>
          </cell>
          <cell r="N211">
            <v>24500</v>
          </cell>
          <cell r="O211" t="str">
            <v>PAUH ANGIT - RAWANG BINJAI</v>
          </cell>
          <cell r="P211">
            <v>2001</v>
          </cell>
          <cell r="Q211">
            <v>0</v>
          </cell>
          <cell r="R211">
            <v>0</v>
          </cell>
          <cell r="S211" t="str">
            <v>12.04.06.05.01.00</v>
          </cell>
          <cell r="T211" t="str">
            <v>APBD</v>
          </cell>
          <cell r="U211">
            <v>1115572260</v>
          </cell>
          <cell r="V211" t="str">
            <v>B</v>
          </cell>
          <cell r="W211">
            <v>0</v>
          </cell>
        </row>
        <row r="212">
          <cell r="F212" t="str">
            <v>4.13.01</v>
          </cell>
          <cell r="G212">
            <v>0</v>
          </cell>
          <cell r="H212" t="str">
            <v>JALAN DESA</v>
          </cell>
          <cell r="I212" t="str">
            <v>04.13.01.04.01</v>
          </cell>
          <cell r="J212">
            <v>0</v>
          </cell>
          <cell r="K212" t="str">
            <v>BATU PECAH / MACADAM</v>
          </cell>
          <cell r="L212" t="str">
            <v>1600</v>
          </cell>
          <cell r="M212">
            <v>0</v>
          </cell>
          <cell r="N212">
            <v>0</v>
          </cell>
          <cell r="O212" t="str">
            <v>SAKO - SIMPANG KAPAN</v>
          </cell>
          <cell r="P212">
            <v>2001</v>
          </cell>
          <cell r="Q212">
            <v>0</v>
          </cell>
          <cell r="R212">
            <v>0</v>
          </cell>
          <cell r="S212" t="str">
            <v>12.04.06.05.01.00</v>
          </cell>
          <cell r="T212" t="str">
            <v>APBD</v>
          </cell>
          <cell r="U212">
            <v>537600000</v>
          </cell>
          <cell r="V212" t="str">
            <v>B</v>
          </cell>
          <cell r="W212">
            <v>0</v>
          </cell>
        </row>
        <row r="213">
          <cell r="F213" t="str">
            <v>4.13.01</v>
          </cell>
          <cell r="G213">
            <v>0</v>
          </cell>
          <cell r="H213" t="str">
            <v>JALAN DESA</v>
          </cell>
          <cell r="I213" t="str">
            <v>04.13.01.04.01</v>
          </cell>
          <cell r="J213">
            <v>0</v>
          </cell>
          <cell r="K213" t="str">
            <v>BATU PECAH / MACADAM</v>
          </cell>
          <cell r="L213" t="str">
            <v>1970</v>
          </cell>
          <cell r="M213">
            <v>0</v>
          </cell>
          <cell r="N213">
            <v>0</v>
          </cell>
          <cell r="O213" t="str">
            <v>SUMBER DATAR - SEI KURANJI</v>
          </cell>
          <cell r="P213">
            <v>2001</v>
          </cell>
          <cell r="Q213">
            <v>0</v>
          </cell>
          <cell r="R213">
            <v>0</v>
          </cell>
          <cell r="S213" t="str">
            <v>12.04.06.05.01.00</v>
          </cell>
          <cell r="T213" t="str">
            <v>APBD</v>
          </cell>
          <cell r="U213">
            <v>1229280000</v>
          </cell>
          <cell r="V213" t="str">
            <v>B</v>
          </cell>
          <cell r="W213">
            <v>0</v>
          </cell>
        </row>
        <row r="214">
          <cell r="F214" t="str">
            <v>4.13.01</v>
          </cell>
          <cell r="G214">
            <v>0</v>
          </cell>
          <cell r="H214" t="str">
            <v>JALAN DESA</v>
          </cell>
          <cell r="I214" t="str">
            <v>04.13.01.04.01</v>
          </cell>
          <cell r="J214">
            <v>0</v>
          </cell>
          <cell r="K214" t="str">
            <v>TANAH</v>
          </cell>
          <cell r="L214" t="str">
            <v>1000</v>
          </cell>
          <cell r="M214">
            <v>0</v>
          </cell>
          <cell r="N214">
            <v>0</v>
          </cell>
          <cell r="O214" t="str">
            <v>JL. UTAMA</v>
          </cell>
          <cell r="P214">
            <v>2001</v>
          </cell>
          <cell r="Q214">
            <v>0</v>
          </cell>
          <cell r="R214">
            <v>0</v>
          </cell>
          <cell r="S214" t="str">
            <v>12.04.06.05.01.00</v>
          </cell>
          <cell r="T214" t="str">
            <v>APBD</v>
          </cell>
          <cell r="U214">
            <v>180000000</v>
          </cell>
          <cell r="V214" t="str">
            <v>B</v>
          </cell>
          <cell r="W214">
            <v>0</v>
          </cell>
        </row>
        <row r="215">
          <cell r="E215" t="str">
            <v>175.1</v>
          </cell>
          <cell r="F215" t="str">
            <v>4.13.01</v>
          </cell>
          <cell r="G215">
            <v>0</v>
          </cell>
          <cell r="H215" t="str">
            <v>JALAN DESA</v>
          </cell>
          <cell r="I215" t="str">
            <v>04.13.01.04.01</v>
          </cell>
          <cell r="J215">
            <v>0</v>
          </cell>
          <cell r="K215" t="str">
            <v>SEMEN/BETON</v>
          </cell>
          <cell r="L215">
            <v>2000</v>
          </cell>
          <cell r="M215">
            <v>7</v>
          </cell>
          <cell r="N215">
            <v>14000</v>
          </cell>
          <cell r="O215" t="str">
            <v>PAUH ANGIT - TANJUNG SIMANDOLAK</v>
          </cell>
          <cell r="P215">
            <v>2001</v>
          </cell>
          <cell r="Q215">
            <v>0</v>
          </cell>
          <cell r="R215">
            <v>0</v>
          </cell>
          <cell r="S215" t="str">
            <v>12.04.06.05.01.00</v>
          </cell>
          <cell r="T215" t="str">
            <v>APBD</v>
          </cell>
          <cell r="U215">
            <v>975000000</v>
          </cell>
          <cell r="V215" t="str">
            <v>B</v>
          </cell>
          <cell r="W215">
            <v>0</v>
          </cell>
        </row>
        <row r="216">
          <cell r="F216" t="str">
            <v>4.13.01</v>
          </cell>
          <cell r="G216">
            <v>0</v>
          </cell>
          <cell r="H216" t="str">
            <v>JALAN DESA</v>
          </cell>
          <cell r="I216" t="str">
            <v>04.13.01.04.01</v>
          </cell>
          <cell r="J216">
            <v>0</v>
          </cell>
          <cell r="K216" t="str">
            <v>ASPAL PENETRASI</v>
          </cell>
          <cell r="L216" t="str">
            <v>700</v>
          </cell>
          <cell r="M216">
            <v>0</v>
          </cell>
          <cell r="N216">
            <v>0</v>
          </cell>
          <cell r="O216" t="str">
            <v>JALAN TEPIAN PANTAI</v>
          </cell>
          <cell r="P216">
            <v>2001</v>
          </cell>
          <cell r="Q216">
            <v>0</v>
          </cell>
          <cell r="R216">
            <v>0</v>
          </cell>
          <cell r="S216" t="str">
            <v>12.04.06.05.01.00</v>
          </cell>
          <cell r="T216" t="str">
            <v>APBD</v>
          </cell>
          <cell r="U216">
            <v>472500000</v>
          </cell>
          <cell r="V216" t="str">
            <v>B</v>
          </cell>
          <cell r="W216">
            <v>0</v>
          </cell>
        </row>
        <row r="217">
          <cell r="F217" t="str">
            <v>4.13.01</v>
          </cell>
          <cell r="G217">
            <v>0</v>
          </cell>
          <cell r="H217" t="str">
            <v>JALAN DESA</v>
          </cell>
          <cell r="I217" t="str">
            <v>04.13.01.04.01</v>
          </cell>
          <cell r="J217">
            <v>0</v>
          </cell>
          <cell r="K217" t="str">
            <v>ASPAL PENETRASI</v>
          </cell>
          <cell r="L217" t="str">
            <v>500</v>
          </cell>
          <cell r="M217">
            <v>0</v>
          </cell>
          <cell r="N217">
            <v>0</v>
          </cell>
          <cell r="O217" t="str">
            <v>JALAN MAYOR H. ASRI IYU</v>
          </cell>
          <cell r="P217">
            <v>2001</v>
          </cell>
          <cell r="Q217">
            <v>0</v>
          </cell>
          <cell r="R217">
            <v>0</v>
          </cell>
          <cell r="S217" t="str">
            <v>12.04.06.05.01.00</v>
          </cell>
          <cell r="T217" t="str">
            <v>APBD</v>
          </cell>
          <cell r="U217">
            <v>337500000</v>
          </cell>
          <cell r="V217" t="str">
            <v>B</v>
          </cell>
          <cell r="W217">
            <v>0</v>
          </cell>
        </row>
        <row r="218">
          <cell r="F218" t="str">
            <v>4.13.01</v>
          </cell>
          <cell r="G218">
            <v>0</v>
          </cell>
          <cell r="H218" t="str">
            <v>JALAN DESA</v>
          </cell>
          <cell r="I218" t="str">
            <v>04.13.01.04.01</v>
          </cell>
          <cell r="J218">
            <v>0</v>
          </cell>
          <cell r="K218" t="str">
            <v>ASPAL PENETRASI</v>
          </cell>
          <cell r="L218" t="str">
            <v>700</v>
          </cell>
          <cell r="M218">
            <v>0</v>
          </cell>
          <cell r="N218">
            <v>0</v>
          </cell>
          <cell r="O218" t="str">
            <v>JALAN ABDUL MAAS</v>
          </cell>
          <cell r="P218">
            <v>2001</v>
          </cell>
          <cell r="Q218">
            <v>0</v>
          </cell>
          <cell r="R218">
            <v>0</v>
          </cell>
          <cell r="S218" t="str">
            <v>12.04.06.05.01.00</v>
          </cell>
          <cell r="T218" t="str">
            <v>APBD</v>
          </cell>
          <cell r="U218">
            <v>441000000</v>
          </cell>
          <cell r="V218" t="str">
            <v>B</v>
          </cell>
          <cell r="W218">
            <v>0</v>
          </cell>
        </row>
        <row r="219">
          <cell r="F219" t="str">
            <v>4.13.01</v>
          </cell>
          <cell r="G219">
            <v>0</v>
          </cell>
          <cell r="H219" t="str">
            <v>JALAN DESA</v>
          </cell>
          <cell r="I219" t="str">
            <v>04.13.01.04.01</v>
          </cell>
          <cell r="J219">
            <v>0</v>
          </cell>
          <cell r="K219" t="str">
            <v>ASPAL PENETRASI</v>
          </cell>
          <cell r="L219" t="str">
            <v>700</v>
          </cell>
          <cell r="M219">
            <v>0</v>
          </cell>
          <cell r="N219">
            <v>0</v>
          </cell>
          <cell r="O219" t="str">
            <v>JALAN LETKOL H. ZAKARIA</v>
          </cell>
          <cell r="P219">
            <v>2001</v>
          </cell>
          <cell r="Q219">
            <v>0</v>
          </cell>
          <cell r="R219">
            <v>0</v>
          </cell>
          <cell r="S219" t="str">
            <v>12.04.06.05.01.00</v>
          </cell>
          <cell r="T219" t="str">
            <v>APBD</v>
          </cell>
          <cell r="U219">
            <v>472500000</v>
          </cell>
          <cell r="V219" t="str">
            <v>B</v>
          </cell>
          <cell r="W219">
            <v>0</v>
          </cell>
        </row>
        <row r="220">
          <cell r="F220" t="str">
            <v>4.13.01</v>
          </cell>
          <cell r="G220">
            <v>0</v>
          </cell>
          <cell r="H220" t="str">
            <v>JALAN DESA</v>
          </cell>
          <cell r="I220" t="str">
            <v>04.13.01.04.01</v>
          </cell>
          <cell r="J220">
            <v>0</v>
          </cell>
          <cell r="K220" t="str">
            <v>TANAH</v>
          </cell>
          <cell r="L220" t="str">
            <v>1500</v>
          </cell>
          <cell r="M220">
            <v>0</v>
          </cell>
          <cell r="N220">
            <v>0</v>
          </cell>
          <cell r="O220" t="str">
            <v>JALAN DESA PANGKALAN INDARUNG</v>
          </cell>
          <cell r="P220">
            <v>2001</v>
          </cell>
          <cell r="Q220">
            <v>0</v>
          </cell>
          <cell r="R220">
            <v>0</v>
          </cell>
          <cell r="S220" t="str">
            <v>12.04.06.05.01.00</v>
          </cell>
          <cell r="T220" t="str">
            <v>APBD</v>
          </cell>
          <cell r="U220">
            <v>405000000</v>
          </cell>
          <cell r="V220" t="str">
            <v>B</v>
          </cell>
          <cell r="W220">
            <v>0</v>
          </cell>
        </row>
        <row r="221">
          <cell r="F221" t="str">
            <v>4.13.01</v>
          </cell>
          <cell r="G221">
            <v>0</v>
          </cell>
          <cell r="H221" t="str">
            <v>JALAN DESA</v>
          </cell>
          <cell r="I221" t="str">
            <v>04.13.01.04.01</v>
          </cell>
          <cell r="J221">
            <v>0</v>
          </cell>
          <cell r="K221" t="str">
            <v>ASPAL PENETRASI</v>
          </cell>
          <cell r="L221" t="str">
            <v>1200</v>
          </cell>
          <cell r="M221">
            <v>0</v>
          </cell>
          <cell r="N221">
            <v>0</v>
          </cell>
          <cell r="O221" t="str">
            <v>JALAN AMD</v>
          </cell>
          <cell r="P221">
            <v>2001</v>
          </cell>
          <cell r="Q221">
            <v>0</v>
          </cell>
          <cell r="R221">
            <v>0</v>
          </cell>
          <cell r="S221" t="str">
            <v>12.04.06.05.01.00</v>
          </cell>
          <cell r="T221" t="str">
            <v>APBD</v>
          </cell>
          <cell r="U221">
            <v>810000000</v>
          </cell>
          <cell r="V221" t="str">
            <v>B</v>
          </cell>
          <cell r="W221">
            <v>0</v>
          </cell>
        </row>
        <row r="222">
          <cell r="F222" t="str">
            <v>4.13.01</v>
          </cell>
          <cell r="G222">
            <v>0</v>
          </cell>
          <cell r="H222" t="str">
            <v>JALAN DESA</v>
          </cell>
          <cell r="I222" t="str">
            <v>04.13.01.04.01</v>
          </cell>
          <cell r="J222">
            <v>0</v>
          </cell>
          <cell r="K222" t="str">
            <v>ASPAL PENETRASI</v>
          </cell>
          <cell r="L222" t="str">
            <v>75</v>
          </cell>
          <cell r="M222">
            <v>0</v>
          </cell>
          <cell r="N222">
            <v>0</v>
          </cell>
          <cell r="O222" t="str">
            <v>JALAN SENTRAL - JALAN LINTAS PROPINSI</v>
          </cell>
          <cell r="P222">
            <v>2001</v>
          </cell>
          <cell r="Q222">
            <v>0</v>
          </cell>
          <cell r="R222">
            <v>0</v>
          </cell>
          <cell r="S222" t="str">
            <v>12.04.06.05.01.00</v>
          </cell>
          <cell r="T222" t="str">
            <v>APBD</v>
          </cell>
          <cell r="U222">
            <v>47250000</v>
          </cell>
          <cell r="V222" t="str">
            <v>B</v>
          </cell>
          <cell r="W222">
            <v>0</v>
          </cell>
        </row>
        <row r="223">
          <cell r="F223" t="str">
            <v>4.13.01</v>
          </cell>
          <cell r="G223">
            <v>0</v>
          </cell>
          <cell r="H223" t="str">
            <v>JALAN DESA</v>
          </cell>
          <cell r="I223" t="str">
            <v>04.13.01.04.01</v>
          </cell>
          <cell r="J223">
            <v>0</v>
          </cell>
          <cell r="K223" t="str">
            <v>ASPAL PENETRASI</v>
          </cell>
          <cell r="L223" t="str">
            <v>600</v>
          </cell>
          <cell r="M223">
            <v>0</v>
          </cell>
          <cell r="N223">
            <v>0</v>
          </cell>
          <cell r="O223" t="str">
            <v>JALAN DI PERTUAN GADIS</v>
          </cell>
          <cell r="P223">
            <v>2001</v>
          </cell>
          <cell r="Q223">
            <v>0</v>
          </cell>
          <cell r="R223">
            <v>0</v>
          </cell>
          <cell r="S223" t="str">
            <v>12.04.06.05.01.00</v>
          </cell>
          <cell r="T223" t="str">
            <v>APBD</v>
          </cell>
          <cell r="U223">
            <v>378000000</v>
          </cell>
          <cell r="V223" t="str">
            <v>B</v>
          </cell>
          <cell r="W223">
            <v>0</v>
          </cell>
        </row>
        <row r="224">
          <cell r="F224" t="str">
            <v>4.13.01</v>
          </cell>
          <cell r="G224">
            <v>0</v>
          </cell>
          <cell r="H224" t="str">
            <v>JALAN DESA</v>
          </cell>
          <cell r="I224" t="str">
            <v>04.13.01.04.01</v>
          </cell>
          <cell r="J224">
            <v>0</v>
          </cell>
          <cell r="K224" t="str">
            <v>ASPAL PENETRASI</v>
          </cell>
          <cell r="L224" t="str">
            <v>400</v>
          </cell>
          <cell r="M224">
            <v>0</v>
          </cell>
          <cell r="N224">
            <v>0</v>
          </cell>
          <cell r="O224" t="str">
            <v>JALAN DIPONEGORO</v>
          </cell>
          <cell r="P224">
            <v>2001</v>
          </cell>
          <cell r="Q224">
            <v>0</v>
          </cell>
          <cell r="R224">
            <v>0</v>
          </cell>
          <cell r="S224" t="str">
            <v>12.04.06.05.01.00</v>
          </cell>
          <cell r="T224" t="str">
            <v>APBD</v>
          </cell>
          <cell r="U224">
            <v>270000000</v>
          </cell>
          <cell r="V224" t="str">
            <v>B</v>
          </cell>
          <cell r="W224">
            <v>0</v>
          </cell>
        </row>
        <row r="225">
          <cell r="F225" t="str">
            <v>4.13.01</v>
          </cell>
          <cell r="G225">
            <v>0</v>
          </cell>
          <cell r="H225" t="str">
            <v>JALAN DESA</v>
          </cell>
          <cell r="I225" t="str">
            <v>04.13.01.04.01</v>
          </cell>
          <cell r="J225">
            <v>0</v>
          </cell>
          <cell r="K225" t="str">
            <v>TANAH</v>
          </cell>
          <cell r="L225" t="str">
            <v>3100</v>
          </cell>
          <cell r="M225">
            <v>0</v>
          </cell>
          <cell r="N225">
            <v>0</v>
          </cell>
          <cell r="O225" t="str">
            <v>DESA TERBERAU PANJANG-SEI KUANTAN</v>
          </cell>
          <cell r="P225">
            <v>2001</v>
          </cell>
          <cell r="Q225">
            <v>0</v>
          </cell>
          <cell r="R225">
            <v>0</v>
          </cell>
          <cell r="S225" t="str">
            <v>12.04.06.05.01.00</v>
          </cell>
          <cell r="T225" t="str">
            <v>APBD</v>
          </cell>
          <cell r="U225">
            <v>453375000</v>
          </cell>
          <cell r="V225" t="str">
            <v>B</v>
          </cell>
          <cell r="W225">
            <v>0</v>
          </cell>
        </row>
        <row r="226">
          <cell r="E226" t="str">
            <v>113.1</v>
          </cell>
          <cell r="F226" t="str">
            <v>4.13.01</v>
          </cell>
          <cell r="G226">
            <v>0</v>
          </cell>
          <cell r="H226" t="str">
            <v>JALAN DESA</v>
          </cell>
          <cell r="I226" t="str">
            <v>04.13.01.04.01</v>
          </cell>
          <cell r="J226">
            <v>0</v>
          </cell>
          <cell r="K226" t="str">
            <v>ASPAL PENETRASI</v>
          </cell>
          <cell r="L226">
            <v>3000</v>
          </cell>
          <cell r="M226">
            <v>7</v>
          </cell>
          <cell r="N226">
            <v>21000</v>
          </cell>
          <cell r="O226" t="str">
            <v>JL. DALAM KOTA KP. BARU TOAR-JP.KM 1785000</v>
          </cell>
          <cell r="P226">
            <v>2001</v>
          </cell>
          <cell r="Q226">
            <v>0</v>
          </cell>
          <cell r="R226">
            <v>0</v>
          </cell>
          <cell r="S226" t="str">
            <v>12.04.06.05.01..00</v>
          </cell>
          <cell r="T226" t="str">
            <v>APBD</v>
          </cell>
          <cell r="U226">
            <v>1215000000</v>
          </cell>
          <cell r="V226" t="str">
            <v>B</v>
          </cell>
          <cell r="W226">
            <v>0</v>
          </cell>
        </row>
        <row r="227">
          <cell r="F227" t="str">
            <v>4.13.01</v>
          </cell>
          <cell r="G227">
            <v>0</v>
          </cell>
          <cell r="H227" t="str">
            <v>JALAN DESA</v>
          </cell>
          <cell r="I227" t="str">
            <v>04.13.01.04.01</v>
          </cell>
          <cell r="J227">
            <v>0</v>
          </cell>
          <cell r="K227" t="str">
            <v>ASPAL PENETRASI</v>
          </cell>
          <cell r="L227" t="str">
            <v>380</v>
          </cell>
          <cell r="M227">
            <v>0</v>
          </cell>
          <cell r="N227">
            <v>0</v>
          </cell>
          <cell r="O227" t="str">
            <v>JL IMAM BONJOL</v>
          </cell>
          <cell r="P227">
            <v>2001</v>
          </cell>
          <cell r="Q227">
            <v>0</v>
          </cell>
          <cell r="R227">
            <v>0</v>
          </cell>
          <cell r="S227" t="str">
            <v>12.04.06.05.01.00</v>
          </cell>
          <cell r="T227" t="str">
            <v>APBD</v>
          </cell>
          <cell r="U227">
            <v>239400000</v>
          </cell>
          <cell r="V227" t="str">
            <v>B</v>
          </cell>
          <cell r="W227">
            <v>0</v>
          </cell>
        </row>
        <row r="228">
          <cell r="E228" t="str">
            <v>115.1</v>
          </cell>
          <cell r="F228" t="str">
            <v>4.13.01</v>
          </cell>
          <cell r="G228">
            <v>0</v>
          </cell>
          <cell r="H228" t="str">
            <v>JALAN DESA</v>
          </cell>
          <cell r="I228" t="str">
            <v>04.13.01.04.01</v>
          </cell>
          <cell r="J228">
            <v>0</v>
          </cell>
          <cell r="K228" t="str">
            <v>ASPAL PENETRASI</v>
          </cell>
          <cell r="L228">
            <v>4000</v>
          </cell>
          <cell r="M228">
            <v>7</v>
          </cell>
          <cell r="N228">
            <v>28000</v>
          </cell>
          <cell r="O228" t="str">
            <v>GUNUNG PULAU MUNGKUR</v>
          </cell>
          <cell r="P228">
            <v>2001</v>
          </cell>
          <cell r="Q228">
            <v>0</v>
          </cell>
          <cell r="R228">
            <v>0</v>
          </cell>
          <cell r="S228" t="str">
            <v>12.04.06.05.01.00</v>
          </cell>
          <cell r="T228" t="str">
            <v>APBD</v>
          </cell>
          <cell r="U228">
            <v>1770000000</v>
          </cell>
          <cell r="V228" t="str">
            <v>B</v>
          </cell>
          <cell r="W228">
            <v>0</v>
          </cell>
        </row>
        <row r="229">
          <cell r="E229" t="str">
            <v>117.1</v>
          </cell>
          <cell r="F229" t="str">
            <v>4.13.01</v>
          </cell>
          <cell r="G229">
            <v>0</v>
          </cell>
          <cell r="H229" t="str">
            <v>JALAN DESA</v>
          </cell>
          <cell r="I229" t="str">
            <v>04.13.01.04.01</v>
          </cell>
          <cell r="J229">
            <v>0</v>
          </cell>
          <cell r="K229" t="str">
            <v>BATU PECAH / MACADAM</v>
          </cell>
          <cell r="L229">
            <v>3000</v>
          </cell>
          <cell r="M229">
            <v>7</v>
          </cell>
          <cell r="N229">
            <v>21000</v>
          </cell>
          <cell r="O229" t="str">
            <v>KP. BARU TOAR-PASAR GUNUNG</v>
          </cell>
          <cell r="P229">
            <v>2001</v>
          </cell>
          <cell r="Q229">
            <v>0</v>
          </cell>
          <cell r="R229">
            <v>0</v>
          </cell>
          <cell r="S229" t="str">
            <v>12.04.06.05.01..00</v>
          </cell>
          <cell r="T229" t="str">
            <v>APBD</v>
          </cell>
          <cell r="U229">
            <v>1248000000</v>
          </cell>
          <cell r="V229" t="str">
            <v>B</v>
          </cell>
          <cell r="W229">
            <v>0</v>
          </cell>
        </row>
        <row r="230">
          <cell r="F230" t="str">
            <v>4.13.02</v>
          </cell>
          <cell r="G230">
            <v>0</v>
          </cell>
          <cell r="H230" t="str">
            <v>JEMBATAN BETON</v>
          </cell>
          <cell r="I230" t="str">
            <v>04.13.02.03.01</v>
          </cell>
          <cell r="J230">
            <v>0</v>
          </cell>
          <cell r="K230" t="str">
            <v>BETON</v>
          </cell>
          <cell r="L230" t="str">
            <v>200</v>
          </cell>
          <cell r="M230">
            <v>6</v>
          </cell>
          <cell r="N230">
            <v>1200</v>
          </cell>
          <cell r="O230" t="str">
            <v>CERENTI</v>
          </cell>
          <cell r="P230">
            <v>2004</v>
          </cell>
          <cell r="Q230">
            <v>0</v>
          </cell>
          <cell r="R230">
            <v>0</v>
          </cell>
          <cell r="S230" t="str">
            <v>12.04.06.05.00.04.00</v>
          </cell>
          <cell r="T230" t="str">
            <v>APBD</v>
          </cell>
          <cell r="U230">
            <v>6600000000</v>
          </cell>
          <cell r="V230" t="str">
            <v>B</v>
          </cell>
          <cell r="W230">
            <v>0</v>
          </cell>
        </row>
        <row r="231">
          <cell r="F231" t="str">
            <v>4.13.02</v>
          </cell>
          <cell r="G231">
            <v>0</v>
          </cell>
          <cell r="H231" t="str">
            <v>JEMBATAN BETON</v>
          </cell>
          <cell r="I231" t="str">
            <v>04.13.02.03.01</v>
          </cell>
          <cell r="J231">
            <v>0</v>
          </cell>
          <cell r="K231" t="str">
            <v>BETON</v>
          </cell>
          <cell r="L231" t="str">
            <v>17</v>
          </cell>
          <cell r="M231">
            <v>6</v>
          </cell>
          <cell r="N231">
            <v>102</v>
          </cell>
          <cell r="O231" t="str">
            <v>JEMBATAN DESA TOAR-GUNUNG</v>
          </cell>
          <cell r="P231">
            <v>2006</v>
          </cell>
          <cell r="Q231">
            <v>0</v>
          </cell>
          <cell r="R231">
            <v>0</v>
          </cell>
          <cell r="S231" t="str">
            <v>12.04.06.05.00.06.00</v>
          </cell>
          <cell r="T231" t="str">
            <v>APBD</v>
          </cell>
          <cell r="U231">
            <v>841500000</v>
          </cell>
          <cell r="V231" t="str">
            <v>B</v>
          </cell>
          <cell r="W231">
            <v>0</v>
          </cell>
        </row>
        <row r="232">
          <cell r="F232" t="str">
            <v>4.13.02</v>
          </cell>
          <cell r="G232">
            <v>0</v>
          </cell>
          <cell r="H232" t="str">
            <v>JEMBATAN PADA JALAN KABUPATEN/KOTA ARTERI</v>
          </cell>
          <cell r="I232" t="str">
            <v>04.13.02.03.06</v>
          </cell>
          <cell r="J232">
            <v>0</v>
          </cell>
          <cell r="K232" t="str">
            <v>BETON</v>
          </cell>
          <cell r="L232" t="str">
            <v>200</v>
          </cell>
          <cell r="M232">
            <v>6</v>
          </cell>
          <cell r="N232">
            <v>1200</v>
          </cell>
          <cell r="O232" t="str">
            <v>JEMBATAN BENAI</v>
          </cell>
          <cell r="P232">
            <v>1993</v>
          </cell>
          <cell r="Q232">
            <v>0</v>
          </cell>
          <cell r="R232">
            <v>0</v>
          </cell>
          <cell r="S232" t="str">
            <v>12.04.06.05.00.93.00</v>
          </cell>
          <cell r="T232" t="str">
            <v>APBD</v>
          </cell>
          <cell r="U232">
            <v>7560000000</v>
          </cell>
          <cell r="V232" t="str">
            <v>B</v>
          </cell>
          <cell r="W232">
            <v>0</v>
          </cell>
        </row>
        <row r="233">
          <cell r="F233" t="str">
            <v>4.13.02</v>
          </cell>
          <cell r="G233">
            <v>0</v>
          </cell>
          <cell r="H233" t="str">
            <v>JEMBATAN PADA JALAN KABUPATEN/KOTA ARTERI</v>
          </cell>
          <cell r="I233" t="str">
            <v>04.13.02.03.06</v>
          </cell>
          <cell r="J233">
            <v>0</v>
          </cell>
          <cell r="K233" t="str">
            <v>BETON</v>
          </cell>
          <cell r="L233" t="str">
            <v>60</v>
          </cell>
          <cell r="M233">
            <v>6</v>
          </cell>
          <cell r="N233">
            <v>360</v>
          </cell>
          <cell r="O233" t="str">
            <v>SEI ULO</v>
          </cell>
          <cell r="P233">
            <v>1996</v>
          </cell>
          <cell r="Q233">
            <v>0</v>
          </cell>
          <cell r="R233">
            <v>0</v>
          </cell>
          <cell r="S233" t="str">
            <v>12.04.06.05.00.96.00</v>
          </cell>
          <cell r="T233" t="str">
            <v>APBD</v>
          </cell>
          <cell r="U233">
            <v>945000000</v>
          </cell>
          <cell r="V233" t="str">
            <v>KB</v>
          </cell>
          <cell r="W233">
            <v>0</v>
          </cell>
        </row>
        <row r="234">
          <cell r="F234" t="str">
            <v>4.13.02</v>
          </cell>
          <cell r="G234">
            <v>0</v>
          </cell>
          <cell r="H234" t="str">
            <v>JEMBATAN PADA JALAN KABUPATEN/KOTA ARTERI</v>
          </cell>
          <cell r="I234" t="str">
            <v>04.13.02.03.06</v>
          </cell>
          <cell r="J234">
            <v>0</v>
          </cell>
          <cell r="K234" t="str">
            <v>BETON</v>
          </cell>
          <cell r="L234" t="str">
            <v>7</v>
          </cell>
          <cell r="M234">
            <v>7</v>
          </cell>
          <cell r="N234">
            <v>49</v>
          </cell>
          <cell r="O234" t="str">
            <v>JEMBATAN SEI. BENAI KECIL</v>
          </cell>
          <cell r="P234">
            <v>1942</v>
          </cell>
          <cell r="Q234">
            <v>0</v>
          </cell>
          <cell r="R234">
            <v>0</v>
          </cell>
          <cell r="S234" t="str">
            <v>12.04.06.05.00.42.00</v>
          </cell>
          <cell r="T234" t="str">
            <v>APBD</v>
          </cell>
          <cell r="U234">
            <v>286650000</v>
          </cell>
          <cell r="V234" t="str">
            <v>B</v>
          </cell>
          <cell r="W234">
            <v>0</v>
          </cell>
        </row>
        <row r="235">
          <cell r="F235" t="str">
            <v>4.13.02</v>
          </cell>
          <cell r="G235">
            <v>0</v>
          </cell>
          <cell r="H235" t="str">
            <v>JEMBATAN PADA JALAN KABUPATEN/KOTA ARTERI</v>
          </cell>
          <cell r="I235" t="str">
            <v>04.13.02.03.06</v>
          </cell>
          <cell r="J235">
            <v>0</v>
          </cell>
          <cell r="K235" t="str">
            <v>BETON</v>
          </cell>
          <cell r="L235" t="str">
            <v>10</v>
          </cell>
          <cell r="M235">
            <v>6</v>
          </cell>
          <cell r="N235">
            <v>60</v>
          </cell>
          <cell r="O235" t="str">
            <v>JEMBATAN BATAS TEBING TINGGI - SIMANDOLAK</v>
          </cell>
          <cell r="P235">
            <v>1980</v>
          </cell>
          <cell r="Q235">
            <v>0</v>
          </cell>
          <cell r="R235">
            <v>0</v>
          </cell>
          <cell r="S235" t="str">
            <v>12.04.06.05.00.80.00</v>
          </cell>
          <cell r="T235" t="str">
            <v>APBD</v>
          </cell>
          <cell r="U235">
            <v>420000000</v>
          </cell>
          <cell r="V235" t="str">
            <v>B</v>
          </cell>
          <cell r="W235">
            <v>0</v>
          </cell>
        </row>
        <row r="236">
          <cell r="F236" t="str">
            <v>4.13.02</v>
          </cell>
          <cell r="G236">
            <v>0</v>
          </cell>
          <cell r="H236" t="str">
            <v>JEMBATAN PADA JALAN KABUPATEN/KOTA ARTERI</v>
          </cell>
          <cell r="I236" t="str">
            <v>04.13.02.03.06</v>
          </cell>
          <cell r="J236">
            <v>0</v>
          </cell>
          <cell r="K236" t="str">
            <v>BETON</v>
          </cell>
          <cell r="L236" t="str">
            <v>2</v>
          </cell>
          <cell r="M236">
            <v>8</v>
          </cell>
          <cell r="N236">
            <v>16</v>
          </cell>
          <cell r="O236" t="str">
            <v>JEMBATAN SENTAJO - SEB. TERATAK AIR HITAM</v>
          </cell>
          <cell r="P236">
            <v>2006</v>
          </cell>
          <cell r="Q236">
            <v>0</v>
          </cell>
          <cell r="R236">
            <v>0</v>
          </cell>
          <cell r="S236" t="str">
            <v>12.04.06.05.00.06.00</v>
          </cell>
          <cell r="T236" t="str">
            <v>APBD</v>
          </cell>
          <cell r="U236">
            <v>128000000</v>
          </cell>
          <cell r="V236" t="str">
            <v>B</v>
          </cell>
          <cell r="W236">
            <v>0</v>
          </cell>
        </row>
        <row r="237">
          <cell r="F237" t="str">
            <v>4.13.02</v>
          </cell>
          <cell r="G237">
            <v>0</v>
          </cell>
          <cell r="H237" t="str">
            <v>JEMBATAN PADA JALAN KABUPATEN/KOTA ARTERI</v>
          </cell>
          <cell r="I237" t="str">
            <v>04.13.02.03.06</v>
          </cell>
          <cell r="J237">
            <v>0</v>
          </cell>
          <cell r="K237" t="str">
            <v>BETON</v>
          </cell>
          <cell r="L237" t="str">
            <v>145</v>
          </cell>
          <cell r="M237">
            <v>6</v>
          </cell>
          <cell r="N237">
            <v>870</v>
          </cell>
          <cell r="O237" t="str">
            <v>BUYA MARIFAT MARDJAN</v>
          </cell>
          <cell r="P237">
            <v>2005</v>
          </cell>
          <cell r="Q237">
            <v>0</v>
          </cell>
          <cell r="R237">
            <v>0</v>
          </cell>
          <cell r="S237" t="str">
            <v>12.04.06.05.00.05.00</v>
          </cell>
          <cell r="T237" t="str">
            <v>APBD</v>
          </cell>
          <cell r="U237">
            <v>7177500000</v>
          </cell>
          <cell r="V237" t="str">
            <v>B</v>
          </cell>
          <cell r="W237">
            <v>0</v>
          </cell>
        </row>
        <row r="238">
          <cell r="F238" t="str">
            <v>4.13.02</v>
          </cell>
          <cell r="G238">
            <v>0</v>
          </cell>
          <cell r="H238" t="str">
            <v>JEMBATAN PADA JALAN KABUPATEN/KOTA ARTERI</v>
          </cell>
          <cell r="I238" t="str">
            <v>04.13.02.03.06</v>
          </cell>
          <cell r="J238">
            <v>0</v>
          </cell>
          <cell r="K238" t="str">
            <v>BETON</v>
          </cell>
          <cell r="L238" t="str">
            <v>6</v>
          </cell>
          <cell r="M238">
            <v>7</v>
          </cell>
          <cell r="N238">
            <v>42</v>
          </cell>
          <cell r="O238" t="str">
            <v>JEMBATAN SEI. SIAGA</v>
          </cell>
          <cell r="P238">
            <v>2006</v>
          </cell>
          <cell r="Q238">
            <v>0</v>
          </cell>
          <cell r="R238">
            <v>0</v>
          </cell>
          <cell r="S238" t="str">
            <v>12.04.06.05.00.06.00</v>
          </cell>
          <cell r="T238" t="str">
            <v>APBD</v>
          </cell>
          <cell r="U238">
            <v>336000000</v>
          </cell>
          <cell r="V238" t="str">
            <v>B</v>
          </cell>
          <cell r="W238">
            <v>0</v>
          </cell>
        </row>
        <row r="239">
          <cell r="F239" t="str">
            <v>4.13.02</v>
          </cell>
          <cell r="G239">
            <v>0</v>
          </cell>
          <cell r="H239" t="str">
            <v>JEMBATAN PADA JALAN KABUPATEN/KOTA ARTERI</v>
          </cell>
          <cell r="I239" t="str">
            <v>04.13.02.03.06</v>
          </cell>
          <cell r="J239">
            <v>0</v>
          </cell>
          <cell r="K239" t="str">
            <v>BETON</v>
          </cell>
          <cell r="L239" t="str">
            <v>6</v>
          </cell>
          <cell r="M239">
            <v>7</v>
          </cell>
          <cell r="N239">
            <v>42</v>
          </cell>
          <cell r="O239" t="str">
            <v>JEMBATAN LEPAU GADING</v>
          </cell>
          <cell r="P239">
            <v>1942</v>
          </cell>
          <cell r="Q239">
            <v>0</v>
          </cell>
          <cell r="R239">
            <v>0</v>
          </cell>
          <cell r="S239" t="str">
            <v>12.04.06.05.00.42.00</v>
          </cell>
          <cell r="T239" t="str">
            <v>APBD</v>
          </cell>
          <cell r="U239">
            <v>294000000</v>
          </cell>
          <cell r="V239" t="str">
            <v>B</v>
          </cell>
          <cell r="W239">
            <v>0</v>
          </cell>
        </row>
        <row r="240">
          <cell r="F240" t="str">
            <v>4.13.02</v>
          </cell>
          <cell r="G240">
            <v>0</v>
          </cell>
          <cell r="H240" t="str">
            <v>JEMBATAN PADA JALAN KABUPATEN/KOTA ARTERI</v>
          </cell>
          <cell r="I240" t="str">
            <v>04.13.02.03.06</v>
          </cell>
          <cell r="J240">
            <v>0</v>
          </cell>
          <cell r="K240" t="str">
            <v>BETON</v>
          </cell>
          <cell r="L240" t="str">
            <v>12</v>
          </cell>
          <cell r="M240">
            <v>6</v>
          </cell>
          <cell r="N240">
            <v>72</v>
          </cell>
          <cell r="O240" t="str">
            <v>JEMBATAN SEI. SIMANDOLAK</v>
          </cell>
          <cell r="P240">
            <v>1980</v>
          </cell>
          <cell r="Q240">
            <v>0</v>
          </cell>
          <cell r="R240">
            <v>0</v>
          </cell>
          <cell r="S240" t="str">
            <v>12.04.06.05.00.80.00</v>
          </cell>
          <cell r="T240" t="str">
            <v>APBD</v>
          </cell>
          <cell r="U240">
            <v>504000000</v>
          </cell>
          <cell r="V240" t="str">
            <v>B</v>
          </cell>
          <cell r="W240">
            <v>0</v>
          </cell>
        </row>
        <row r="241">
          <cell r="E241" t="str">
            <v>J4.1</v>
          </cell>
          <cell r="F241" t="str">
            <v>4.13.02</v>
          </cell>
          <cell r="G241">
            <v>0</v>
          </cell>
          <cell r="H241" t="str">
            <v>JEMBATAN PADA JALAN KABUPATEN/KOTA LOKAL</v>
          </cell>
          <cell r="I241" t="str">
            <v>04.13.02.03.08</v>
          </cell>
          <cell r="J241">
            <v>0</v>
          </cell>
          <cell r="K241" t="str">
            <v>KAYU</v>
          </cell>
          <cell r="L241" t="str">
            <v>10</v>
          </cell>
          <cell r="M241">
            <v>5</v>
          </cell>
          <cell r="N241">
            <v>50</v>
          </cell>
          <cell r="O241" t="str">
            <v>TEBERAU PANJANG</v>
          </cell>
          <cell r="P241">
            <v>2006</v>
          </cell>
          <cell r="Q241">
            <v>0</v>
          </cell>
          <cell r="R241">
            <v>0</v>
          </cell>
          <cell r="S241" t="str">
            <v>12.04.06.05.00.06.00</v>
          </cell>
          <cell r="T241" t="str">
            <v>APBD</v>
          </cell>
          <cell r="U241">
            <v>150000000</v>
          </cell>
          <cell r="V241" t="str">
            <v>B</v>
          </cell>
          <cell r="W241">
            <v>0</v>
          </cell>
        </row>
        <row r="242">
          <cell r="F242" t="str">
            <v>4.13.02</v>
          </cell>
          <cell r="G242">
            <v>0</v>
          </cell>
          <cell r="H242" t="str">
            <v>JEMBATAN PADA JALAN KABUPATEN/KOTA LOKAL</v>
          </cell>
          <cell r="I242" t="str">
            <v>04.13.02.03.08</v>
          </cell>
          <cell r="J242">
            <v>0</v>
          </cell>
          <cell r="K242" t="str">
            <v>KAYU</v>
          </cell>
          <cell r="L242" t="str">
            <v>15</v>
          </cell>
          <cell r="M242">
            <v>4.5</v>
          </cell>
          <cell r="N242">
            <v>67.5</v>
          </cell>
          <cell r="O242" t="str">
            <v>SEI BATANG SOPAN</v>
          </cell>
          <cell r="P242">
            <v>1999</v>
          </cell>
          <cell r="Q242">
            <v>0</v>
          </cell>
          <cell r="R242">
            <v>0</v>
          </cell>
          <cell r="S242" t="str">
            <v>12.04.06.05.00.0.00</v>
          </cell>
          <cell r="T242" t="str">
            <v>APBD</v>
          </cell>
          <cell r="U242">
            <v>162000000</v>
          </cell>
          <cell r="V242" t="str">
            <v>B</v>
          </cell>
          <cell r="W242">
            <v>0</v>
          </cell>
        </row>
        <row r="243">
          <cell r="F243" t="str">
            <v>4.13.02</v>
          </cell>
          <cell r="G243">
            <v>0</v>
          </cell>
          <cell r="H243" t="str">
            <v>JEMBATAN PADA JALAN KABUPATEN/KOTA LOKAL</v>
          </cell>
          <cell r="I243" t="str">
            <v>04.13.02.03.08</v>
          </cell>
          <cell r="J243">
            <v>0</v>
          </cell>
          <cell r="K243" t="str">
            <v>BETON</v>
          </cell>
          <cell r="L243" t="str">
            <v>17</v>
          </cell>
          <cell r="M243">
            <v>6</v>
          </cell>
          <cell r="N243">
            <v>102</v>
          </cell>
          <cell r="O243" t="str">
            <v>TOAR-GUNUNG</v>
          </cell>
          <cell r="P243">
            <v>2006</v>
          </cell>
          <cell r="Q243">
            <v>0</v>
          </cell>
          <cell r="R243">
            <v>0</v>
          </cell>
          <cell r="S243" t="str">
            <v>12.04.06.05.00.06.00</v>
          </cell>
          <cell r="T243" t="str">
            <v>APBD</v>
          </cell>
          <cell r="U243">
            <v>841500000</v>
          </cell>
          <cell r="V243" t="str">
            <v>B</v>
          </cell>
          <cell r="W243">
            <v>0</v>
          </cell>
        </row>
        <row r="244">
          <cell r="F244" t="str">
            <v>4.13.02</v>
          </cell>
          <cell r="G244">
            <v>0</v>
          </cell>
          <cell r="H244" t="str">
            <v>JEMBATAN PADA JALAN KABUPATEN/KOTA LOKAL</v>
          </cell>
          <cell r="I244" t="str">
            <v>04.13.02.03.08</v>
          </cell>
          <cell r="J244">
            <v>0</v>
          </cell>
          <cell r="K244" t="str">
            <v>BETON</v>
          </cell>
          <cell r="L244" t="str">
            <v>60</v>
          </cell>
          <cell r="M244">
            <v>6</v>
          </cell>
          <cell r="N244">
            <v>360</v>
          </cell>
          <cell r="O244" t="str">
            <v>PANTAI</v>
          </cell>
          <cell r="P244">
            <v>1987</v>
          </cell>
          <cell r="Q244">
            <v>0</v>
          </cell>
          <cell r="R244">
            <v>0</v>
          </cell>
          <cell r="S244" t="str">
            <v>12.04.06.05.00.87.00</v>
          </cell>
          <cell r="T244" t="str">
            <v>APBD</v>
          </cell>
          <cell r="U244">
            <v>2772000000</v>
          </cell>
          <cell r="V244" t="str">
            <v>KB</v>
          </cell>
          <cell r="W244">
            <v>0</v>
          </cell>
        </row>
        <row r="245">
          <cell r="F245" t="str">
            <v>4.13.02</v>
          </cell>
          <cell r="G245">
            <v>0</v>
          </cell>
          <cell r="H245" t="str">
            <v>JEMBATAN PADA JALAN KABUPATEN/KOTA LOKAL</v>
          </cell>
          <cell r="I245" t="str">
            <v>04.13.02.03.08</v>
          </cell>
          <cell r="J245">
            <v>0</v>
          </cell>
          <cell r="K245" t="str">
            <v>BETON</v>
          </cell>
          <cell r="L245" t="str">
            <v>10</v>
          </cell>
          <cell r="M245">
            <v>4</v>
          </cell>
          <cell r="N245">
            <v>40</v>
          </cell>
          <cell r="O245" t="str">
            <v>SEI KELUMPANG</v>
          </cell>
          <cell r="P245">
            <v>1999</v>
          </cell>
          <cell r="Q245">
            <v>0</v>
          </cell>
          <cell r="R245">
            <v>0</v>
          </cell>
          <cell r="S245" t="str">
            <v>12.04.06.05.00.0.00</v>
          </cell>
          <cell r="T245" t="str">
            <v>APBD</v>
          </cell>
          <cell r="U245">
            <v>308000000</v>
          </cell>
          <cell r="V245" t="str">
            <v>B</v>
          </cell>
          <cell r="W245">
            <v>0</v>
          </cell>
        </row>
        <row r="246">
          <cell r="F246" t="str">
            <v>4.13.02</v>
          </cell>
          <cell r="G246">
            <v>0</v>
          </cell>
          <cell r="H246" t="str">
            <v>JEMBATAN PADA JALAN KABUPATEN/KOTA LOKAL</v>
          </cell>
          <cell r="I246" t="str">
            <v>04.13.02.03.08</v>
          </cell>
          <cell r="J246">
            <v>0</v>
          </cell>
          <cell r="K246" t="str">
            <v>BETON</v>
          </cell>
          <cell r="L246" t="str">
            <v>25</v>
          </cell>
          <cell r="M246">
            <v>6</v>
          </cell>
          <cell r="N246">
            <v>150</v>
          </cell>
          <cell r="O246" t="str">
            <v>GONDANG POCAH</v>
          </cell>
          <cell r="P246">
            <v>2003</v>
          </cell>
          <cell r="Q246">
            <v>0</v>
          </cell>
          <cell r="R246">
            <v>0</v>
          </cell>
          <cell r="S246" t="str">
            <v>12.04.06.05.00.03.00</v>
          </cell>
          <cell r="T246" t="str">
            <v>APBD</v>
          </cell>
          <cell r="U246">
            <v>1155000000</v>
          </cell>
          <cell r="V246" t="str">
            <v>B</v>
          </cell>
          <cell r="W246">
            <v>0</v>
          </cell>
        </row>
        <row r="247">
          <cell r="F247" t="str">
            <v>4.13.02</v>
          </cell>
          <cell r="G247">
            <v>0</v>
          </cell>
          <cell r="H247" t="str">
            <v>JEMBATAN PADA JALAN KABUPATEN/KOTA LOKAL</v>
          </cell>
          <cell r="I247" t="str">
            <v>04.13.02.03.08</v>
          </cell>
          <cell r="J247">
            <v>0</v>
          </cell>
          <cell r="K247" t="str">
            <v>BETON</v>
          </cell>
          <cell r="L247" t="str">
            <v>8</v>
          </cell>
          <cell r="M247">
            <v>8</v>
          </cell>
          <cell r="N247">
            <v>64</v>
          </cell>
          <cell r="O247" t="str">
            <v>MUARA LEMBU 2</v>
          </cell>
          <cell r="P247">
            <v>2000</v>
          </cell>
          <cell r="Q247">
            <v>0</v>
          </cell>
          <cell r="R247">
            <v>0</v>
          </cell>
          <cell r="S247" t="str">
            <v>12.04.06.05.00.00.00</v>
          </cell>
          <cell r="T247" t="str">
            <v>APBD</v>
          </cell>
          <cell r="U247">
            <v>374400000</v>
          </cell>
          <cell r="V247" t="str">
            <v>B</v>
          </cell>
          <cell r="W247">
            <v>0</v>
          </cell>
        </row>
        <row r="248">
          <cell r="F248" t="str">
            <v>4.13.02</v>
          </cell>
          <cell r="G248">
            <v>0</v>
          </cell>
          <cell r="H248" t="str">
            <v>JEMBATAN PADA JALAN KABUPATEN/KOTA LOKAL</v>
          </cell>
          <cell r="I248" t="str">
            <v>04.13.02.03.08</v>
          </cell>
          <cell r="J248">
            <v>0</v>
          </cell>
          <cell r="K248" t="str">
            <v>BETON</v>
          </cell>
          <cell r="L248" t="str">
            <v>8</v>
          </cell>
          <cell r="M248">
            <v>8</v>
          </cell>
          <cell r="N248">
            <v>64</v>
          </cell>
          <cell r="O248" t="str">
            <v>SEI MUNAN</v>
          </cell>
          <cell r="P248">
            <v>1981</v>
          </cell>
          <cell r="Q248">
            <v>0</v>
          </cell>
          <cell r="R248">
            <v>0</v>
          </cell>
          <cell r="S248" t="str">
            <v>12.04.06.05.00.81.00</v>
          </cell>
          <cell r="T248" t="str">
            <v>APBD</v>
          </cell>
          <cell r="U248">
            <v>345600000</v>
          </cell>
          <cell r="V248" t="str">
            <v>B</v>
          </cell>
          <cell r="W248">
            <v>0</v>
          </cell>
        </row>
        <row r="249">
          <cell r="F249" t="str">
            <v>4.13.02</v>
          </cell>
          <cell r="G249">
            <v>0</v>
          </cell>
          <cell r="H249" t="str">
            <v>JEMBATAN PADA JALAN KABUPATEN/KOTA LOKAL</v>
          </cell>
          <cell r="I249" t="str">
            <v>04.13.02.03.08</v>
          </cell>
          <cell r="J249">
            <v>0</v>
          </cell>
          <cell r="K249" t="str">
            <v>BETON</v>
          </cell>
          <cell r="L249" t="str">
            <v>60</v>
          </cell>
          <cell r="M249">
            <v>8</v>
          </cell>
          <cell r="N249">
            <v>480</v>
          </cell>
          <cell r="O249" t="str">
            <v>BATANG ANTAN</v>
          </cell>
          <cell r="P249">
            <v>1999</v>
          </cell>
          <cell r="Q249">
            <v>0</v>
          </cell>
          <cell r="R249">
            <v>0</v>
          </cell>
          <cell r="S249" t="str">
            <v>12.04.06.05.00.0.00</v>
          </cell>
          <cell r="T249" t="str">
            <v>APBD</v>
          </cell>
          <cell r="U249">
            <v>3168000000</v>
          </cell>
          <cell r="V249" t="str">
            <v>B</v>
          </cell>
          <cell r="W249">
            <v>0</v>
          </cell>
        </row>
        <row r="250">
          <cell r="F250" t="str">
            <v>4.13.02</v>
          </cell>
          <cell r="G250">
            <v>0</v>
          </cell>
          <cell r="H250" t="str">
            <v>JEMBATAN PADA JALAN KABUPATEN/KOTA LOKAL</v>
          </cell>
          <cell r="I250" t="str">
            <v>04.13.02.03.08</v>
          </cell>
          <cell r="J250">
            <v>0</v>
          </cell>
          <cell r="K250" t="str">
            <v>BETON</v>
          </cell>
          <cell r="L250" t="str">
            <v>12</v>
          </cell>
          <cell r="M250">
            <v>6</v>
          </cell>
          <cell r="N250">
            <v>72</v>
          </cell>
          <cell r="O250" t="str">
            <v>SEI BOMBAN</v>
          </cell>
          <cell r="P250">
            <v>1990</v>
          </cell>
          <cell r="Q250">
            <v>0</v>
          </cell>
          <cell r="R250">
            <v>0</v>
          </cell>
          <cell r="S250" t="str">
            <v>12.04.06.05.00.90.00</v>
          </cell>
          <cell r="T250" t="str">
            <v>APBD</v>
          </cell>
          <cell r="U250">
            <v>388800000</v>
          </cell>
          <cell r="V250" t="str">
            <v>B</v>
          </cell>
          <cell r="W250">
            <v>0</v>
          </cell>
        </row>
        <row r="251">
          <cell r="F251" t="str">
            <v>4.13.02</v>
          </cell>
          <cell r="G251">
            <v>0</v>
          </cell>
          <cell r="H251" t="str">
            <v>JEMBATAN PADA JALAN KABUPATEN/KOTA LOKAL</v>
          </cell>
          <cell r="I251" t="str">
            <v>04.13.02.03.08</v>
          </cell>
          <cell r="J251">
            <v>0</v>
          </cell>
          <cell r="K251" t="str">
            <v>BETON</v>
          </cell>
          <cell r="L251" t="str">
            <v>15</v>
          </cell>
          <cell r="M251">
            <v>8</v>
          </cell>
          <cell r="N251">
            <v>120</v>
          </cell>
          <cell r="O251" t="str">
            <v>MUARA LEMBU 1</v>
          </cell>
          <cell r="P251">
            <v>1990</v>
          </cell>
          <cell r="Q251">
            <v>0</v>
          </cell>
          <cell r="R251">
            <v>0</v>
          </cell>
          <cell r="S251" t="str">
            <v>12.04.06.05.00.90.00</v>
          </cell>
          <cell r="T251" t="str">
            <v>APBD</v>
          </cell>
          <cell r="U251">
            <v>648000000</v>
          </cell>
          <cell r="V251" t="str">
            <v>B</v>
          </cell>
          <cell r="W251">
            <v>0</v>
          </cell>
        </row>
        <row r="252">
          <cell r="F252" t="str">
            <v>4.13.02</v>
          </cell>
          <cell r="G252">
            <v>0</v>
          </cell>
          <cell r="H252" t="str">
            <v>JEMBATAN PADA JALAN KABUPATEN/KOTA LOKAL</v>
          </cell>
          <cell r="I252" t="str">
            <v>04.13.02.03.08</v>
          </cell>
          <cell r="J252">
            <v>0</v>
          </cell>
          <cell r="K252" t="str">
            <v>BETON</v>
          </cell>
          <cell r="L252" t="str">
            <v>8</v>
          </cell>
          <cell r="M252">
            <v>8</v>
          </cell>
          <cell r="N252">
            <v>64</v>
          </cell>
          <cell r="O252" t="str">
            <v>PADAT KARYA I</v>
          </cell>
          <cell r="P252">
            <v>2000</v>
          </cell>
          <cell r="Q252">
            <v>0</v>
          </cell>
          <cell r="R252">
            <v>0</v>
          </cell>
          <cell r="S252" t="str">
            <v>12.04.06.05.00.00.00</v>
          </cell>
          <cell r="T252" t="str">
            <v>APBD</v>
          </cell>
          <cell r="U252">
            <v>374400000</v>
          </cell>
          <cell r="V252" t="str">
            <v>B</v>
          </cell>
          <cell r="W252">
            <v>0</v>
          </cell>
        </row>
        <row r="253">
          <cell r="F253" t="str">
            <v>4.13.02</v>
          </cell>
          <cell r="G253">
            <v>0</v>
          </cell>
          <cell r="H253" t="str">
            <v>JEMBATAN PADA JALAN KABUPATEN/KOTA LOKAL</v>
          </cell>
          <cell r="I253" t="str">
            <v>04.13.02.03.08</v>
          </cell>
          <cell r="J253">
            <v>0</v>
          </cell>
          <cell r="K253" t="str">
            <v>BETON</v>
          </cell>
          <cell r="L253" t="str">
            <v>12</v>
          </cell>
          <cell r="M253">
            <v>6</v>
          </cell>
          <cell r="N253">
            <v>72</v>
          </cell>
          <cell r="O253" t="str">
            <v>SEI PORING</v>
          </cell>
          <cell r="P253">
            <v>1990</v>
          </cell>
          <cell r="Q253">
            <v>0</v>
          </cell>
          <cell r="R253">
            <v>0</v>
          </cell>
          <cell r="S253" t="str">
            <v>12.04.06.05.00.90.00</v>
          </cell>
          <cell r="T253" t="str">
            <v>APBD</v>
          </cell>
          <cell r="U253">
            <v>388800000</v>
          </cell>
          <cell r="V253" t="str">
            <v>B</v>
          </cell>
          <cell r="W253">
            <v>0</v>
          </cell>
        </row>
        <row r="254">
          <cell r="F254" t="str">
            <v>4.13.02</v>
          </cell>
          <cell r="G254">
            <v>0</v>
          </cell>
          <cell r="H254" t="str">
            <v>JEMBATAN PADA JALAN KABUPATEN/KOTA LOKAL</v>
          </cell>
          <cell r="I254" t="str">
            <v>04.13.02.03.08</v>
          </cell>
          <cell r="J254">
            <v>0</v>
          </cell>
          <cell r="K254" t="str">
            <v>BETON</v>
          </cell>
          <cell r="L254" t="str">
            <v>8</v>
          </cell>
          <cell r="M254">
            <v>8</v>
          </cell>
          <cell r="N254">
            <v>64</v>
          </cell>
          <cell r="O254" t="str">
            <v>SEI ABUK</v>
          </cell>
          <cell r="P254">
            <v>1987</v>
          </cell>
          <cell r="Q254">
            <v>0</v>
          </cell>
          <cell r="R254">
            <v>0</v>
          </cell>
          <cell r="S254" t="str">
            <v>12.04.06.05.00.87.00</v>
          </cell>
          <cell r="T254" t="str">
            <v>APBD</v>
          </cell>
          <cell r="U254">
            <v>345600000</v>
          </cell>
          <cell r="V254" t="str">
            <v>B</v>
          </cell>
          <cell r="W254">
            <v>0</v>
          </cell>
        </row>
        <row r="255">
          <cell r="F255" t="str">
            <v>4.13.02</v>
          </cell>
          <cell r="G255">
            <v>0</v>
          </cell>
          <cell r="H255" t="str">
            <v>JEMBATAN PADA JALAN KABUPATEN/KOTA LOKAL</v>
          </cell>
          <cell r="I255" t="str">
            <v>04.13.02.03.08</v>
          </cell>
          <cell r="J255">
            <v>0</v>
          </cell>
          <cell r="K255" t="str">
            <v>BETON</v>
          </cell>
          <cell r="L255" t="str">
            <v>15</v>
          </cell>
          <cell r="M255">
            <v>6</v>
          </cell>
          <cell r="N255">
            <v>90</v>
          </cell>
          <cell r="O255" t="str">
            <v>SEI PANDAN</v>
          </cell>
          <cell r="P255">
            <v>1991</v>
          </cell>
          <cell r="Q255">
            <v>0</v>
          </cell>
          <cell r="R255">
            <v>0</v>
          </cell>
          <cell r="S255" t="str">
            <v>12.04.06.05.00.91.00</v>
          </cell>
          <cell r="T255" t="str">
            <v>APBD</v>
          </cell>
          <cell r="U255">
            <v>486000000</v>
          </cell>
          <cell r="V255" t="str">
            <v>B</v>
          </cell>
          <cell r="W255">
            <v>0</v>
          </cell>
        </row>
        <row r="256">
          <cell r="F256" t="str">
            <v>4.13.02</v>
          </cell>
          <cell r="G256">
            <v>0</v>
          </cell>
          <cell r="H256" t="str">
            <v>JEMBATAN PADA JALAN KABUPATEN/KOTA LOKAL</v>
          </cell>
          <cell r="I256" t="str">
            <v>04.13.02.03.08</v>
          </cell>
          <cell r="J256">
            <v>0</v>
          </cell>
          <cell r="K256" t="str">
            <v>BETON</v>
          </cell>
          <cell r="L256" t="str">
            <v>8</v>
          </cell>
          <cell r="M256">
            <v>4</v>
          </cell>
          <cell r="N256">
            <v>32</v>
          </cell>
          <cell r="O256" t="str">
            <v>SEI JINDO</v>
          </cell>
          <cell r="P256">
            <v>2006</v>
          </cell>
          <cell r="Q256">
            <v>0</v>
          </cell>
          <cell r="R256">
            <v>0</v>
          </cell>
          <cell r="S256" t="str">
            <v>12.04.06.05.00.06.00</v>
          </cell>
          <cell r="T256" t="str">
            <v>APBD</v>
          </cell>
          <cell r="U256">
            <v>230400000</v>
          </cell>
          <cell r="V256" t="str">
            <v>B</v>
          </cell>
          <cell r="W256">
            <v>0</v>
          </cell>
        </row>
        <row r="257">
          <cell r="F257" t="str">
            <v>4.13.02</v>
          </cell>
          <cell r="G257">
            <v>0</v>
          </cell>
          <cell r="H257" t="str">
            <v>JEMBATAN PADA JALAN KABUPATEN/KOTA LOKAL</v>
          </cell>
          <cell r="I257" t="str">
            <v>04.13.02.03.08</v>
          </cell>
          <cell r="J257">
            <v>0</v>
          </cell>
          <cell r="K257" t="str">
            <v>BETON</v>
          </cell>
          <cell r="L257" t="str">
            <v>10</v>
          </cell>
          <cell r="M257">
            <v>6</v>
          </cell>
          <cell r="N257">
            <v>60</v>
          </cell>
          <cell r="O257" t="str">
            <v>SEI RUMBAI</v>
          </cell>
          <cell r="P257">
            <v>1990</v>
          </cell>
          <cell r="Q257">
            <v>0</v>
          </cell>
          <cell r="R257">
            <v>0</v>
          </cell>
          <cell r="S257" t="str">
            <v>12.04.06.05.00.90.00</v>
          </cell>
          <cell r="T257" t="str">
            <v>APBD</v>
          </cell>
          <cell r="U257">
            <v>378000000</v>
          </cell>
          <cell r="V257" t="str">
            <v>B</v>
          </cell>
          <cell r="W257">
            <v>0</v>
          </cell>
        </row>
        <row r="258">
          <cell r="F258" t="str">
            <v>4.13.02</v>
          </cell>
          <cell r="G258">
            <v>0</v>
          </cell>
          <cell r="H258" t="str">
            <v>JEMBATAN PADA JALAN KABUPATEN/KOTA LOKAL</v>
          </cell>
          <cell r="I258" t="str">
            <v>04.13.02.03.08</v>
          </cell>
          <cell r="J258">
            <v>0</v>
          </cell>
          <cell r="K258" t="str">
            <v>BETON</v>
          </cell>
          <cell r="L258" t="str">
            <v>10</v>
          </cell>
          <cell r="M258">
            <v>8</v>
          </cell>
          <cell r="N258">
            <v>80</v>
          </cell>
          <cell r="O258" t="str">
            <v>SEI BATANG UWO</v>
          </cell>
          <cell r="P258">
            <v>1987</v>
          </cell>
          <cell r="Q258">
            <v>0</v>
          </cell>
          <cell r="R258">
            <v>0</v>
          </cell>
          <cell r="S258" t="str">
            <v>12.04.06.05.00.87.00</v>
          </cell>
          <cell r="T258" t="str">
            <v>APBD</v>
          </cell>
          <cell r="U258">
            <v>576000000</v>
          </cell>
          <cell r="V258" t="str">
            <v>B</v>
          </cell>
          <cell r="W258">
            <v>0</v>
          </cell>
        </row>
        <row r="259">
          <cell r="F259" t="str">
            <v>4.13.02</v>
          </cell>
          <cell r="G259">
            <v>0</v>
          </cell>
          <cell r="H259" t="str">
            <v>JEMBATAN PADA JALAN KABUPATEN/KOTA LOKAL</v>
          </cell>
          <cell r="I259" t="str">
            <v>04.13.02.03.08</v>
          </cell>
          <cell r="J259">
            <v>0</v>
          </cell>
          <cell r="K259" t="str">
            <v>BETON</v>
          </cell>
          <cell r="L259" t="str">
            <v>6</v>
          </cell>
          <cell r="M259">
            <v>10</v>
          </cell>
          <cell r="N259">
            <v>60</v>
          </cell>
          <cell r="O259" t="str">
            <v>RAWANG BONTO</v>
          </cell>
          <cell r="P259">
            <v>2006</v>
          </cell>
          <cell r="Q259">
            <v>0</v>
          </cell>
          <cell r="R259">
            <v>0</v>
          </cell>
          <cell r="S259" t="str">
            <v>12.04.06.05.00.06.00</v>
          </cell>
          <cell r="T259" t="str">
            <v>APBN</v>
          </cell>
          <cell r="U259">
            <v>432000000</v>
          </cell>
          <cell r="V259" t="str">
            <v>B</v>
          </cell>
          <cell r="W259">
            <v>0</v>
          </cell>
        </row>
        <row r="260">
          <cell r="F260" t="str">
            <v>4.13.02</v>
          </cell>
          <cell r="G260">
            <v>0</v>
          </cell>
          <cell r="H260" t="str">
            <v>JEMBATAN PADA JALAN KABUPATEN/KOTA LOKAL</v>
          </cell>
          <cell r="I260" t="str">
            <v>04.13.02.03.08</v>
          </cell>
          <cell r="J260">
            <v>0</v>
          </cell>
          <cell r="K260" t="str">
            <v>BETON</v>
          </cell>
          <cell r="L260" t="str">
            <v>6</v>
          </cell>
          <cell r="M260">
            <v>6</v>
          </cell>
          <cell r="N260">
            <v>36</v>
          </cell>
          <cell r="O260" t="str">
            <v>SEI DUSUN TUO</v>
          </cell>
          <cell r="P260">
            <v>1992</v>
          </cell>
          <cell r="Q260">
            <v>0</v>
          </cell>
          <cell r="R260">
            <v>0</v>
          </cell>
          <cell r="S260" t="str">
            <v>12.04.06.05.00.92.00</v>
          </cell>
          <cell r="T260" t="str">
            <v>APBN</v>
          </cell>
          <cell r="U260">
            <v>226800000</v>
          </cell>
          <cell r="V260" t="str">
            <v>B</v>
          </cell>
          <cell r="W260">
            <v>0</v>
          </cell>
        </row>
        <row r="261">
          <cell r="F261" t="str">
            <v>4.13.02</v>
          </cell>
          <cell r="G261">
            <v>0</v>
          </cell>
          <cell r="H261" t="str">
            <v>JEMBATAN PADA JALAN KABUPATEN/KOTA LOKAL</v>
          </cell>
          <cell r="I261" t="str">
            <v>04.13.02.03.08</v>
          </cell>
          <cell r="J261">
            <v>0</v>
          </cell>
          <cell r="K261" t="str">
            <v>BETON</v>
          </cell>
          <cell r="L261" t="str">
            <v>8</v>
          </cell>
          <cell r="M261">
            <v>6</v>
          </cell>
          <cell r="N261">
            <v>48</v>
          </cell>
          <cell r="O261" t="str">
            <v>JEMBATAN SEI UJUNG TANJUNG</v>
          </cell>
          <cell r="P261">
            <v>2006</v>
          </cell>
          <cell r="Q261">
            <v>0</v>
          </cell>
          <cell r="R261">
            <v>0</v>
          </cell>
          <cell r="S261" t="str">
            <v>12.04.06.05.00.06.00</v>
          </cell>
          <cell r="T261" t="str">
            <v>APBD</v>
          </cell>
          <cell r="U261">
            <v>324000000</v>
          </cell>
          <cell r="V261" t="str">
            <v>B</v>
          </cell>
          <cell r="W261">
            <v>0</v>
          </cell>
        </row>
        <row r="262">
          <cell r="F262" t="str">
            <v>4.13.02</v>
          </cell>
          <cell r="G262">
            <v>0</v>
          </cell>
          <cell r="H262" t="str">
            <v>JEMBATAN PADA JALAN KABUPATEN/KOTA LOKAL</v>
          </cell>
          <cell r="I262" t="str">
            <v>04.13.02.03.08</v>
          </cell>
          <cell r="J262">
            <v>0</v>
          </cell>
          <cell r="K262" t="str">
            <v>BETON</v>
          </cell>
          <cell r="L262" t="str">
            <v>4</v>
          </cell>
          <cell r="M262">
            <v>6</v>
          </cell>
          <cell r="N262">
            <v>24</v>
          </cell>
          <cell r="O262" t="str">
            <v>SEI GUNUNG BALAI 2</v>
          </cell>
          <cell r="P262">
            <v>2004</v>
          </cell>
          <cell r="Q262">
            <v>0</v>
          </cell>
          <cell r="R262">
            <v>0</v>
          </cell>
          <cell r="S262" t="str">
            <v>12.04.06.05.00.04.00</v>
          </cell>
          <cell r="T262" t="str">
            <v>APBD</v>
          </cell>
          <cell r="U262">
            <v>140400000</v>
          </cell>
          <cell r="V262" t="str">
            <v>B</v>
          </cell>
          <cell r="W262">
            <v>0</v>
          </cell>
        </row>
        <row r="263">
          <cell r="F263" t="str">
            <v>4.13.02</v>
          </cell>
          <cell r="G263">
            <v>0</v>
          </cell>
          <cell r="H263" t="str">
            <v>JEMBATAN PADA JALAN KABUPATEN/KOTA LOKAL</v>
          </cell>
          <cell r="I263" t="str">
            <v>04.13.02.03.08</v>
          </cell>
          <cell r="J263">
            <v>0</v>
          </cell>
          <cell r="K263" t="str">
            <v>BAJA</v>
          </cell>
          <cell r="L263" t="str">
            <v>12</v>
          </cell>
          <cell r="M263">
            <v>5</v>
          </cell>
          <cell r="N263">
            <v>60</v>
          </cell>
          <cell r="O263" t="str">
            <v>PANGKALAN INDARUNG</v>
          </cell>
          <cell r="P263">
            <v>1982</v>
          </cell>
          <cell r="Q263">
            <v>0</v>
          </cell>
          <cell r="R263">
            <v>0</v>
          </cell>
          <cell r="S263" t="str">
            <v>12.04.06.05.00.82.00</v>
          </cell>
          <cell r="T263" t="str">
            <v>APBD</v>
          </cell>
          <cell r="U263">
            <v>396000000</v>
          </cell>
          <cell r="V263" t="str">
            <v>B</v>
          </cell>
          <cell r="W263">
            <v>0</v>
          </cell>
        </row>
        <row r="264">
          <cell r="F264" t="str">
            <v>4.13.02</v>
          </cell>
          <cell r="G264">
            <v>0</v>
          </cell>
          <cell r="H264" t="str">
            <v>JEMBATAN PADA JALAN KABUPATEN/KOTA LOKAL</v>
          </cell>
          <cell r="I264" t="str">
            <v>04.13.02.03.08</v>
          </cell>
          <cell r="J264">
            <v>0</v>
          </cell>
          <cell r="K264" t="str">
            <v>BETON</v>
          </cell>
          <cell r="L264" t="str">
            <v>4</v>
          </cell>
          <cell r="M264">
            <v>6</v>
          </cell>
          <cell r="N264">
            <v>24</v>
          </cell>
          <cell r="O264" t="str">
            <v>SEI GUNUNG BALAI I</v>
          </cell>
          <cell r="P264">
            <v>2004</v>
          </cell>
          <cell r="Q264">
            <v>0</v>
          </cell>
          <cell r="R264">
            <v>0</v>
          </cell>
          <cell r="S264" t="str">
            <v>12.04.06.05.00.04.00</v>
          </cell>
          <cell r="T264" t="str">
            <v>APBD</v>
          </cell>
          <cell r="U264">
            <v>140400000</v>
          </cell>
          <cell r="V264" t="str">
            <v>B</v>
          </cell>
          <cell r="W264">
            <v>0</v>
          </cell>
        </row>
        <row r="265">
          <cell r="F265" t="str">
            <v>4.13.02</v>
          </cell>
          <cell r="G265">
            <v>0</v>
          </cell>
          <cell r="H265" t="str">
            <v>JEMBATAN PADA JALAN KABUPATEN/KOTA LOKAL</v>
          </cell>
          <cell r="I265" t="str">
            <v>04.13.02.03.08</v>
          </cell>
          <cell r="J265">
            <v>0</v>
          </cell>
          <cell r="K265" t="str">
            <v>BETON</v>
          </cell>
          <cell r="L265" t="str">
            <v>16</v>
          </cell>
          <cell r="M265">
            <v>6</v>
          </cell>
          <cell r="N265">
            <v>96</v>
          </cell>
          <cell r="O265" t="str">
            <v>JEMBATAN SEI MUARO</v>
          </cell>
          <cell r="P265">
            <v>2006</v>
          </cell>
          <cell r="Q265">
            <v>0</v>
          </cell>
          <cell r="R265">
            <v>0</v>
          </cell>
          <cell r="S265" t="str">
            <v>12.04.06.05.00.06.00</v>
          </cell>
          <cell r="T265" t="str">
            <v>APBD</v>
          </cell>
          <cell r="U265">
            <v>720000000</v>
          </cell>
          <cell r="V265" t="str">
            <v>B</v>
          </cell>
          <cell r="W265">
            <v>0</v>
          </cell>
        </row>
        <row r="266">
          <cell r="F266" t="str">
            <v>4.13.02</v>
          </cell>
          <cell r="G266">
            <v>0</v>
          </cell>
          <cell r="H266" t="str">
            <v>JEMBATAN PADA JALAN KABUPATEN/KOTA LOKAL</v>
          </cell>
          <cell r="I266" t="str">
            <v>04.13.02.03.08</v>
          </cell>
          <cell r="J266">
            <v>0</v>
          </cell>
          <cell r="K266" t="str">
            <v>BETON</v>
          </cell>
          <cell r="L266" t="str">
            <v>8</v>
          </cell>
          <cell r="M266">
            <v>6</v>
          </cell>
          <cell r="N266">
            <v>48</v>
          </cell>
          <cell r="O266" t="str">
            <v>JEMBATAN SEI SIPAN</v>
          </cell>
          <cell r="P266">
            <v>2005</v>
          </cell>
          <cell r="Q266">
            <v>0</v>
          </cell>
          <cell r="R266">
            <v>0</v>
          </cell>
          <cell r="S266" t="str">
            <v>12.04.06.05.00.05.00</v>
          </cell>
          <cell r="T266" t="str">
            <v>APBD</v>
          </cell>
          <cell r="U266">
            <v>384000000</v>
          </cell>
          <cell r="V266" t="str">
            <v>B</v>
          </cell>
          <cell r="W266">
            <v>0</v>
          </cell>
        </row>
        <row r="267">
          <cell r="F267" t="str">
            <v>4.13.02</v>
          </cell>
          <cell r="G267">
            <v>0</v>
          </cell>
          <cell r="H267" t="str">
            <v>JEMBATAN PADA JALAN KABUPATEN/KOTA LOKAL</v>
          </cell>
          <cell r="I267" t="str">
            <v>04.13.02.03.08</v>
          </cell>
          <cell r="J267">
            <v>0</v>
          </cell>
          <cell r="K267" t="str">
            <v>BETON</v>
          </cell>
          <cell r="L267" t="str">
            <v>4</v>
          </cell>
          <cell r="M267">
            <v>6</v>
          </cell>
          <cell r="N267">
            <v>24</v>
          </cell>
          <cell r="O267" t="str">
            <v>SUNGAI INGU</v>
          </cell>
          <cell r="P267">
            <v>2004</v>
          </cell>
          <cell r="Q267">
            <v>0</v>
          </cell>
          <cell r="R267">
            <v>0</v>
          </cell>
          <cell r="S267" t="str">
            <v>12.04.06.05.00.04.00</v>
          </cell>
          <cell r="T267" t="str">
            <v>APBD</v>
          </cell>
          <cell r="U267">
            <v>140400000</v>
          </cell>
          <cell r="V267" t="str">
            <v>B</v>
          </cell>
          <cell r="W267">
            <v>0</v>
          </cell>
        </row>
        <row r="268">
          <cell r="F268" t="str">
            <v>4.13.02</v>
          </cell>
          <cell r="G268">
            <v>0</v>
          </cell>
          <cell r="H268" t="str">
            <v>JEMBATAN PADA JALAN KABUPATEN/KOTA LOKAL</v>
          </cell>
          <cell r="I268" t="str">
            <v>04.13.02.03.08</v>
          </cell>
          <cell r="J268">
            <v>0</v>
          </cell>
          <cell r="K268" t="str">
            <v>BETON</v>
          </cell>
          <cell r="L268" t="str">
            <v>6</v>
          </cell>
          <cell r="M268">
            <v>6</v>
          </cell>
          <cell r="N268">
            <v>36</v>
          </cell>
          <cell r="O268" t="str">
            <v>BOX CULVERT</v>
          </cell>
          <cell r="P268">
            <v>1996</v>
          </cell>
          <cell r="Q268">
            <v>0</v>
          </cell>
          <cell r="R268">
            <v>0</v>
          </cell>
          <cell r="S268" t="str">
            <v>12.04.06.05.00.96.00</v>
          </cell>
          <cell r="T268" t="str">
            <v>APBN</v>
          </cell>
          <cell r="U268">
            <v>135000000</v>
          </cell>
          <cell r="V268" t="str">
            <v>B</v>
          </cell>
          <cell r="W268">
            <v>0</v>
          </cell>
        </row>
        <row r="269">
          <cell r="F269" t="str">
            <v>4.13.02</v>
          </cell>
          <cell r="G269">
            <v>0</v>
          </cell>
          <cell r="H269" t="str">
            <v>JEMBATAN PADA JALAN KABUPATEN/KOTA LOKAL</v>
          </cell>
          <cell r="I269" t="str">
            <v>04.13.02.03.08</v>
          </cell>
          <cell r="J269">
            <v>0</v>
          </cell>
          <cell r="K269" t="str">
            <v>BETON</v>
          </cell>
          <cell r="L269" t="str">
            <v>6</v>
          </cell>
          <cell r="M269">
            <v>6</v>
          </cell>
          <cell r="N269">
            <v>36</v>
          </cell>
          <cell r="O269" t="str">
            <v>PASAR BARU BASERAH</v>
          </cell>
          <cell r="P269">
            <v>1995</v>
          </cell>
          <cell r="Q269">
            <v>0</v>
          </cell>
          <cell r="R269">
            <v>0</v>
          </cell>
          <cell r="S269" t="str">
            <v>12.04.06.05.00.95.00</v>
          </cell>
          <cell r="T269" t="str">
            <v>APBN</v>
          </cell>
          <cell r="U269">
            <v>252000000</v>
          </cell>
          <cell r="V269" t="str">
            <v>B</v>
          </cell>
          <cell r="W269">
            <v>0</v>
          </cell>
        </row>
        <row r="270">
          <cell r="F270" t="str">
            <v>4.13.02</v>
          </cell>
          <cell r="G270">
            <v>0</v>
          </cell>
          <cell r="H270" t="str">
            <v>JEMBATAN PADA JALAN KABUPATEN/KOTA LOKAL</v>
          </cell>
          <cell r="I270" t="str">
            <v>04.13.02.03.08</v>
          </cell>
          <cell r="J270">
            <v>0</v>
          </cell>
          <cell r="K270" t="str">
            <v>BETON</v>
          </cell>
          <cell r="L270" t="str">
            <v>8</v>
          </cell>
          <cell r="M270">
            <v>6</v>
          </cell>
          <cell r="N270">
            <v>48</v>
          </cell>
          <cell r="O270" t="str">
            <v>SEI PENDULAGAN</v>
          </cell>
          <cell r="P270">
            <v>1978</v>
          </cell>
          <cell r="Q270">
            <v>0</v>
          </cell>
          <cell r="R270">
            <v>0</v>
          </cell>
          <cell r="S270" t="str">
            <v>12.04.06.05.00.78.00</v>
          </cell>
          <cell r="T270" t="str">
            <v>APBN</v>
          </cell>
          <cell r="U270">
            <v>336000000</v>
          </cell>
          <cell r="V270" t="str">
            <v>B</v>
          </cell>
          <cell r="W270">
            <v>0</v>
          </cell>
        </row>
        <row r="271">
          <cell r="F271" t="str">
            <v>4.13.02</v>
          </cell>
          <cell r="G271">
            <v>0</v>
          </cell>
          <cell r="H271" t="str">
            <v>JEMBATAN PADA JALAN KABUPATEN/KOTA LOKAL</v>
          </cell>
          <cell r="I271" t="str">
            <v>04.13.02.03.08</v>
          </cell>
          <cell r="J271">
            <v>0</v>
          </cell>
          <cell r="K271" t="str">
            <v>BAJA</v>
          </cell>
          <cell r="L271" t="str">
            <v>10</v>
          </cell>
          <cell r="M271">
            <v>8</v>
          </cell>
          <cell r="N271">
            <v>80</v>
          </cell>
          <cell r="O271" t="str">
            <v>KEBUN LADO I</v>
          </cell>
          <cell r="P271">
            <v>1990</v>
          </cell>
          <cell r="Q271">
            <v>0</v>
          </cell>
          <cell r="R271">
            <v>0</v>
          </cell>
          <cell r="S271" t="str">
            <v>12.04.06.05.00.90.00</v>
          </cell>
          <cell r="T271" t="str">
            <v>APBD</v>
          </cell>
          <cell r="U271">
            <v>528000000</v>
          </cell>
          <cell r="V271" t="str">
            <v>B</v>
          </cell>
          <cell r="W271">
            <v>0</v>
          </cell>
        </row>
        <row r="272">
          <cell r="F272" t="str">
            <v>4.13.02</v>
          </cell>
          <cell r="G272">
            <v>0</v>
          </cell>
          <cell r="H272" t="str">
            <v>JEMBATAN PADA JALAN KABUPATEN/KOTA LOKAL</v>
          </cell>
          <cell r="I272" t="str">
            <v>04.13.02.03.08</v>
          </cell>
          <cell r="J272">
            <v>0</v>
          </cell>
          <cell r="K272" t="str">
            <v>BAJA</v>
          </cell>
          <cell r="L272" t="str">
            <v>8</v>
          </cell>
          <cell r="M272">
            <v>5</v>
          </cell>
          <cell r="N272">
            <v>40</v>
          </cell>
          <cell r="O272" t="str">
            <v>SEI BAWANG</v>
          </cell>
          <cell r="P272">
            <v>1990</v>
          </cell>
          <cell r="Q272">
            <v>0</v>
          </cell>
          <cell r="R272">
            <v>0</v>
          </cell>
          <cell r="S272" t="str">
            <v>12.04.06.05.00.90.00</v>
          </cell>
          <cell r="T272" t="str">
            <v>APBD</v>
          </cell>
          <cell r="U272">
            <v>180000000</v>
          </cell>
          <cell r="V272" t="str">
            <v>KB</v>
          </cell>
          <cell r="W272">
            <v>0</v>
          </cell>
        </row>
        <row r="273">
          <cell r="F273" t="str">
            <v>4.13.02</v>
          </cell>
          <cell r="G273">
            <v>0</v>
          </cell>
          <cell r="H273" t="str">
            <v>JEMBATAN PADA JALAN KABUPATEN/KOTA LOKAL</v>
          </cell>
          <cell r="I273" t="str">
            <v>04.13.02.03.08</v>
          </cell>
          <cell r="J273">
            <v>0</v>
          </cell>
          <cell r="K273" t="str">
            <v>BETON</v>
          </cell>
          <cell r="L273" t="str">
            <v>6</v>
          </cell>
          <cell r="M273">
            <v>6</v>
          </cell>
          <cell r="N273">
            <v>36</v>
          </cell>
          <cell r="O273" t="str">
            <v>BOX CULVERT</v>
          </cell>
          <cell r="P273">
            <v>1984</v>
          </cell>
          <cell r="Q273">
            <v>0</v>
          </cell>
          <cell r="R273">
            <v>0</v>
          </cell>
          <cell r="S273" t="str">
            <v>12.04.06.05.00.84.00</v>
          </cell>
          <cell r="T273" t="str">
            <v>APBN</v>
          </cell>
          <cell r="U273">
            <v>252000000</v>
          </cell>
          <cell r="V273" t="str">
            <v>B</v>
          </cell>
          <cell r="W273">
            <v>0</v>
          </cell>
        </row>
        <row r="274">
          <cell r="F274" t="str">
            <v>4.13.02</v>
          </cell>
          <cell r="G274">
            <v>0</v>
          </cell>
          <cell r="H274" t="str">
            <v>JEMBATAN PADA JALAN KABUPATEN/KOTA LOKAL</v>
          </cell>
          <cell r="I274" t="str">
            <v>04.13.02.03.08</v>
          </cell>
          <cell r="J274">
            <v>0</v>
          </cell>
          <cell r="K274" t="str">
            <v>BAJA</v>
          </cell>
          <cell r="L274" t="str">
            <v>15</v>
          </cell>
          <cell r="M274">
            <v>6</v>
          </cell>
          <cell r="N274">
            <v>90</v>
          </cell>
          <cell r="O274" t="str">
            <v>SEI IYAN</v>
          </cell>
          <cell r="P274">
            <v>1986</v>
          </cell>
          <cell r="Q274">
            <v>0</v>
          </cell>
          <cell r="R274">
            <v>0</v>
          </cell>
          <cell r="S274" t="str">
            <v>12.04.06.05.00.86.00</v>
          </cell>
          <cell r="T274" t="str">
            <v>APBD</v>
          </cell>
          <cell r="U274">
            <v>486000000</v>
          </cell>
          <cell r="V274" t="str">
            <v>B</v>
          </cell>
          <cell r="W274">
            <v>0</v>
          </cell>
        </row>
        <row r="275">
          <cell r="F275" t="str">
            <v>4.13.02</v>
          </cell>
          <cell r="G275">
            <v>0</v>
          </cell>
          <cell r="H275" t="str">
            <v>JEMBATAN PADA JALAN KABUPATEN/KOTA LOKAL</v>
          </cell>
          <cell r="I275" t="str">
            <v>04.13.02.03.08</v>
          </cell>
          <cell r="J275">
            <v>0</v>
          </cell>
          <cell r="K275" t="str">
            <v>BETON</v>
          </cell>
          <cell r="L275" t="str">
            <v>40</v>
          </cell>
          <cell r="M275">
            <v>6</v>
          </cell>
          <cell r="N275">
            <v>240</v>
          </cell>
          <cell r="O275" t="str">
            <v>SEI BATANG BALAI</v>
          </cell>
          <cell r="P275">
            <v>1988</v>
          </cell>
          <cell r="Q275">
            <v>0</v>
          </cell>
          <cell r="R275">
            <v>0</v>
          </cell>
          <cell r="S275" t="str">
            <v>12.04.06.05.00.88.00</v>
          </cell>
          <cell r="T275" t="str">
            <v>APBN</v>
          </cell>
          <cell r="U275">
            <v>1848000000</v>
          </cell>
          <cell r="V275" t="str">
            <v>B</v>
          </cell>
          <cell r="W275">
            <v>0</v>
          </cell>
        </row>
        <row r="276">
          <cell r="F276" t="str">
            <v>4.13.02</v>
          </cell>
          <cell r="G276">
            <v>0</v>
          </cell>
          <cell r="H276" t="str">
            <v>JEMBATAN PADA JALAN KABUPATEN/KOTA LOKAL</v>
          </cell>
          <cell r="I276" t="str">
            <v>04.13.02.03.08</v>
          </cell>
          <cell r="J276">
            <v>0</v>
          </cell>
          <cell r="K276" t="str">
            <v>BAJA</v>
          </cell>
          <cell r="L276" t="str">
            <v>8</v>
          </cell>
          <cell r="M276">
            <v>8</v>
          </cell>
          <cell r="N276">
            <v>64</v>
          </cell>
          <cell r="O276" t="str">
            <v>SUNGAI KAPAN</v>
          </cell>
          <cell r="P276">
            <v>1981</v>
          </cell>
          <cell r="Q276">
            <v>0</v>
          </cell>
          <cell r="R276">
            <v>0</v>
          </cell>
          <cell r="S276" t="str">
            <v>12.04.06.05.00.81.00</v>
          </cell>
          <cell r="T276" t="str">
            <v>APBD</v>
          </cell>
          <cell r="U276">
            <v>422400000</v>
          </cell>
          <cell r="V276" t="str">
            <v>B</v>
          </cell>
          <cell r="W276">
            <v>0</v>
          </cell>
        </row>
        <row r="277">
          <cell r="F277" t="str">
            <v>4.13.02</v>
          </cell>
          <cell r="G277">
            <v>0</v>
          </cell>
          <cell r="H277" t="str">
            <v>JEMBATAN PADA JALAN KABUPATEN/KOTA LOKAL</v>
          </cell>
          <cell r="I277" t="str">
            <v>04.13.02.03.08</v>
          </cell>
          <cell r="J277">
            <v>0</v>
          </cell>
          <cell r="K277" t="str">
            <v>BETON</v>
          </cell>
          <cell r="L277" t="str">
            <v>25</v>
          </cell>
          <cell r="M277">
            <v>6</v>
          </cell>
          <cell r="N277">
            <v>150</v>
          </cell>
          <cell r="O277" t="str">
            <v>JEMBATAN TEPIAN ULAK</v>
          </cell>
          <cell r="P277">
            <v>2006</v>
          </cell>
          <cell r="Q277">
            <v>0</v>
          </cell>
          <cell r="R277">
            <v>0</v>
          </cell>
          <cell r="S277" t="str">
            <v>12.04.06.05.00.06.00</v>
          </cell>
          <cell r="T277" t="str">
            <v>APBD</v>
          </cell>
          <cell r="U277">
            <v>1320000000</v>
          </cell>
          <cell r="V277" t="str">
            <v>B</v>
          </cell>
          <cell r="W277">
            <v>0</v>
          </cell>
        </row>
        <row r="278">
          <cell r="F278" t="str">
            <v>4.13.02</v>
          </cell>
          <cell r="G278">
            <v>0</v>
          </cell>
          <cell r="H278" t="str">
            <v>JEMBATAN PADA JALAN KABUPATEN/KOTA LOKAL</v>
          </cell>
          <cell r="I278" t="str">
            <v>04.13.02.03.08</v>
          </cell>
          <cell r="J278">
            <v>0</v>
          </cell>
          <cell r="K278" t="str">
            <v>BETON</v>
          </cell>
          <cell r="L278" t="str">
            <v>8</v>
          </cell>
          <cell r="M278">
            <v>8</v>
          </cell>
          <cell r="N278">
            <v>64</v>
          </cell>
          <cell r="O278" t="str">
            <v>SEI PARIT</v>
          </cell>
          <cell r="P278">
            <v>2006</v>
          </cell>
          <cell r="Q278">
            <v>0</v>
          </cell>
          <cell r="R278">
            <v>0</v>
          </cell>
          <cell r="S278" t="str">
            <v>12.04.06.05.00.06.00</v>
          </cell>
          <cell r="T278" t="str">
            <v>APBD</v>
          </cell>
          <cell r="U278">
            <v>528000000</v>
          </cell>
          <cell r="V278" t="str">
            <v>B</v>
          </cell>
          <cell r="W278">
            <v>0</v>
          </cell>
        </row>
        <row r="279">
          <cell r="F279" t="str">
            <v>4.13.02</v>
          </cell>
          <cell r="G279">
            <v>0</v>
          </cell>
          <cell r="H279" t="str">
            <v>JEMBATAN PADA JALAN KABUPATEN/KOTA LOKAL</v>
          </cell>
          <cell r="I279" t="str">
            <v>04.13.02.03.08</v>
          </cell>
          <cell r="J279">
            <v>0</v>
          </cell>
          <cell r="K279" t="str">
            <v>BETON</v>
          </cell>
          <cell r="L279" t="str">
            <v>46</v>
          </cell>
          <cell r="M279">
            <v>6</v>
          </cell>
          <cell r="N279">
            <v>276</v>
          </cell>
          <cell r="O279" t="str">
            <v>BASERAH SEI SALAK</v>
          </cell>
          <cell r="P279">
            <v>1987</v>
          </cell>
          <cell r="Q279">
            <v>0</v>
          </cell>
          <cell r="R279">
            <v>0</v>
          </cell>
          <cell r="S279" t="str">
            <v>12.04.06.05.00.87.00</v>
          </cell>
          <cell r="T279" t="str">
            <v>APBN</v>
          </cell>
          <cell r="U279">
            <v>2125200000</v>
          </cell>
          <cell r="V279" t="str">
            <v>B</v>
          </cell>
          <cell r="W279">
            <v>0</v>
          </cell>
        </row>
        <row r="280">
          <cell r="E280" t="str">
            <v>J3.1</v>
          </cell>
          <cell r="F280" t="str">
            <v>4.13.02</v>
          </cell>
          <cell r="G280">
            <v>0</v>
          </cell>
          <cell r="H280" t="str">
            <v>JEMBATAN PADA JALAN KABUPATEN/KOTA LOKAL</v>
          </cell>
          <cell r="I280" t="str">
            <v>04.13.02.03.08</v>
          </cell>
          <cell r="J280">
            <v>0</v>
          </cell>
          <cell r="K280" t="str">
            <v>BETON</v>
          </cell>
          <cell r="L280" t="str">
            <v>17</v>
          </cell>
          <cell r="M280">
            <v>6</v>
          </cell>
          <cell r="N280">
            <v>102</v>
          </cell>
          <cell r="O280" t="str">
            <v>DESA PULAU MUNGKUR</v>
          </cell>
          <cell r="P280">
            <v>2004</v>
          </cell>
          <cell r="Q280">
            <v>0</v>
          </cell>
          <cell r="R280">
            <v>0</v>
          </cell>
          <cell r="S280" t="str">
            <v>12.04.06.05.00.04.00</v>
          </cell>
          <cell r="T280" t="str">
            <v>APBD</v>
          </cell>
          <cell r="U280">
            <v>841500000</v>
          </cell>
          <cell r="V280" t="str">
            <v>B</v>
          </cell>
          <cell r="W280">
            <v>0</v>
          </cell>
        </row>
        <row r="281">
          <cell r="F281" t="str">
            <v>4.13.02</v>
          </cell>
          <cell r="G281">
            <v>0</v>
          </cell>
          <cell r="H281" t="str">
            <v>JEMBATAN PADA JALAN KABUPATEN/KOTA LOKAL</v>
          </cell>
          <cell r="I281" t="str">
            <v>04.13.02.03.08</v>
          </cell>
          <cell r="J281">
            <v>0</v>
          </cell>
          <cell r="K281" t="str">
            <v>BETON</v>
          </cell>
          <cell r="L281" t="str">
            <v>15</v>
          </cell>
          <cell r="M281">
            <v>6</v>
          </cell>
          <cell r="N281">
            <v>90</v>
          </cell>
          <cell r="O281" t="str">
            <v>SIBEROBAH</v>
          </cell>
          <cell r="P281">
            <v>2001</v>
          </cell>
          <cell r="Q281">
            <v>0</v>
          </cell>
          <cell r="R281">
            <v>0</v>
          </cell>
          <cell r="S281" t="str">
            <v>12.04.06.05.00.01.00</v>
          </cell>
          <cell r="T281" t="str">
            <v>APBD</v>
          </cell>
          <cell r="U281">
            <v>495000000</v>
          </cell>
          <cell r="V281" t="str">
            <v>B</v>
          </cell>
          <cell r="W281">
            <v>0</v>
          </cell>
        </row>
        <row r="282">
          <cell r="F282" t="str">
            <v>4.13.02</v>
          </cell>
          <cell r="G282">
            <v>0</v>
          </cell>
          <cell r="H282" t="str">
            <v>JEMBATAN PADA JALAN KABUPATEN/KOTA LOKAL</v>
          </cell>
          <cell r="I282" t="str">
            <v>04.13.02.03.08</v>
          </cell>
          <cell r="J282">
            <v>0</v>
          </cell>
          <cell r="K282" t="str">
            <v>BETON</v>
          </cell>
          <cell r="L282" t="str">
            <v>36</v>
          </cell>
          <cell r="M282">
            <v>8</v>
          </cell>
          <cell r="N282">
            <v>288</v>
          </cell>
          <cell r="O282" t="str">
            <v>PULAU PADANG</v>
          </cell>
          <cell r="P282">
            <v>2004</v>
          </cell>
          <cell r="Q282">
            <v>0</v>
          </cell>
          <cell r="R282">
            <v>0</v>
          </cell>
          <cell r="S282" t="str">
            <v>12.04.06.05.00.04.00</v>
          </cell>
          <cell r="T282" t="str">
            <v>APBD</v>
          </cell>
          <cell r="U282">
            <v>2059200000</v>
          </cell>
          <cell r="V282" t="str">
            <v>B</v>
          </cell>
          <cell r="W282">
            <v>0</v>
          </cell>
        </row>
        <row r="283">
          <cell r="F283" t="str">
            <v>4.13.02</v>
          </cell>
          <cell r="G283">
            <v>0</v>
          </cell>
          <cell r="H283" t="str">
            <v>JEMBATAN BETON</v>
          </cell>
          <cell r="I283" t="str">
            <v>04.13.02.04.01</v>
          </cell>
          <cell r="J283">
            <v>0</v>
          </cell>
          <cell r="K283" t="str">
            <v>BETON</v>
          </cell>
          <cell r="L283" t="str">
            <v>15</v>
          </cell>
          <cell r="M283">
            <v>6</v>
          </cell>
          <cell r="N283">
            <v>90</v>
          </cell>
          <cell r="O283" t="str">
            <v>JEMBATAN SEBEROBAH</v>
          </cell>
          <cell r="P283">
            <v>2001</v>
          </cell>
          <cell r="Q283">
            <v>0</v>
          </cell>
          <cell r="R283">
            <v>0</v>
          </cell>
          <cell r="S283" t="str">
            <v>12.04.06.05.00.01.00</v>
          </cell>
          <cell r="T283" t="str">
            <v>APBD</v>
          </cell>
          <cell r="U283">
            <v>495000000</v>
          </cell>
          <cell r="V283" t="str">
            <v>B</v>
          </cell>
          <cell r="W283">
            <v>0</v>
          </cell>
        </row>
        <row r="284">
          <cell r="E284" t="str">
            <v>J3.2</v>
          </cell>
          <cell r="F284" t="str">
            <v>4.13.02</v>
          </cell>
          <cell r="G284">
            <v>0</v>
          </cell>
          <cell r="H284" t="str">
            <v>JEMBATAN BETON</v>
          </cell>
          <cell r="I284" t="str">
            <v>04.13.02.04.01</v>
          </cell>
          <cell r="J284">
            <v>0</v>
          </cell>
          <cell r="K284" t="str">
            <v>BETON</v>
          </cell>
          <cell r="L284" t="str">
            <v>17</v>
          </cell>
          <cell r="M284">
            <v>6</v>
          </cell>
          <cell r="N284">
            <v>102</v>
          </cell>
          <cell r="O284" t="str">
            <v>DESA PULAU MUNGKUR</v>
          </cell>
          <cell r="P284">
            <v>2004</v>
          </cell>
          <cell r="Q284">
            <v>0</v>
          </cell>
          <cell r="R284">
            <v>0</v>
          </cell>
          <cell r="S284" t="str">
            <v>12.04.06.05.00.04.00</v>
          </cell>
          <cell r="T284" t="str">
            <v>APBD</v>
          </cell>
          <cell r="U284">
            <v>841500000</v>
          </cell>
          <cell r="V284" t="str">
            <v>B</v>
          </cell>
          <cell r="W284">
            <v>0</v>
          </cell>
        </row>
        <row r="285">
          <cell r="E285" t="str">
            <v>J4.2</v>
          </cell>
          <cell r="F285" t="str">
            <v>4.13.02</v>
          </cell>
          <cell r="G285">
            <v>0</v>
          </cell>
          <cell r="H285" t="str">
            <v>JEMBATAN KAYU</v>
          </cell>
          <cell r="I285" t="str">
            <v>04.13.02.04.03</v>
          </cell>
          <cell r="J285">
            <v>0</v>
          </cell>
          <cell r="K285" t="str">
            <v>KAYU</v>
          </cell>
          <cell r="L285" t="str">
            <v>10</v>
          </cell>
          <cell r="M285">
            <v>5</v>
          </cell>
          <cell r="N285">
            <v>50</v>
          </cell>
          <cell r="O285" t="str">
            <v>JEMBATAN TEBERAU PANJANG</v>
          </cell>
          <cell r="P285">
            <v>2006</v>
          </cell>
          <cell r="Q285">
            <v>0</v>
          </cell>
          <cell r="R285">
            <v>0</v>
          </cell>
          <cell r="S285" t="str">
            <v>12.04.06.05.00.06.00</v>
          </cell>
          <cell r="T285" t="str">
            <v>APBD</v>
          </cell>
          <cell r="U285">
            <v>150000000</v>
          </cell>
          <cell r="V285" t="str">
            <v>B</v>
          </cell>
          <cell r="W285">
            <v>0</v>
          </cell>
        </row>
        <row r="286">
          <cell r="F286" t="str">
            <v>4.13.01</v>
          </cell>
          <cell r="G286">
            <v>0</v>
          </cell>
          <cell r="H286" t="str">
            <v>JALAN PERUMNAS-TK. PEMBINA (NO. RUAS 024) LANJUTAN</v>
          </cell>
          <cell r="I286" t="str">
            <v>04.13.01.03.06</v>
          </cell>
          <cell r="J286">
            <v>0</v>
          </cell>
          <cell r="K286" t="str">
            <v>Aspal</v>
          </cell>
          <cell r="L286">
            <v>1.19</v>
          </cell>
          <cell r="M286">
            <v>0</v>
          </cell>
          <cell r="N286">
            <v>1.19</v>
          </cell>
          <cell r="O286" t="str">
            <v>PERUMNAS-TK. PEMBINA</v>
          </cell>
          <cell r="P286">
            <v>2007</v>
          </cell>
          <cell r="Q286">
            <v>0</v>
          </cell>
          <cell r="R286">
            <v>0</v>
          </cell>
          <cell r="S286">
            <v>0</v>
          </cell>
          <cell r="T286" t="str">
            <v>APBD</v>
          </cell>
          <cell r="U286">
            <v>1750542695.4095719</v>
          </cell>
          <cell r="V286" t="str">
            <v>B</v>
          </cell>
          <cell r="W286">
            <v>0</v>
          </cell>
        </row>
        <row r="287">
          <cell r="E287" t="str">
            <v>75.2</v>
          </cell>
          <cell r="F287" t="str">
            <v>4.13.01</v>
          </cell>
          <cell r="G287">
            <v>0</v>
          </cell>
          <cell r="H287" t="str">
            <v>JALAN BUNDARAN DPRD - JALAN PROPINSI PELEBARAN ASPAL 1.194 KM) LANJUTAN</v>
          </cell>
          <cell r="I287" t="str">
            <v>04.13.01.03.06</v>
          </cell>
          <cell r="J287">
            <v>0</v>
          </cell>
          <cell r="K287" t="str">
            <v>Aspal</v>
          </cell>
          <cell r="L287">
            <v>0</v>
          </cell>
          <cell r="M287">
            <v>0</v>
          </cell>
          <cell r="N287">
            <v>1194</v>
          </cell>
          <cell r="O287" t="str">
            <v>BUNDARAN DPRD - JALAN PROPINSI</v>
          </cell>
          <cell r="P287">
            <v>2007</v>
          </cell>
          <cell r="Q287">
            <v>0</v>
          </cell>
          <cell r="R287">
            <v>0</v>
          </cell>
          <cell r="S287">
            <v>0</v>
          </cell>
          <cell r="T287" t="str">
            <v>APBD</v>
          </cell>
          <cell r="U287">
            <v>1797674273.4540961</v>
          </cell>
          <cell r="V287" t="str">
            <v>B</v>
          </cell>
          <cell r="W287">
            <v>0</v>
          </cell>
        </row>
        <row r="288">
          <cell r="F288" t="str">
            <v>4.13.01</v>
          </cell>
          <cell r="G288">
            <v>0</v>
          </cell>
          <cell r="H288" t="str">
            <v>JALAN SIMPANG TIGA - SINAMBEK PELEBARAN - 3,00 KM ) LANJUTAN</v>
          </cell>
          <cell r="I288" t="str">
            <v>04.13.01.03.06</v>
          </cell>
          <cell r="J288">
            <v>0</v>
          </cell>
          <cell r="K288" t="str">
            <v>Aspal</v>
          </cell>
          <cell r="L288">
            <v>0</v>
          </cell>
          <cell r="M288">
            <v>0</v>
          </cell>
          <cell r="N288">
            <v>3000</v>
          </cell>
          <cell r="O288" t="str">
            <v>SP.TIGA-SINAMBEK-GERBANG KOTA JAKE</v>
          </cell>
          <cell r="P288">
            <v>2007</v>
          </cell>
          <cell r="Q288">
            <v>0</v>
          </cell>
          <cell r="R288">
            <v>0</v>
          </cell>
          <cell r="S288">
            <v>0</v>
          </cell>
          <cell r="T288" t="str">
            <v>APBD</v>
          </cell>
          <cell r="U288">
            <v>2826398290.872139</v>
          </cell>
          <cell r="V288" t="str">
            <v>B</v>
          </cell>
          <cell r="W288">
            <v>0</v>
          </cell>
        </row>
        <row r="289">
          <cell r="E289" t="str">
            <v>65.2</v>
          </cell>
          <cell r="F289" t="str">
            <v>4.13.01</v>
          </cell>
          <cell r="G289">
            <v>0</v>
          </cell>
          <cell r="H289" t="str">
            <v>JALAN STM - BERINGIN/MAN ASPAL 1,50 KM/ PELEBARAN JALAN) + DALAM KOTA TL. KUANTAN</v>
          </cell>
          <cell r="I289" t="str">
            <v>04.13.01.03.06</v>
          </cell>
          <cell r="J289">
            <v>0</v>
          </cell>
          <cell r="K289" t="str">
            <v>Aspal</v>
          </cell>
          <cell r="L289">
            <v>0</v>
          </cell>
          <cell r="M289">
            <v>0</v>
          </cell>
          <cell r="N289">
            <v>1500</v>
          </cell>
          <cell r="O289" t="str">
            <v>STM - BERINGIN</v>
          </cell>
          <cell r="P289">
            <v>2007</v>
          </cell>
          <cell r="Q289">
            <v>0</v>
          </cell>
          <cell r="R289">
            <v>0</v>
          </cell>
          <cell r="S289">
            <v>0</v>
          </cell>
          <cell r="T289" t="str">
            <v>APBD</v>
          </cell>
          <cell r="U289">
            <v>1990033077.2583308</v>
          </cell>
          <cell r="V289" t="str">
            <v>B</v>
          </cell>
          <cell r="W289">
            <v>0</v>
          </cell>
        </row>
        <row r="290">
          <cell r="F290" t="str">
            <v>4.13.01</v>
          </cell>
          <cell r="G290">
            <v>0</v>
          </cell>
          <cell r="H290" t="str">
            <v>JALAN SINAMBEK - GERBANG KOTA (JAKE) PELEBARAN ( 2,275 KM X RP. 996.043.950,-)</v>
          </cell>
          <cell r="I290" t="str">
            <v>04.13.01.03.06</v>
          </cell>
          <cell r="J290">
            <v>0</v>
          </cell>
          <cell r="K290" t="str">
            <v>Aspal</v>
          </cell>
          <cell r="L290">
            <v>0</v>
          </cell>
          <cell r="M290">
            <v>0</v>
          </cell>
          <cell r="N290">
            <v>2275</v>
          </cell>
          <cell r="O290" t="str">
            <v>SP.TIGA-SINAMBEK-GERBANG KOTA JAKE</v>
          </cell>
          <cell r="P290">
            <v>2007</v>
          </cell>
          <cell r="Q290">
            <v>0</v>
          </cell>
          <cell r="R290">
            <v>0</v>
          </cell>
          <cell r="S290">
            <v>0</v>
          </cell>
          <cell r="T290" t="str">
            <v>APBD</v>
          </cell>
          <cell r="U290">
            <v>2194386304.3273997</v>
          </cell>
          <cell r="V290" t="str">
            <v>B</v>
          </cell>
          <cell r="W290">
            <v>0</v>
          </cell>
        </row>
        <row r="291">
          <cell r="F291" t="str">
            <v>4.13.01</v>
          </cell>
          <cell r="G291">
            <v>0</v>
          </cell>
          <cell r="H291" t="str">
            <v>JALAN KOTA TELUK KUANTAN - GERBANG KOTA SENTAJO) PELEBARAN</v>
          </cell>
          <cell r="I291" t="str">
            <v>04.13.01.03.06</v>
          </cell>
          <cell r="J291">
            <v>0</v>
          </cell>
          <cell r="K291" t="str">
            <v>Aspal</v>
          </cell>
          <cell r="L291">
            <v>0</v>
          </cell>
          <cell r="M291">
            <v>0</v>
          </cell>
          <cell r="N291">
            <v>0</v>
          </cell>
          <cell r="O291" t="str">
            <v>KOTA TELUK KUANTAN - GERBANG KOTA SENTAJO</v>
          </cell>
          <cell r="P291">
            <v>2007</v>
          </cell>
          <cell r="Q291">
            <v>0</v>
          </cell>
          <cell r="R291">
            <v>0</v>
          </cell>
          <cell r="S291">
            <v>0</v>
          </cell>
          <cell r="T291" t="str">
            <v>APBD</v>
          </cell>
          <cell r="U291">
            <v>5037798091.3787003</v>
          </cell>
          <cell r="V291" t="str">
            <v>B</v>
          </cell>
          <cell r="W291">
            <v>0</v>
          </cell>
        </row>
        <row r="292">
          <cell r="F292" t="str">
            <v>4.13.01</v>
          </cell>
          <cell r="G292">
            <v>0</v>
          </cell>
          <cell r="H292" t="str">
            <v>JL. LINGKUNGAN PERUMNAS (ASPAL 1 KM)</v>
          </cell>
          <cell r="I292" t="str">
            <v>04.13.01.03.06</v>
          </cell>
          <cell r="J292">
            <v>0</v>
          </cell>
          <cell r="K292" t="str">
            <v>Aspal</v>
          </cell>
          <cell r="L292">
            <v>0</v>
          </cell>
          <cell r="M292">
            <v>0</v>
          </cell>
          <cell r="N292">
            <v>1000</v>
          </cell>
          <cell r="O292" t="str">
            <v>PERUMNAS</v>
          </cell>
          <cell r="P292">
            <v>2007</v>
          </cell>
          <cell r="Q292">
            <v>0</v>
          </cell>
          <cell r="R292">
            <v>0</v>
          </cell>
          <cell r="S292">
            <v>0</v>
          </cell>
          <cell r="T292" t="str">
            <v>APBD</v>
          </cell>
          <cell r="U292">
            <v>1259881574.9739072</v>
          </cell>
          <cell r="V292" t="str">
            <v>B</v>
          </cell>
          <cell r="W292">
            <v>0</v>
          </cell>
        </row>
        <row r="293">
          <cell r="F293" t="str">
            <v>4.13.01</v>
          </cell>
          <cell r="G293">
            <v>0</v>
          </cell>
          <cell r="H293" t="str">
            <v>JALAN KP. BARU SENTAJO ASPAL : 1,158 KM X RP. 1.260.000.000,-)</v>
          </cell>
          <cell r="I293" t="str">
            <v>04.13.01.03.06</v>
          </cell>
          <cell r="J293">
            <v>0</v>
          </cell>
          <cell r="K293" t="str">
            <v>Aspal</v>
          </cell>
          <cell r="L293">
            <v>0</v>
          </cell>
          <cell r="M293">
            <v>0</v>
          </cell>
          <cell r="N293">
            <v>1158</v>
          </cell>
          <cell r="O293" t="str">
            <v>Kampung Baru sentajo</v>
          </cell>
          <cell r="P293">
            <v>2007</v>
          </cell>
          <cell r="Q293">
            <v>0</v>
          </cell>
          <cell r="R293">
            <v>0</v>
          </cell>
          <cell r="S293">
            <v>0</v>
          </cell>
          <cell r="T293" t="str">
            <v>APBD</v>
          </cell>
          <cell r="U293">
            <v>1445197841.9462903</v>
          </cell>
          <cell r="V293" t="str">
            <v>B</v>
          </cell>
          <cell r="W293">
            <v>0</v>
          </cell>
        </row>
        <row r="294">
          <cell r="E294" t="str">
            <v>28.1</v>
          </cell>
          <cell r="F294" t="str">
            <v>4.13.01</v>
          </cell>
          <cell r="G294">
            <v>0</v>
          </cell>
          <cell r="H294" t="str">
            <v>JALAN PULAU KOMANG - KOTO SENTAJO (2,5 KM)</v>
          </cell>
          <cell r="I294" t="str">
            <v>04.13.01.03.06</v>
          </cell>
          <cell r="J294">
            <v>0</v>
          </cell>
          <cell r="K294" t="str">
            <v>Aspal</v>
          </cell>
          <cell r="L294">
            <v>6500</v>
          </cell>
          <cell r="M294">
            <v>8</v>
          </cell>
          <cell r="N294">
            <v>52000</v>
          </cell>
          <cell r="O294" t="str">
            <v>PULAU KOMANG - KOTO SENTAJO</v>
          </cell>
          <cell r="P294">
            <v>2007</v>
          </cell>
          <cell r="Q294">
            <v>0</v>
          </cell>
          <cell r="R294">
            <v>0</v>
          </cell>
          <cell r="S294">
            <v>0</v>
          </cell>
          <cell r="T294" t="str">
            <v>APBD</v>
          </cell>
          <cell r="U294">
            <v>3995337645.1723862</v>
          </cell>
          <cell r="V294" t="str">
            <v>B</v>
          </cell>
          <cell r="W294">
            <v>0</v>
          </cell>
        </row>
        <row r="295">
          <cell r="F295" t="str">
            <v>4.13.01</v>
          </cell>
          <cell r="G295">
            <v>0</v>
          </cell>
          <cell r="H295" t="str">
            <v>JALAN SEI. KAYU ARO - KOMPLEK PENDIDIKAN MUARA LEMBU</v>
          </cell>
          <cell r="I295" t="str">
            <v>04.13.01.03.06</v>
          </cell>
          <cell r="J295">
            <v>0</v>
          </cell>
          <cell r="K295" t="str">
            <v>Aspal</v>
          </cell>
          <cell r="L295">
            <v>0</v>
          </cell>
          <cell r="M295">
            <v>0</v>
          </cell>
          <cell r="N295">
            <v>0</v>
          </cell>
          <cell r="O295" t="str">
            <v>SEI. KAYU ARO - KOMPLEK PENDIDIKAN MUARA LEMBU</v>
          </cell>
          <cell r="P295">
            <v>2007</v>
          </cell>
          <cell r="Q295">
            <v>0</v>
          </cell>
          <cell r="R295">
            <v>0</v>
          </cell>
          <cell r="S295">
            <v>0</v>
          </cell>
          <cell r="T295" t="str">
            <v>APBD</v>
          </cell>
          <cell r="U295">
            <v>92623120.774719015</v>
          </cell>
          <cell r="V295">
            <v>0</v>
          </cell>
          <cell r="W295">
            <v>0</v>
          </cell>
        </row>
        <row r="296">
          <cell r="E296" t="str">
            <v>245.1</v>
          </cell>
          <cell r="F296" t="str">
            <v>4.13.01</v>
          </cell>
          <cell r="G296">
            <v>0</v>
          </cell>
          <cell r="H296" t="str">
            <v>PENINGKATAN JALAN SIM. 4 PT. WANASARI - DESA SUKA MAJU (ASPAL)</v>
          </cell>
          <cell r="I296" t="str">
            <v>04.13.01.03.06</v>
          </cell>
          <cell r="J296">
            <v>0</v>
          </cell>
          <cell r="K296" t="str">
            <v>Aspal</v>
          </cell>
          <cell r="L296">
            <v>0</v>
          </cell>
          <cell r="M296">
            <v>0</v>
          </cell>
          <cell r="N296">
            <v>0</v>
          </cell>
          <cell r="O296" t="str">
            <v>SP. 4 PT. WANASARI - SUKAMAJU</v>
          </cell>
          <cell r="P296">
            <v>2007</v>
          </cell>
          <cell r="Q296">
            <v>0</v>
          </cell>
          <cell r="R296">
            <v>0</v>
          </cell>
          <cell r="S296">
            <v>0</v>
          </cell>
          <cell r="T296" t="str">
            <v>APBD</v>
          </cell>
          <cell r="U296">
            <v>9470100204.3266697</v>
          </cell>
          <cell r="V296" t="str">
            <v>B</v>
          </cell>
          <cell r="W296">
            <v>1858553044</v>
          </cell>
        </row>
        <row r="297">
          <cell r="F297" t="str">
            <v>4.13.01</v>
          </cell>
          <cell r="G297">
            <v>0</v>
          </cell>
          <cell r="H297" t="str">
            <v>PENINGKATAN JL. LINGKAR DESA PETAI (ASPAL 1 KM)</v>
          </cell>
          <cell r="I297" t="str">
            <v>04.13.01.03.06</v>
          </cell>
          <cell r="J297">
            <v>0</v>
          </cell>
          <cell r="K297" t="str">
            <v>Aspal</v>
          </cell>
          <cell r="L297">
            <v>0</v>
          </cell>
          <cell r="M297">
            <v>0</v>
          </cell>
          <cell r="N297">
            <v>1000</v>
          </cell>
          <cell r="O297" t="str">
            <v>LINGKAR DESA PETAI</v>
          </cell>
          <cell r="P297">
            <v>2007</v>
          </cell>
          <cell r="Q297">
            <v>0</v>
          </cell>
          <cell r="R297">
            <v>0</v>
          </cell>
          <cell r="S297">
            <v>0</v>
          </cell>
          <cell r="T297" t="str">
            <v>APBD</v>
          </cell>
          <cell r="U297">
            <v>1495355556.08446</v>
          </cell>
          <cell r="V297" t="str">
            <v>B</v>
          </cell>
          <cell r="W297">
            <v>0</v>
          </cell>
        </row>
        <row r="298">
          <cell r="F298" t="str">
            <v>4.13.01</v>
          </cell>
          <cell r="G298">
            <v>0</v>
          </cell>
          <cell r="H298" t="str">
            <v>PEMBANGUNAN JALAN PS. LB. AMBACANG - JEMBT. MA'RIPAT MARJANI (0,210 KM) + BOX CULVERT</v>
          </cell>
          <cell r="I298" t="str">
            <v>04.13.01.03.06</v>
          </cell>
          <cell r="J298">
            <v>0</v>
          </cell>
          <cell r="K298" t="str">
            <v>Aspal</v>
          </cell>
          <cell r="L298">
            <v>0</v>
          </cell>
          <cell r="M298">
            <v>0</v>
          </cell>
          <cell r="N298">
            <v>210</v>
          </cell>
          <cell r="O298" t="str">
            <v>LB. AMBACANG - JEMBT. MA'RIPAT MARJANI</v>
          </cell>
          <cell r="P298">
            <v>2007</v>
          </cell>
          <cell r="Q298">
            <v>0</v>
          </cell>
          <cell r="R298">
            <v>0</v>
          </cell>
          <cell r="S298">
            <v>0</v>
          </cell>
          <cell r="T298" t="str">
            <v>APBD</v>
          </cell>
          <cell r="U298">
            <v>1601590326.3398361</v>
          </cell>
          <cell r="V298" t="str">
            <v>B</v>
          </cell>
          <cell r="W298">
            <v>0</v>
          </cell>
        </row>
        <row r="299">
          <cell r="E299" t="str">
            <v>90.1</v>
          </cell>
          <cell r="F299" t="str">
            <v>4.13.01</v>
          </cell>
          <cell r="G299">
            <v>0</v>
          </cell>
          <cell r="H299" t="str">
            <v>PENINGKATAN JALAN SIBEROBAH - SANGAU (ASPAL)</v>
          </cell>
          <cell r="I299" t="str">
            <v>04.13.01.03.06</v>
          </cell>
          <cell r="J299">
            <v>0</v>
          </cell>
          <cell r="K299" t="str">
            <v>Aspal</v>
          </cell>
          <cell r="L299">
            <v>0</v>
          </cell>
          <cell r="M299">
            <v>0</v>
          </cell>
          <cell r="N299">
            <v>1000</v>
          </cell>
          <cell r="O299" t="str">
            <v>SIBEROBAH - SANGAU</v>
          </cell>
          <cell r="P299">
            <v>2007</v>
          </cell>
          <cell r="Q299">
            <v>0</v>
          </cell>
          <cell r="R299">
            <v>0</v>
          </cell>
          <cell r="S299">
            <v>0</v>
          </cell>
          <cell r="T299" t="str">
            <v>APBD</v>
          </cell>
          <cell r="U299">
            <v>1236351311.7744997</v>
          </cell>
          <cell r="V299" t="str">
            <v>B</v>
          </cell>
          <cell r="W299">
            <v>0</v>
          </cell>
        </row>
        <row r="300">
          <cell r="F300" t="str">
            <v>4.13.01</v>
          </cell>
          <cell r="G300">
            <v>0</v>
          </cell>
          <cell r="H300" t="str">
            <v>PENINGKATAN JALAN LB. JAMBI - SEI. BESAR (DESA PANTAI ) ASPAL 1 KM</v>
          </cell>
          <cell r="I300" t="str">
            <v>04.13.01.03.06</v>
          </cell>
          <cell r="J300">
            <v>0</v>
          </cell>
          <cell r="K300" t="str">
            <v>Aspal</v>
          </cell>
          <cell r="L300">
            <v>0</v>
          </cell>
          <cell r="M300">
            <v>0</v>
          </cell>
          <cell r="N300">
            <v>1000</v>
          </cell>
          <cell r="O300" t="str">
            <v xml:space="preserve"> LUBUK JAMBI - SEI BESAR</v>
          </cell>
          <cell r="P300">
            <v>2007</v>
          </cell>
          <cell r="Q300">
            <v>0</v>
          </cell>
          <cell r="R300">
            <v>0</v>
          </cell>
          <cell r="S300">
            <v>0</v>
          </cell>
          <cell r="T300" t="str">
            <v>APBD</v>
          </cell>
          <cell r="U300">
            <v>1286184534.3929939</v>
          </cell>
          <cell r="V300" t="str">
            <v>B</v>
          </cell>
          <cell r="W300">
            <v>0</v>
          </cell>
        </row>
        <row r="301">
          <cell r="F301" t="str">
            <v>4.13.01</v>
          </cell>
          <cell r="G301">
            <v>0</v>
          </cell>
          <cell r="H301" t="str">
            <v>PENINGKATAN JALAN TERATAI AIR HITAM - LOKASI PETERNAKAN ( UR. PIL. 2 KM ; RUTIN 1,0 KM )</v>
          </cell>
          <cell r="I301" t="str">
            <v>04.13.01.03.06</v>
          </cell>
          <cell r="J301">
            <v>0</v>
          </cell>
          <cell r="K301" t="str">
            <v>Aspal</v>
          </cell>
          <cell r="L301">
            <v>0</v>
          </cell>
          <cell r="M301">
            <v>0</v>
          </cell>
          <cell r="N301">
            <v>2000</v>
          </cell>
          <cell r="O301" t="str">
            <v>TERATAI AIR HITAM - LOKASI PETERNAKAN</v>
          </cell>
          <cell r="P301">
            <v>2007</v>
          </cell>
          <cell r="Q301">
            <v>0</v>
          </cell>
          <cell r="R301">
            <v>0</v>
          </cell>
          <cell r="S301">
            <v>0</v>
          </cell>
          <cell r="T301" t="str">
            <v>APBD</v>
          </cell>
          <cell r="U301">
            <v>3309782443.4143963</v>
          </cell>
          <cell r="V301" t="str">
            <v>B</v>
          </cell>
          <cell r="W301">
            <v>0</v>
          </cell>
        </row>
        <row r="302">
          <cell r="F302" t="str">
            <v>4.13.01</v>
          </cell>
          <cell r="G302">
            <v>0</v>
          </cell>
          <cell r="H302" t="str">
            <v>PENINGKATAN JL. LINGKAR PUKESMAS PANGEAN (ASPAL 1 KM)</v>
          </cell>
          <cell r="I302" t="str">
            <v>04.13.01.03.06</v>
          </cell>
          <cell r="J302">
            <v>0</v>
          </cell>
          <cell r="K302" t="str">
            <v>Aspal</v>
          </cell>
          <cell r="L302">
            <v>0</v>
          </cell>
          <cell r="M302">
            <v>0</v>
          </cell>
          <cell r="N302">
            <v>1000</v>
          </cell>
          <cell r="O302" t="str">
            <v>LINGKAR PUKESMAS PANGEAN</v>
          </cell>
          <cell r="P302">
            <v>2007</v>
          </cell>
          <cell r="Q302">
            <v>0</v>
          </cell>
          <cell r="R302">
            <v>0</v>
          </cell>
          <cell r="S302">
            <v>0</v>
          </cell>
          <cell r="T302" t="str">
            <v>APBD</v>
          </cell>
          <cell r="U302">
            <v>2746245475.7522197</v>
          </cell>
          <cell r="V302" t="str">
            <v>B</v>
          </cell>
          <cell r="W302">
            <v>0</v>
          </cell>
        </row>
        <row r="303">
          <cell r="E303" t="str">
            <v>302.2</v>
          </cell>
          <cell r="F303" t="str">
            <v>4.13.01</v>
          </cell>
          <cell r="G303">
            <v>0</v>
          </cell>
          <cell r="H303" t="str">
            <v>PENINGKATAN JALAN KOTO INUMAN - PULAU BUSUK (ASPAL 1,00 KM ) LANJUTAN</v>
          </cell>
          <cell r="I303" t="str">
            <v>04.13.01.03.06</v>
          </cell>
          <cell r="J303">
            <v>0</v>
          </cell>
          <cell r="K303" t="str">
            <v>Aspal</v>
          </cell>
          <cell r="L303">
            <v>0</v>
          </cell>
          <cell r="M303">
            <v>0</v>
          </cell>
          <cell r="N303">
            <v>1000</v>
          </cell>
          <cell r="O303" t="str">
            <v>KOTO INUMAN - PULAU BUSUK</v>
          </cell>
          <cell r="P303">
            <v>2007</v>
          </cell>
          <cell r="Q303">
            <v>0</v>
          </cell>
          <cell r="R303">
            <v>0</v>
          </cell>
          <cell r="S303">
            <v>0</v>
          </cell>
          <cell r="T303" t="str">
            <v>APBD</v>
          </cell>
          <cell r="U303">
            <v>2013774833.48155</v>
          </cell>
          <cell r="V303" t="str">
            <v>B</v>
          </cell>
          <cell r="W303">
            <v>0</v>
          </cell>
        </row>
        <row r="304">
          <cell r="E304" t="str">
            <v>164.2</v>
          </cell>
          <cell r="F304" t="str">
            <v>4.13.01</v>
          </cell>
          <cell r="G304">
            <v>0</v>
          </cell>
          <cell r="H304" t="str">
            <v>PENINGKATAN JALAN PANGEAN - SITUGAL ( ASPAL / PELEBARAN)</v>
          </cell>
          <cell r="I304" t="str">
            <v>04.13.01.03.06</v>
          </cell>
          <cell r="J304">
            <v>0</v>
          </cell>
          <cell r="K304" t="str">
            <v>Aspal</v>
          </cell>
          <cell r="L304">
            <v>0</v>
          </cell>
          <cell r="M304">
            <v>0</v>
          </cell>
          <cell r="N304">
            <v>0</v>
          </cell>
          <cell r="O304" t="str">
            <v>PANGEAN - SITUGAL</v>
          </cell>
          <cell r="P304">
            <v>2007</v>
          </cell>
          <cell r="Q304">
            <v>0</v>
          </cell>
          <cell r="R304">
            <v>0</v>
          </cell>
          <cell r="S304">
            <v>0</v>
          </cell>
          <cell r="T304" t="str">
            <v>APBD</v>
          </cell>
          <cell r="U304">
            <v>5825831760.3196297</v>
          </cell>
          <cell r="V304" t="str">
            <v>B</v>
          </cell>
          <cell r="W304">
            <v>0</v>
          </cell>
        </row>
        <row r="305">
          <cell r="F305" t="str">
            <v>4.13.01</v>
          </cell>
          <cell r="G305">
            <v>0</v>
          </cell>
          <cell r="H305" t="str">
            <v>PENINGKATAN JALAN DALAM KOTA BASERAH (ASPAL 1,0 KM)</v>
          </cell>
          <cell r="I305" t="str">
            <v>04.13.01.03.06</v>
          </cell>
          <cell r="J305">
            <v>0</v>
          </cell>
          <cell r="K305" t="str">
            <v>Aspal</v>
          </cell>
          <cell r="L305">
            <v>0</v>
          </cell>
          <cell r="M305">
            <v>0</v>
          </cell>
          <cell r="N305">
            <v>1000</v>
          </cell>
          <cell r="O305" t="str">
            <v>KOTA BASERAH</v>
          </cell>
          <cell r="P305">
            <v>2007</v>
          </cell>
          <cell r="Q305">
            <v>0</v>
          </cell>
          <cell r="R305">
            <v>0</v>
          </cell>
          <cell r="S305">
            <v>0</v>
          </cell>
          <cell r="T305" t="str">
            <v>APBD</v>
          </cell>
          <cell r="U305">
            <v>1143090531.604764</v>
          </cell>
          <cell r="V305" t="str">
            <v>B</v>
          </cell>
          <cell r="W305">
            <v>0</v>
          </cell>
        </row>
        <row r="306">
          <cell r="F306" t="str">
            <v>4.13.01</v>
          </cell>
          <cell r="G306">
            <v>0</v>
          </cell>
          <cell r="H306" t="str">
            <v>PENINGKATAN JALAN MENJU JEMBATAN CERENTI (U.PIL 1,7 KM)</v>
          </cell>
          <cell r="I306" t="str">
            <v>04.13.01.03.06</v>
          </cell>
          <cell r="J306">
            <v>0</v>
          </cell>
          <cell r="K306" t="str">
            <v>Aspal</v>
          </cell>
          <cell r="L306">
            <v>0</v>
          </cell>
          <cell r="M306">
            <v>0</v>
          </cell>
          <cell r="N306">
            <v>1700</v>
          </cell>
          <cell r="O306" t="str">
            <v>PENGHUBUNG JEMBATAN CERENTI</v>
          </cell>
          <cell r="P306">
            <v>2007</v>
          </cell>
          <cell r="Q306">
            <v>0</v>
          </cell>
          <cell r="R306">
            <v>0</v>
          </cell>
          <cell r="S306">
            <v>0</v>
          </cell>
          <cell r="T306" t="str">
            <v>APBD</v>
          </cell>
          <cell r="U306">
            <v>364880737.00996</v>
          </cell>
          <cell r="V306" t="str">
            <v>B</v>
          </cell>
          <cell r="W306">
            <v>0</v>
          </cell>
        </row>
        <row r="307">
          <cell r="F307" t="str">
            <v>4.13.01</v>
          </cell>
          <cell r="G307">
            <v>0</v>
          </cell>
          <cell r="H307" t="str">
            <v>PENINGKATAN JALAN PETAPAHAN-PS. GUNUNG (ASPAL 1 KM)</v>
          </cell>
          <cell r="I307" t="str">
            <v>04.13.01.03.06</v>
          </cell>
          <cell r="J307">
            <v>0</v>
          </cell>
          <cell r="K307" t="str">
            <v>Aspal</v>
          </cell>
          <cell r="L307">
            <v>0</v>
          </cell>
          <cell r="M307">
            <v>0</v>
          </cell>
          <cell r="N307">
            <v>1000</v>
          </cell>
          <cell r="O307" t="str">
            <v>PETAPAHAN-PS. GUNUNG</v>
          </cell>
          <cell r="P307">
            <v>2007</v>
          </cell>
          <cell r="Q307">
            <v>0</v>
          </cell>
          <cell r="R307">
            <v>0</v>
          </cell>
          <cell r="S307">
            <v>0</v>
          </cell>
          <cell r="T307" t="str">
            <v>APBD</v>
          </cell>
          <cell r="U307">
            <v>2746245475.7522197</v>
          </cell>
          <cell r="V307" t="str">
            <v>B</v>
          </cell>
          <cell r="W307">
            <v>0</v>
          </cell>
        </row>
        <row r="308">
          <cell r="E308" t="str">
            <v>183.1</v>
          </cell>
          <cell r="F308" t="str">
            <v>4.13.02</v>
          </cell>
          <cell r="G308">
            <v>0</v>
          </cell>
          <cell r="H308" t="str">
            <v>PEMBUATAN 1 UNIT BOX CULVERT 3 X 35 (DOUBLE) RUAS JALAN SUKA RAJA - GIRI SAKO</v>
          </cell>
          <cell r="I308" t="str">
            <v>04.13.02.03.01</v>
          </cell>
          <cell r="J308">
            <v>0</v>
          </cell>
          <cell r="K308" t="str">
            <v>Beton</v>
          </cell>
          <cell r="L308">
            <v>3</v>
          </cell>
          <cell r="M308">
            <v>35</v>
          </cell>
          <cell r="N308">
            <v>105</v>
          </cell>
          <cell r="O308" t="str">
            <v>SUKARAJA-GIRI SAKO</v>
          </cell>
          <cell r="P308">
            <v>2007</v>
          </cell>
          <cell r="Q308">
            <v>0</v>
          </cell>
          <cell r="R308">
            <v>0</v>
          </cell>
          <cell r="S308">
            <v>0</v>
          </cell>
          <cell r="T308" t="str">
            <v>APBD</v>
          </cell>
          <cell r="U308">
            <v>789287288.45564878</v>
          </cell>
          <cell r="V308" t="str">
            <v>B</v>
          </cell>
          <cell r="W308">
            <v>0</v>
          </cell>
        </row>
        <row r="309">
          <cell r="E309" t="str">
            <v>238.2</v>
          </cell>
          <cell r="F309" t="str">
            <v>4.13.02</v>
          </cell>
          <cell r="G309">
            <v>0</v>
          </cell>
          <cell r="H309" t="str">
            <v>PEMBUATAN 1 UNIT BOX CULVERT 3 X 3 (TUNGGAL) RUAS JALAN SIMPANG RAYA - SEI. BULUH</v>
          </cell>
          <cell r="I309" t="str">
            <v>04.13.02.03.01</v>
          </cell>
          <cell r="J309">
            <v>0</v>
          </cell>
          <cell r="K309" t="str">
            <v>Beton</v>
          </cell>
          <cell r="L309">
            <v>3</v>
          </cell>
          <cell r="M309">
            <v>3</v>
          </cell>
          <cell r="N309">
            <v>9</v>
          </cell>
          <cell r="O309" t="str">
            <v>SIMPANG RAYA - SEI. BULUH</v>
          </cell>
          <cell r="P309">
            <v>2007</v>
          </cell>
          <cell r="Q309">
            <v>0</v>
          </cell>
          <cell r="R309">
            <v>0</v>
          </cell>
          <cell r="S309">
            <v>0</v>
          </cell>
          <cell r="T309" t="str">
            <v>APBD</v>
          </cell>
          <cell r="U309">
            <v>677119699.41373801</v>
          </cell>
          <cell r="V309" t="str">
            <v>B</v>
          </cell>
          <cell r="W309">
            <v>0</v>
          </cell>
        </row>
        <row r="310">
          <cell r="F310" t="str">
            <v>4.13.02</v>
          </cell>
          <cell r="G310">
            <v>0</v>
          </cell>
          <cell r="H310" t="str">
            <v>PEMBUATAN 1 UNIT BOX CULVERT 2 X 2,5 (TUNGGAL) RUAS JALAN LINGKAR DESA PETA</v>
          </cell>
          <cell r="I310" t="str">
            <v>04.13.02.03.01</v>
          </cell>
          <cell r="J310">
            <v>0</v>
          </cell>
          <cell r="K310" t="str">
            <v>Beton</v>
          </cell>
          <cell r="L310">
            <v>2</v>
          </cell>
          <cell r="M310">
            <v>2.5</v>
          </cell>
          <cell r="N310">
            <v>5</v>
          </cell>
          <cell r="O310" t="str">
            <v>LINGKAR DESA PETAI</v>
          </cell>
          <cell r="P310">
            <v>2007</v>
          </cell>
          <cell r="Q310">
            <v>0</v>
          </cell>
          <cell r="R310">
            <v>0</v>
          </cell>
          <cell r="S310">
            <v>0</v>
          </cell>
          <cell r="T310" t="str">
            <v>APBD</v>
          </cell>
          <cell r="U310">
            <v>789287288.44000006</v>
          </cell>
          <cell r="V310" t="str">
            <v>B</v>
          </cell>
          <cell r="W310">
            <v>0</v>
          </cell>
        </row>
        <row r="311">
          <cell r="E311" t="str">
            <v>165.3</v>
          </cell>
          <cell r="F311" t="str">
            <v>4.13.02</v>
          </cell>
          <cell r="G311">
            <v>0</v>
          </cell>
          <cell r="H311" t="str">
            <v>PEMBUATAN 1 UNIT BOX CULVERT 3 X 3 (TUNGGAL) RUAS JALAN SAKO TRANS SKP II</v>
          </cell>
          <cell r="I311" t="str">
            <v>04.13.02.03.01</v>
          </cell>
          <cell r="J311">
            <v>0</v>
          </cell>
          <cell r="K311" t="str">
            <v>Beton</v>
          </cell>
          <cell r="L311">
            <v>3</v>
          </cell>
          <cell r="M311">
            <v>3</v>
          </cell>
          <cell r="N311">
            <v>9</v>
          </cell>
          <cell r="O311" t="str">
            <v>SAKO TRANS SKP II</v>
          </cell>
          <cell r="P311">
            <v>2007</v>
          </cell>
          <cell r="Q311">
            <v>0</v>
          </cell>
          <cell r="R311">
            <v>0</v>
          </cell>
          <cell r="S311">
            <v>0</v>
          </cell>
          <cell r="T311" t="str">
            <v>APBD</v>
          </cell>
          <cell r="U311">
            <v>732909624.99453104</v>
          </cell>
          <cell r="V311" t="str">
            <v>B</v>
          </cell>
          <cell r="W311">
            <v>0</v>
          </cell>
        </row>
        <row r="312">
          <cell r="E312" t="str">
            <v>197.2</v>
          </cell>
          <cell r="F312" t="str">
            <v>4.13.02</v>
          </cell>
          <cell r="G312">
            <v>0</v>
          </cell>
          <cell r="H312" t="str">
            <v>PEMBUATAN 2 UNIT BOX CULVERT 2,5 X 2,5 M (TUNGGAL) RUAS JALAN LOGAS - AIR MAS</v>
          </cell>
          <cell r="I312" t="str">
            <v>04.13.02.03.01</v>
          </cell>
          <cell r="J312">
            <v>0</v>
          </cell>
          <cell r="K312" t="str">
            <v>Beton</v>
          </cell>
          <cell r="L312">
            <v>2.5</v>
          </cell>
          <cell r="M312">
            <v>2.5</v>
          </cell>
          <cell r="N312">
            <v>6.25</v>
          </cell>
          <cell r="O312" t="str">
            <v>LOGAS - AIR MAS</v>
          </cell>
          <cell r="P312">
            <v>2007</v>
          </cell>
          <cell r="Q312">
            <v>0</v>
          </cell>
          <cell r="R312">
            <v>0</v>
          </cell>
          <cell r="S312">
            <v>0</v>
          </cell>
          <cell r="T312" t="str">
            <v>APBD</v>
          </cell>
          <cell r="U312">
            <v>646450700.572227</v>
          </cell>
          <cell r="V312" t="str">
            <v>B</v>
          </cell>
          <cell r="W312">
            <v>0</v>
          </cell>
        </row>
        <row r="313">
          <cell r="E313" t="str">
            <v>190.1</v>
          </cell>
          <cell r="F313" t="str">
            <v>4.13.02</v>
          </cell>
          <cell r="G313">
            <v>0</v>
          </cell>
          <cell r="H313" t="str">
            <v>PEMBUATAN 1 UNIT BOX CULVERT 4 X 3,5 (DOUBLE) RUAS JALAN SAMBUNG - KEBUN LADO</v>
          </cell>
          <cell r="I313" t="str">
            <v>04.13.02.03.01</v>
          </cell>
          <cell r="J313">
            <v>0</v>
          </cell>
          <cell r="K313" t="str">
            <v>Beton</v>
          </cell>
          <cell r="L313">
            <v>4</v>
          </cell>
          <cell r="M313">
            <v>3.5</v>
          </cell>
          <cell r="N313">
            <v>14</v>
          </cell>
          <cell r="O313" t="str">
            <v>JALAN SAMBUNG - KEBUN LADO</v>
          </cell>
          <cell r="P313">
            <v>2007</v>
          </cell>
          <cell r="Q313">
            <v>0</v>
          </cell>
          <cell r="R313">
            <v>0</v>
          </cell>
          <cell r="S313">
            <v>0</v>
          </cell>
          <cell r="T313" t="str">
            <v>APBD</v>
          </cell>
          <cell r="U313">
            <v>680558937.49492168</v>
          </cell>
          <cell r="V313" t="str">
            <v>B</v>
          </cell>
          <cell r="W313">
            <v>0</v>
          </cell>
        </row>
        <row r="314">
          <cell r="F314" t="str">
            <v>4.13.02</v>
          </cell>
          <cell r="G314">
            <v>0</v>
          </cell>
          <cell r="H314" t="str">
            <v>PEMBUATAN 1 UNIT BOX CULVERT 3 X 3 (TUNGGAL) RUAS JALAN SIMPANG HANDOYO - AIR MAS</v>
          </cell>
          <cell r="I314" t="str">
            <v>04.13.02.03.01</v>
          </cell>
          <cell r="J314">
            <v>0</v>
          </cell>
          <cell r="K314" t="str">
            <v>Beton</v>
          </cell>
          <cell r="L314">
            <v>3</v>
          </cell>
          <cell r="M314">
            <v>3</v>
          </cell>
          <cell r="N314">
            <v>9</v>
          </cell>
          <cell r="O314" t="str">
            <v>SIMPANG HANDOYO - AIR MAS</v>
          </cell>
          <cell r="P314">
            <v>2007</v>
          </cell>
          <cell r="Q314">
            <v>0</v>
          </cell>
          <cell r="R314">
            <v>0</v>
          </cell>
          <cell r="S314">
            <v>0</v>
          </cell>
          <cell r="T314" t="str">
            <v>APBD</v>
          </cell>
          <cell r="U314">
            <v>631947584.81671309</v>
          </cell>
          <cell r="V314" t="str">
            <v>B</v>
          </cell>
          <cell r="W314">
            <v>0</v>
          </cell>
        </row>
        <row r="315">
          <cell r="E315" t="str">
            <v>129.1</v>
          </cell>
          <cell r="F315" t="str">
            <v>4.13.02</v>
          </cell>
          <cell r="G315">
            <v>0</v>
          </cell>
          <cell r="H315" t="str">
            <v>PEMBUATAN 1 UNIT BOX CULVERT 2,0 X 2,5 (TUNGGAL) RAWANG BONTO RUAS JALAN BASERAH - PERHENTIAN LUAS</v>
          </cell>
          <cell r="I315" t="str">
            <v>04.13.02.03.01</v>
          </cell>
          <cell r="J315">
            <v>0</v>
          </cell>
          <cell r="K315" t="str">
            <v>Beton</v>
          </cell>
          <cell r="L315">
            <v>2</v>
          </cell>
          <cell r="M315">
            <v>2.5</v>
          </cell>
          <cell r="N315">
            <v>5</v>
          </cell>
          <cell r="O315" t="str">
            <v>RAWANG BONTO RUAS JALAN BASERAH - PERHENTIAN LUAS</v>
          </cell>
          <cell r="P315">
            <v>2007</v>
          </cell>
          <cell r="Q315">
            <v>0</v>
          </cell>
          <cell r="R315">
            <v>0</v>
          </cell>
          <cell r="S315">
            <v>0</v>
          </cell>
          <cell r="T315" t="str">
            <v>APBD</v>
          </cell>
          <cell r="U315">
            <v>659658905.78583896</v>
          </cell>
          <cell r="V315" t="str">
            <v>B</v>
          </cell>
          <cell r="W315">
            <v>0</v>
          </cell>
        </row>
        <row r="316">
          <cell r="F316" t="str">
            <v>4.13.02</v>
          </cell>
          <cell r="G316">
            <v>0</v>
          </cell>
          <cell r="H316" t="str">
            <v>PEMBANGUNAN JEMBATAN BASERAH</v>
          </cell>
          <cell r="I316" t="str">
            <v>04.13.02.03.01</v>
          </cell>
          <cell r="J316">
            <v>0</v>
          </cell>
          <cell r="K316" t="str">
            <v>Beton</v>
          </cell>
          <cell r="L316">
            <v>0</v>
          </cell>
          <cell r="M316">
            <v>0</v>
          </cell>
          <cell r="N316">
            <v>0</v>
          </cell>
          <cell r="O316" t="str">
            <v>BASERAH</v>
          </cell>
          <cell r="P316">
            <v>2007</v>
          </cell>
          <cell r="Q316">
            <v>0</v>
          </cell>
          <cell r="R316">
            <v>0</v>
          </cell>
          <cell r="S316">
            <v>0</v>
          </cell>
          <cell r="T316" t="str">
            <v>APBD</v>
          </cell>
          <cell r="U316">
            <v>779831709.96329999</v>
          </cell>
          <cell r="V316" t="str">
            <v>B</v>
          </cell>
          <cell r="W316">
            <v>0</v>
          </cell>
        </row>
        <row r="317">
          <cell r="F317" t="str">
            <v>4.13.02</v>
          </cell>
          <cell r="G317">
            <v>0</v>
          </cell>
          <cell r="H317" t="str">
            <v>PENGGANTIAN JEMBATAN SEI. GODANG 40 M' (BANGUNAN BAWAH ; ABT 2 UNIT)</v>
          </cell>
          <cell r="I317" t="str">
            <v>04.13.02.03.01</v>
          </cell>
          <cell r="J317">
            <v>0</v>
          </cell>
          <cell r="K317" t="str">
            <v>Beton</v>
          </cell>
          <cell r="L317">
            <v>0</v>
          </cell>
          <cell r="M317">
            <v>0</v>
          </cell>
          <cell r="N317">
            <v>40</v>
          </cell>
          <cell r="O317" t="str">
            <v>SEI. GODANG</v>
          </cell>
          <cell r="P317">
            <v>2007</v>
          </cell>
          <cell r="Q317">
            <v>0</v>
          </cell>
          <cell r="R317">
            <v>0</v>
          </cell>
          <cell r="S317">
            <v>0</v>
          </cell>
          <cell r="T317" t="str">
            <v>APBD</v>
          </cell>
          <cell r="U317">
            <v>890878662.61464095</v>
          </cell>
          <cell r="V317" t="str">
            <v>B</v>
          </cell>
          <cell r="W317">
            <v>0</v>
          </cell>
        </row>
        <row r="318">
          <cell r="E318" t="str">
            <v>28.2</v>
          </cell>
          <cell r="F318" t="str">
            <v>4.13.02</v>
          </cell>
          <cell r="G318">
            <v>0</v>
          </cell>
          <cell r="H318" t="str">
            <v>PEMBUATAN 1 UNIT BOX CULVERT 3 X 4 M (DOUBLE) RUAS JALAN PULAU KOMANG - KOTO SENTAJO</v>
          </cell>
          <cell r="I318" t="str">
            <v>04.13.01.03.06</v>
          </cell>
          <cell r="J318">
            <v>0</v>
          </cell>
          <cell r="K318" t="str">
            <v>Beton</v>
          </cell>
          <cell r="L318">
            <v>3</v>
          </cell>
          <cell r="M318">
            <v>4</v>
          </cell>
          <cell r="N318">
            <v>12</v>
          </cell>
          <cell r="O318" t="str">
            <v>PULAU KOMANG - KOTO SENTAJO</v>
          </cell>
          <cell r="P318">
            <v>2007</v>
          </cell>
          <cell r="Q318">
            <v>0</v>
          </cell>
          <cell r="R318">
            <v>0</v>
          </cell>
          <cell r="S318">
            <v>0</v>
          </cell>
          <cell r="T318" t="str">
            <v>APBD</v>
          </cell>
          <cell r="U318">
            <v>786272302.10877895</v>
          </cell>
          <cell r="V318" t="str">
            <v>B</v>
          </cell>
          <cell r="W318">
            <v>0</v>
          </cell>
        </row>
        <row r="319">
          <cell r="E319" t="str">
            <v>86.2</v>
          </cell>
          <cell r="F319" t="str">
            <v>4.13.02</v>
          </cell>
          <cell r="G319">
            <v>0</v>
          </cell>
          <cell r="H319" t="str">
            <v>PEMBUATAN 1 UNIT BOX CULVERT 3,5 X 3,0 (TUNGGAL) SEI.LUMPANG RUAS JALAN PANTAI - AIR BULUH</v>
          </cell>
          <cell r="I319" t="str">
            <v>04.13.01.03.06</v>
          </cell>
          <cell r="J319">
            <v>0</v>
          </cell>
          <cell r="K319" t="str">
            <v>Beton</v>
          </cell>
          <cell r="L319">
            <v>3.5</v>
          </cell>
          <cell r="M319">
            <v>3</v>
          </cell>
          <cell r="N319">
            <v>10.5</v>
          </cell>
          <cell r="O319" t="str">
            <v>PANTAI - AIR BULUH</v>
          </cell>
          <cell r="P319">
            <v>2007</v>
          </cell>
          <cell r="Q319">
            <v>0</v>
          </cell>
          <cell r="R319">
            <v>0</v>
          </cell>
          <cell r="S319">
            <v>0</v>
          </cell>
          <cell r="T319" t="str">
            <v>APBD</v>
          </cell>
          <cell r="U319">
            <v>695109994.81529498</v>
          </cell>
          <cell r="V319" t="str">
            <v>B</v>
          </cell>
          <cell r="W319">
            <v>0</v>
          </cell>
        </row>
        <row r="320">
          <cell r="E320" t="str">
            <v>87.1</v>
          </cell>
          <cell r="F320" t="str">
            <v>4.13.02</v>
          </cell>
          <cell r="G320">
            <v>0</v>
          </cell>
          <cell r="H320" t="str">
            <v>PEMBUATAN 1 UNIT BOX CULVERT 4,0 X 3,5 (GANDA) DAN 1 UNIT 3,0 X 3,5 (TUNGGAL) RUAS JALAN LUBUK JAMBI - SEI BESAR</v>
          </cell>
          <cell r="I320" t="str">
            <v>04.13.01.03.06</v>
          </cell>
          <cell r="J320">
            <v>0</v>
          </cell>
          <cell r="K320" t="str">
            <v>Beton</v>
          </cell>
          <cell r="L320">
            <v>4</v>
          </cell>
          <cell r="M320">
            <v>3.5</v>
          </cell>
          <cell r="N320">
            <v>14</v>
          </cell>
          <cell r="O320" t="str">
            <v xml:space="preserve"> LUBUK JAMBI - SEI BESAR</v>
          </cell>
          <cell r="P320">
            <v>2007</v>
          </cell>
          <cell r="Q320">
            <v>0</v>
          </cell>
          <cell r="R320">
            <v>0</v>
          </cell>
          <cell r="S320">
            <v>0</v>
          </cell>
          <cell r="T320" t="str">
            <v>APBD</v>
          </cell>
          <cell r="U320">
            <v>929480817.58420205</v>
          </cell>
          <cell r="V320" t="str">
            <v>B</v>
          </cell>
          <cell r="W320">
            <v>0</v>
          </cell>
        </row>
        <row r="321">
          <cell r="F321" t="str">
            <v>4.13.02</v>
          </cell>
          <cell r="G321">
            <v>0</v>
          </cell>
          <cell r="H321" t="str">
            <v>PENGGANTIAN JEMBATAN SEI. RAWANG UDANG 15 M' (RUAS JALAN SANGAU - SEBEROBAH)</v>
          </cell>
          <cell r="I321" t="str">
            <v>04.13.02.03.01</v>
          </cell>
          <cell r="J321">
            <v>0</v>
          </cell>
          <cell r="K321" t="str">
            <v>Beton</v>
          </cell>
          <cell r="L321">
            <v>0</v>
          </cell>
          <cell r="M321">
            <v>0</v>
          </cell>
          <cell r="N321">
            <v>15</v>
          </cell>
          <cell r="O321" t="str">
            <v>SEI. RAWANG UDANG 15 M' (RUAS JALAN SANGAU - SEBEROBAH)</v>
          </cell>
          <cell r="P321">
            <v>2007</v>
          </cell>
          <cell r="Q321">
            <v>0</v>
          </cell>
          <cell r="R321">
            <v>0</v>
          </cell>
          <cell r="S321">
            <v>0</v>
          </cell>
          <cell r="T321" t="str">
            <v>APBD</v>
          </cell>
          <cell r="U321">
            <v>738816590.76175904</v>
          </cell>
          <cell r="V321" t="str">
            <v>B</v>
          </cell>
          <cell r="W321">
            <v>0</v>
          </cell>
        </row>
        <row r="322">
          <cell r="F322" t="str">
            <v>4.13.01</v>
          </cell>
          <cell r="G322">
            <v>0</v>
          </cell>
          <cell r="H322" t="str">
            <v>PEMELIHARAAN JALAN SEBERANG TALUK - SIBEROBAH - SANGAU 4,00 KM (NO.RUAS 027 ; 090) (KERIKIL) RUTIN 26 KM</v>
          </cell>
          <cell r="I322" t="str">
            <v>04.13.01.03.06</v>
          </cell>
          <cell r="J322">
            <v>0</v>
          </cell>
          <cell r="K322">
            <v>0</v>
          </cell>
          <cell r="L322">
            <v>0</v>
          </cell>
          <cell r="M322">
            <v>0</v>
          </cell>
          <cell r="N322">
            <v>0</v>
          </cell>
          <cell r="O322" t="str">
            <v>SEBERANG TALUK - SIBEROBAH - SANGAU</v>
          </cell>
          <cell r="P322">
            <v>2015</v>
          </cell>
          <cell r="Q322">
            <v>0</v>
          </cell>
          <cell r="R322">
            <v>0</v>
          </cell>
          <cell r="S322">
            <v>0</v>
          </cell>
          <cell r="T322" t="str">
            <v>APBD</v>
          </cell>
          <cell r="U322">
            <v>1400963703.44068</v>
          </cell>
          <cell r="V322" t="str">
            <v>B</v>
          </cell>
          <cell r="W322">
            <v>1</v>
          </cell>
        </row>
        <row r="323">
          <cell r="F323" t="str">
            <v>4.13.01</v>
          </cell>
          <cell r="G323">
            <v>0</v>
          </cell>
          <cell r="H323" t="str">
            <v>PEMELIHARAAN JALAN MUARA LEMBU - PANGKALAN INDARUNG 4,00 KM ( NO. RUAS 137 ) / AWCAS : RUTIN 24,00 KM</v>
          </cell>
          <cell r="I323" t="str">
            <v>04.13.01.03.06</v>
          </cell>
          <cell r="J323">
            <v>0</v>
          </cell>
          <cell r="K323">
            <v>0</v>
          </cell>
          <cell r="L323">
            <v>0</v>
          </cell>
          <cell r="M323">
            <v>0</v>
          </cell>
          <cell r="N323">
            <v>0</v>
          </cell>
          <cell r="O323" t="str">
            <v>MUARA LEMBU - PANGKALAN INDARUNG</v>
          </cell>
          <cell r="P323">
            <v>2007</v>
          </cell>
          <cell r="Q323">
            <v>0</v>
          </cell>
          <cell r="R323">
            <v>0</v>
          </cell>
          <cell r="S323">
            <v>0</v>
          </cell>
          <cell r="T323" t="str">
            <v>APBD</v>
          </cell>
          <cell r="U323">
            <v>966122240.69814003</v>
          </cell>
          <cell r="V323" t="str">
            <v>B</v>
          </cell>
          <cell r="W323">
            <v>0</v>
          </cell>
        </row>
        <row r="324">
          <cell r="F324" t="str">
            <v>4.13.01</v>
          </cell>
          <cell r="G324">
            <v>0</v>
          </cell>
          <cell r="H324" t="str">
            <v>PEMELIHARAAN JALAN SP. HANDOYO - SP. SEI. SIRIH - SEI. KUNING - SP. 4 PT. WANASARI - SUKA MAJU (NO. RUAS 247, 248, 005 ) UR. PIL. 3,00 KM ; RUTIN 43,00</v>
          </cell>
          <cell r="I324" t="str">
            <v>04.13.01.03.06</v>
          </cell>
          <cell r="J324">
            <v>0</v>
          </cell>
          <cell r="K324">
            <v>0</v>
          </cell>
          <cell r="L324">
            <v>0</v>
          </cell>
          <cell r="M324">
            <v>0</v>
          </cell>
          <cell r="N324">
            <v>0</v>
          </cell>
          <cell r="O324" t="str">
            <v>SP. HANDOYO - SP. SEI. SIRIH - SEI. KUNING - SP. 4 PT. WANASARI - SUKA MAJU</v>
          </cell>
          <cell r="P324">
            <v>2007</v>
          </cell>
          <cell r="Q324">
            <v>0</v>
          </cell>
          <cell r="R324">
            <v>0</v>
          </cell>
          <cell r="S324">
            <v>0</v>
          </cell>
          <cell r="T324" t="str">
            <v>APBD</v>
          </cell>
          <cell r="U324">
            <v>1327353361.6165369</v>
          </cell>
          <cell r="V324" t="str">
            <v>B</v>
          </cell>
          <cell r="W324">
            <v>0</v>
          </cell>
        </row>
        <row r="325">
          <cell r="E325" t="str">
            <v>190.2</v>
          </cell>
          <cell r="F325" t="str">
            <v>4.13.01</v>
          </cell>
          <cell r="G325">
            <v>0</v>
          </cell>
          <cell r="H325" t="str">
            <v>PEMELIHARAAN JALAN SAMBUNG - KEBUN LADO (NO. RUAS ASPAL OVERLAY ; RUTIN 29 KM.</v>
          </cell>
          <cell r="I325" t="str">
            <v>04.13.01.03.06</v>
          </cell>
          <cell r="J325">
            <v>0</v>
          </cell>
          <cell r="K325">
            <v>0</v>
          </cell>
          <cell r="L325">
            <v>0</v>
          </cell>
          <cell r="M325">
            <v>0</v>
          </cell>
          <cell r="N325">
            <v>0</v>
          </cell>
          <cell r="O325" t="str">
            <v>JALAN SAMBUNG - KEBUN LADO</v>
          </cell>
          <cell r="P325">
            <v>2007</v>
          </cell>
          <cell r="Q325">
            <v>0</v>
          </cell>
          <cell r="R325">
            <v>0</v>
          </cell>
          <cell r="S325">
            <v>0</v>
          </cell>
          <cell r="T325" t="str">
            <v>APBD</v>
          </cell>
          <cell r="U325">
            <v>6847118208.5808697</v>
          </cell>
          <cell r="V325" t="str">
            <v>B</v>
          </cell>
          <cell r="W325">
            <v>2</v>
          </cell>
        </row>
        <row r="326">
          <cell r="E326" t="str">
            <v>236.2</v>
          </cell>
          <cell r="F326" t="str">
            <v>4.13.01</v>
          </cell>
          <cell r="G326">
            <v>0</v>
          </cell>
          <cell r="H326" t="str">
            <v>PEMELIHARAAN JALAN PETAI-SP.4 PT. WANA SARI (NO RUAS 238) ASPAL /AWCAS ; RUTIN 11,325 KM (ASPAL 1,00 OVERLAY; UR. PIL 1,00 KM)</v>
          </cell>
          <cell r="I326" t="str">
            <v>04.13.01.03.06</v>
          </cell>
          <cell r="J326">
            <v>0</v>
          </cell>
          <cell r="K326">
            <v>0</v>
          </cell>
          <cell r="L326">
            <v>0</v>
          </cell>
          <cell r="M326">
            <v>0</v>
          </cell>
          <cell r="N326">
            <v>0</v>
          </cell>
          <cell r="O326" t="str">
            <v>SIMPANG PETAI - SIMPANG 4 PT WANASARI</v>
          </cell>
          <cell r="P326">
            <v>2007</v>
          </cell>
          <cell r="Q326">
            <v>0</v>
          </cell>
          <cell r="R326">
            <v>0</v>
          </cell>
          <cell r="S326">
            <v>0</v>
          </cell>
          <cell r="T326" t="str">
            <v>APBD</v>
          </cell>
          <cell r="U326">
            <v>2864585047.9665399</v>
          </cell>
          <cell r="V326" t="str">
            <v>B</v>
          </cell>
          <cell r="W326">
            <v>0</v>
          </cell>
        </row>
        <row r="327">
          <cell r="F327" t="str">
            <v>4.13.01</v>
          </cell>
          <cell r="G327">
            <v>0</v>
          </cell>
          <cell r="H327" t="str">
            <v>PEMELIHARAAN JALAN KOTO BARU - SP. SUKA MAJU DAN SP. MUARA BAHAN - MUARA BAHAN (NO. RUAS 246,249) RUTIN 20,15 KM URUGAN PILIHAN</v>
          </cell>
          <cell r="I327" t="str">
            <v>04.13.01.03.06</v>
          </cell>
          <cell r="J327">
            <v>0</v>
          </cell>
          <cell r="K327">
            <v>0</v>
          </cell>
          <cell r="L327">
            <v>0</v>
          </cell>
          <cell r="M327">
            <v>0</v>
          </cell>
          <cell r="N327">
            <v>0</v>
          </cell>
          <cell r="O327" t="str">
            <v>KOTO BARU - SP. SUKA MAJU DAN SP. MUARA BAHAN - MUARA BAHAN</v>
          </cell>
          <cell r="P327">
            <v>2007</v>
          </cell>
          <cell r="Q327">
            <v>0</v>
          </cell>
          <cell r="R327">
            <v>0</v>
          </cell>
          <cell r="S327">
            <v>0</v>
          </cell>
          <cell r="T327" t="str">
            <v>APBD</v>
          </cell>
          <cell r="U327">
            <v>1327353361.6165369</v>
          </cell>
          <cell r="V327" t="str">
            <v>B</v>
          </cell>
          <cell r="W327">
            <v>0</v>
          </cell>
        </row>
        <row r="328">
          <cell r="E328" t="str">
            <v>258.2</v>
          </cell>
          <cell r="F328" t="str">
            <v>4.13.01</v>
          </cell>
          <cell r="G328">
            <v>0</v>
          </cell>
          <cell r="H328" t="str">
            <v>PEMELIHARAAN JALAN LEPAU GADING - PANGEAN, PANGEAN PULAU KUMPAI, PULAU KUMPAI - PASANG USANG BASERAH (NO. RUAS 260, 165, 168 ) ASPAL OVERLAY 1 KM ; URUGAN PILIHAN 1,00 KM ; RUTIN 22,50 KM.</v>
          </cell>
          <cell r="I328" t="str">
            <v>04.13.01.03.06</v>
          </cell>
          <cell r="J328">
            <v>0</v>
          </cell>
          <cell r="K328">
            <v>0</v>
          </cell>
          <cell r="L328">
            <v>0</v>
          </cell>
          <cell r="M328">
            <v>0</v>
          </cell>
          <cell r="N328">
            <v>0</v>
          </cell>
          <cell r="O328" t="str">
            <v>JL. LEPAU GADING - PANGEAN</v>
          </cell>
          <cell r="P328">
            <v>2007</v>
          </cell>
          <cell r="Q328">
            <v>0</v>
          </cell>
          <cell r="R328">
            <v>0</v>
          </cell>
          <cell r="S328">
            <v>0</v>
          </cell>
          <cell r="T328" t="str">
            <v>APBD</v>
          </cell>
          <cell r="U328">
            <v>1327353361.6165369</v>
          </cell>
          <cell r="V328" t="str">
            <v>B</v>
          </cell>
          <cell r="W328">
            <v>0</v>
          </cell>
        </row>
        <row r="329">
          <cell r="F329" t="str">
            <v>4.13.01</v>
          </cell>
          <cell r="G329">
            <v>0</v>
          </cell>
          <cell r="H329" t="str">
            <v>PEMELIHARAAN JALAN SAKO - TRANS SKP II, HULU TESO - LOGAS TANAH DARAT (NO. RUAS 167, 186) OVERLAY 1,00 ; URUGAN PILIHAN 1,00 KM ; RUTIN 20,00 KM</v>
          </cell>
          <cell r="I329" t="str">
            <v>04.13.01.03.06</v>
          </cell>
          <cell r="J329">
            <v>0</v>
          </cell>
          <cell r="K329">
            <v>0</v>
          </cell>
          <cell r="L329">
            <v>0</v>
          </cell>
          <cell r="M329">
            <v>0</v>
          </cell>
          <cell r="N329">
            <v>0</v>
          </cell>
          <cell r="O329" t="str">
            <v>SAKO - TRANS SKP II, HULU TESO - LOGAS TANAH DARAT</v>
          </cell>
          <cell r="P329">
            <v>2007</v>
          </cell>
          <cell r="Q329">
            <v>0</v>
          </cell>
          <cell r="R329">
            <v>0</v>
          </cell>
          <cell r="S329">
            <v>0</v>
          </cell>
          <cell r="T329" t="str">
            <v>APBD</v>
          </cell>
          <cell r="U329">
            <v>1327353361.6165369</v>
          </cell>
          <cell r="V329" t="str">
            <v>B</v>
          </cell>
          <cell r="W329">
            <v>0</v>
          </cell>
        </row>
        <row r="330">
          <cell r="E330" t="str">
            <v>164.3</v>
          </cell>
          <cell r="F330" t="str">
            <v>4.13.01</v>
          </cell>
          <cell r="G330">
            <v>0</v>
          </cell>
          <cell r="H330" t="str">
            <v>PEMELIHARAAN JALAN PANGEAN - SITUGAL (BTS. PELALAWAN) (NO. RUAS 166) ASPAL OVERLAY 1,00 KM ; URUGAN PILIHAN 2,00 KM.</v>
          </cell>
          <cell r="I330" t="str">
            <v>04.13.01.03.06</v>
          </cell>
          <cell r="J330">
            <v>0</v>
          </cell>
          <cell r="K330">
            <v>0</v>
          </cell>
          <cell r="L330">
            <v>0</v>
          </cell>
          <cell r="M330">
            <v>0</v>
          </cell>
          <cell r="N330">
            <v>0</v>
          </cell>
          <cell r="O330" t="str">
            <v>PANGEAN - SITUGAL</v>
          </cell>
          <cell r="P330">
            <v>2007</v>
          </cell>
          <cell r="Q330">
            <v>0</v>
          </cell>
          <cell r="R330">
            <v>0</v>
          </cell>
          <cell r="S330">
            <v>0</v>
          </cell>
          <cell r="T330" t="str">
            <v>APBD</v>
          </cell>
          <cell r="U330">
            <v>1327353361.6165369</v>
          </cell>
          <cell r="V330" t="str">
            <v>B</v>
          </cell>
          <cell r="W330">
            <v>0</v>
          </cell>
        </row>
        <row r="331">
          <cell r="F331" t="str">
            <v>4.13.01</v>
          </cell>
          <cell r="G331">
            <v>0</v>
          </cell>
          <cell r="H331" t="str">
            <v>PEMELIHARAAN JALAN BASERAH - PERHENTIAN LUAS, DUSUN TUO - GUNUNG MELINTANG (NO. RUAS 130, 146) ASPAL/1,00 KM ; UR.PIL 2,00 ; RUTIN 23,70 KM UR.PIL</v>
          </cell>
          <cell r="I331" t="str">
            <v>04.13.01.03.06</v>
          </cell>
          <cell r="J331">
            <v>0</v>
          </cell>
          <cell r="K331">
            <v>0</v>
          </cell>
          <cell r="L331">
            <v>0</v>
          </cell>
          <cell r="M331">
            <v>0</v>
          </cell>
          <cell r="N331">
            <v>0</v>
          </cell>
          <cell r="O331" t="str">
            <v>BASERAH - PERHENTIAN LUAS, DUSUN TUO - GUNUNG MELINTANG</v>
          </cell>
          <cell r="P331">
            <v>2007</v>
          </cell>
          <cell r="Q331">
            <v>0</v>
          </cell>
          <cell r="R331">
            <v>0</v>
          </cell>
          <cell r="S331">
            <v>0</v>
          </cell>
          <cell r="T331" t="str">
            <v>APBD</v>
          </cell>
          <cell r="U331">
            <v>1110059695.6493311</v>
          </cell>
          <cell r="V331" t="str">
            <v>B</v>
          </cell>
          <cell r="W331">
            <v>0</v>
          </cell>
        </row>
        <row r="332">
          <cell r="F332" t="str">
            <v>4.13.01</v>
          </cell>
          <cell r="G332">
            <v>0</v>
          </cell>
          <cell r="H332" t="str">
            <v>PEMELIHARAAN JALAN LUBUK JAMBI - LUBUK AMBACANG JAKE - KOTO KOMBU, MUDIK ULO - SUMPU (NO. RUAS 083, 003, 124) ASPAL 1,00 KM ; UR. PIL 2,00 KM ; RUTIN 40,00 KM</v>
          </cell>
          <cell r="I332" t="str">
            <v>04.13.01.03.06</v>
          </cell>
          <cell r="J332">
            <v>0</v>
          </cell>
          <cell r="K332">
            <v>0</v>
          </cell>
          <cell r="L332">
            <v>0</v>
          </cell>
          <cell r="M332">
            <v>0</v>
          </cell>
          <cell r="N332">
            <v>0</v>
          </cell>
          <cell r="O332" t="str">
            <v>LUBUK JAMBI - LUBUK AMBACANG JAKE - KOTO KOMBU, MUDIK ULO - SUMPU</v>
          </cell>
          <cell r="P332">
            <v>2007</v>
          </cell>
          <cell r="Q332">
            <v>0</v>
          </cell>
          <cell r="R332">
            <v>0</v>
          </cell>
          <cell r="S332">
            <v>0</v>
          </cell>
          <cell r="T332" t="str">
            <v>APBD</v>
          </cell>
          <cell r="U332">
            <v>1327353361.6165369</v>
          </cell>
          <cell r="V332" t="str">
            <v>B</v>
          </cell>
          <cell r="W332">
            <v>0</v>
          </cell>
        </row>
        <row r="333">
          <cell r="E333" t="str">
            <v>87.2</v>
          </cell>
          <cell r="F333" t="str">
            <v>4.13.01</v>
          </cell>
          <cell r="G333">
            <v>0</v>
          </cell>
          <cell r="H333" t="str">
            <v>PEMELIHARAAN JALAN SEI. BESAR - BATAS SUMBAR, SP. 4 PANGKALAN - MUARO PETAI, - SITIANG (NO. RUAS 087,092 111) URUGAN PILIHAN ; RUTIN 22,00 KM</v>
          </cell>
          <cell r="I333" t="str">
            <v>04.13.01.03.06</v>
          </cell>
          <cell r="J333">
            <v>0</v>
          </cell>
          <cell r="K333">
            <v>0</v>
          </cell>
          <cell r="L333">
            <v>0</v>
          </cell>
          <cell r="M333">
            <v>0</v>
          </cell>
          <cell r="N333">
            <v>0</v>
          </cell>
          <cell r="O333" t="str">
            <v>SEI. BESAR - BATAS SUMBAR, SP. 4 PANGKALAN - MUARO PETAI, - SITIANG</v>
          </cell>
          <cell r="P333">
            <v>2007</v>
          </cell>
          <cell r="Q333">
            <v>0</v>
          </cell>
          <cell r="R333">
            <v>0</v>
          </cell>
          <cell r="S333">
            <v>0</v>
          </cell>
          <cell r="T333" t="str">
            <v>APBD</v>
          </cell>
          <cell r="U333">
            <v>636337766.08424675</v>
          </cell>
          <cell r="V333" t="str">
            <v>B</v>
          </cell>
          <cell r="W333">
            <v>0</v>
          </cell>
        </row>
        <row r="334">
          <cell r="F334" t="str">
            <v>4.13.01</v>
          </cell>
          <cell r="G334">
            <v>0</v>
          </cell>
          <cell r="H334" t="str">
            <v>PEMELIHARAAN JALAN KEBUN PEMDA &amp; PERHENTIAN SUNGKAI (EFEKTIF 3,00 KM ; RUTIN 9,00 KM)</v>
          </cell>
          <cell r="I334" t="str">
            <v>04.13.01.03.06</v>
          </cell>
          <cell r="J334">
            <v>0</v>
          </cell>
          <cell r="K334">
            <v>0</v>
          </cell>
          <cell r="L334">
            <v>0</v>
          </cell>
          <cell r="M334">
            <v>0</v>
          </cell>
          <cell r="N334">
            <v>0</v>
          </cell>
          <cell r="O334" t="str">
            <v>KEBUN PEMDA &amp; PERHENTIAN SUNGKAI</v>
          </cell>
          <cell r="P334">
            <v>2007</v>
          </cell>
          <cell r="Q334">
            <v>0</v>
          </cell>
          <cell r="R334">
            <v>0</v>
          </cell>
          <cell r="S334">
            <v>0</v>
          </cell>
          <cell r="T334" t="str">
            <v>APBD</v>
          </cell>
          <cell r="U334">
            <v>837379143.13253343</v>
          </cell>
          <cell r="V334" t="str">
            <v>B</v>
          </cell>
          <cell r="W334">
            <v>0</v>
          </cell>
        </row>
        <row r="335">
          <cell r="F335" t="str">
            <v>4.13.01</v>
          </cell>
          <cell r="G335">
            <v>0</v>
          </cell>
          <cell r="H335" t="str">
            <v>KEGIATAN REHABILITASI/ PEMELIHARAAN JALAN PASCA BENCANA (PERBAIKAN/ PEMELIHARAAN JALAN PASCA BENCANA PADA RUAS JALAN CERENTI - PL. BAYUR - SEI. PERUPUK - TELUK PAUH - CERENTI, RUAS JALAN PANGEAN - PL. KUMPAI - PSR USANG BASERAH - KUANTAN HILIR, RUAS JALAN KOTO RAJO - PL. JAMBU INUMAN DAN RUAS JALAN PAUH ANGIT - PL. RANGGAS PANGEAN)</v>
          </cell>
          <cell r="I335" t="str">
            <v>04.13.01.03.06</v>
          </cell>
          <cell r="J335">
            <v>0</v>
          </cell>
          <cell r="K335">
            <v>0</v>
          </cell>
          <cell r="L335">
            <v>0</v>
          </cell>
          <cell r="M335">
            <v>0</v>
          </cell>
          <cell r="N335">
            <v>0</v>
          </cell>
          <cell r="O335" t="str">
            <v>CERENTI - PL. BAYUR - SEI. PERUPUK - TELUK PAUH - CERENTI, RUAS JALAN PANGEAN - PL. KUMPAI - PSR USANG BASERAH - KUANTAN HILIR, RUAS JALAN KOTO RAJO - PL. JAMBU INUMAN DAN RUAS JALAN PAUH ANGIT - PL. RANGGAS PANGEAN</v>
          </cell>
          <cell r="P335">
            <v>2007</v>
          </cell>
          <cell r="Q335">
            <v>0</v>
          </cell>
          <cell r="R335">
            <v>0</v>
          </cell>
          <cell r="S335">
            <v>0</v>
          </cell>
          <cell r="T335" t="str">
            <v>APBD</v>
          </cell>
          <cell r="U335">
            <v>4984557066.1999998</v>
          </cell>
          <cell r="V335" t="str">
            <v>B</v>
          </cell>
          <cell r="W335">
            <v>0</v>
          </cell>
        </row>
        <row r="336">
          <cell r="F336" t="str">
            <v>4.13.01</v>
          </cell>
          <cell r="G336">
            <v>0</v>
          </cell>
          <cell r="H336" t="str">
            <v>PEMELIHARAAN JALAN KABUPATEN (SWAKELOLA)</v>
          </cell>
          <cell r="I336" t="str">
            <v>04.13.01.03.06</v>
          </cell>
          <cell r="J336">
            <v>0</v>
          </cell>
          <cell r="K336">
            <v>0</v>
          </cell>
          <cell r="L336">
            <v>0</v>
          </cell>
          <cell r="M336">
            <v>0</v>
          </cell>
          <cell r="N336">
            <v>0</v>
          </cell>
          <cell r="O336" t="str">
            <v>KUANTAN SINGINGI</v>
          </cell>
          <cell r="P336">
            <v>2007</v>
          </cell>
          <cell r="Q336">
            <v>0</v>
          </cell>
          <cell r="R336">
            <v>0</v>
          </cell>
          <cell r="S336">
            <v>0</v>
          </cell>
          <cell r="T336" t="str">
            <v>APBD</v>
          </cell>
          <cell r="U336">
            <v>3783819547.1500001</v>
          </cell>
          <cell r="V336" t="str">
            <v>B</v>
          </cell>
          <cell r="W336">
            <v>0</v>
          </cell>
        </row>
        <row r="337">
          <cell r="F337" t="str">
            <v>4.13.01</v>
          </cell>
          <cell r="G337">
            <v>0</v>
          </cell>
          <cell r="H337" t="str">
            <v>PEMELIHARAAN RUTIN JEMBATAN KABUPATEN (SWAKELOLA)</v>
          </cell>
          <cell r="I337" t="str">
            <v>04.13.02.03.01</v>
          </cell>
          <cell r="J337">
            <v>0</v>
          </cell>
          <cell r="K337">
            <v>0</v>
          </cell>
          <cell r="L337">
            <v>0</v>
          </cell>
          <cell r="M337">
            <v>0</v>
          </cell>
          <cell r="N337">
            <v>0</v>
          </cell>
          <cell r="O337" t="str">
            <v>KUANTAN SINGINGI</v>
          </cell>
          <cell r="P337">
            <v>2007</v>
          </cell>
          <cell r="Q337">
            <v>0</v>
          </cell>
          <cell r="R337">
            <v>0</v>
          </cell>
          <cell r="S337">
            <v>0</v>
          </cell>
          <cell r="T337" t="str">
            <v>APBD</v>
          </cell>
          <cell r="U337">
            <v>749497417.32000005</v>
          </cell>
          <cell r="V337" t="str">
            <v>B</v>
          </cell>
          <cell r="W337">
            <v>0</v>
          </cell>
        </row>
        <row r="338">
          <cell r="F338" t="str">
            <v>4.13.01</v>
          </cell>
          <cell r="G338">
            <v>0</v>
          </cell>
          <cell r="H338" t="str">
            <v>PENGADAAN KONSTRUKSI JALAN DI KEC. PANGEAN (DESA TANAH BEKALI), KEC. INUMAN (DESA PL. BUSUK SEBERANG DAN DESA PL. BUSUK JAYA), KEC. CERENTI (DESA PL. PANJANG HILIR) DAN KEC. SINGINGI HILIR (DESA SEI. PAKU)</v>
          </cell>
          <cell r="I338" t="str">
            <v>04.13.01.03.06</v>
          </cell>
          <cell r="J338">
            <v>0</v>
          </cell>
          <cell r="K338">
            <v>0</v>
          </cell>
          <cell r="L338">
            <v>0</v>
          </cell>
          <cell r="M338">
            <v>0</v>
          </cell>
          <cell r="N338">
            <v>0</v>
          </cell>
          <cell r="O338" t="str">
            <v>KUANTAN SINGINGI</v>
          </cell>
          <cell r="P338">
            <v>2007</v>
          </cell>
          <cell r="Q338">
            <v>0</v>
          </cell>
          <cell r="R338">
            <v>0</v>
          </cell>
          <cell r="S338">
            <v>0</v>
          </cell>
          <cell r="T338" t="str">
            <v>APBD</v>
          </cell>
          <cell r="U338">
            <v>1012401500</v>
          </cell>
          <cell r="V338" t="str">
            <v>B</v>
          </cell>
          <cell r="W338">
            <v>0</v>
          </cell>
        </row>
        <row r="339">
          <cell r="F339" t="str">
            <v>4.13.01</v>
          </cell>
          <cell r="G339">
            <v>0</v>
          </cell>
          <cell r="H339" t="str">
            <v>PENGADAAN KONSTRUKSI JALAN</v>
          </cell>
          <cell r="I339" t="str">
            <v>04.13.01.03.06</v>
          </cell>
          <cell r="J339">
            <v>0</v>
          </cell>
          <cell r="K339">
            <v>0</v>
          </cell>
          <cell r="L339">
            <v>0</v>
          </cell>
          <cell r="M339">
            <v>0</v>
          </cell>
          <cell r="N339">
            <v>0</v>
          </cell>
          <cell r="O339" t="str">
            <v>KUANTAN SINGINGI</v>
          </cell>
          <cell r="P339">
            <v>2007</v>
          </cell>
          <cell r="Q339">
            <v>0</v>
          </cell>
          <cell r="R339">
            <v>0</v>
          </cell>
          <cell r="S339">
            <v>0</v>
          </cell>
          <cell r="T339" t="str">
            <v>APBD</v>
          </cell>
          <cell r="U339">
            <v>14991856876.784245</v>
          </cell>
          <cell r="V339" t="str">
            <v>B</v>
          </cell>
          <cell r="W339">
            <v>0</v>
          </cell>
        </row>
        <row r="340">
          <cell r="F340" t="str">
            <v>4.13.01</v>
          </cell>
          <cell r="G340">
            <v>0</v>
          </cell>
          <cell r="H340" t="str">
            <v>PENGADAAN KONSTRUKSI JEMBATAN GANTUNG</v>
          </cell>
          <cell r="I340" t="str">
            <v>04.13.02.03.03</v>
          </cell>
          <cell r="J340">
            <v>0</v>
          </cell>
          <cell r="K340">
            <v>0</v>
          </cell>
          <cell r="L340">
            <v>0</v>
          </cell>
          <cell r="M340">
            <v>0</v>
          </cell>
          <cell r="N340">
            <v>0</v>
          </cell>
          <cell r="O340" t="str">
            <v>KUANTAN SINGINGI</v>
          </cell>
          <cell r="P340">
            <v>2007</v>
          </cell>
          <cell r="Q340">
            <v>0</v>
          </cell>
          <cell r="R340">
            <v>0</v>
          </cell>
          <cell r="S340">
            <v>0</v>
          </cell>
          <cell r="T340" t="str">
            <v>APBD</v>
          </cell>
          <cell r="U340">
            <v>1004635245.0665743</v>
          </cell>
          <cell r="V340" t="str">
            <v>B</v>
          </cell>
          <cell r="W340">
            <v>0</v>
          </cell>
        </row>
        <row r="341">
          <cell r="F341" t="str">
            <v>4.13.02</v>
          </cell>
          <cell r="G341">
            <v>0</v>
          </cell>
          <cell r="H341" t="str">
            <v>KONSTRUKSI JEMBATAN BETON DAN KELENGKAPANNYA DI KEC. HULU KUANTAN, SINGINGI, KUANTAN TENGAH, BENAI, INUMAN, GUNUNG TOAR, KUANTAN MUDIK DAN SINGINGI HILIR</v>
          </cell>
          <cell r="I341" t="str">
            <v>04.13.02.03.01</v>
          </cell>
          <cell r="J341">
            <v>0</v>
          </cell>
          <cell r="K341">
            <v>0</v>
          </cell>
          <cell r="L341">
            <v>0</v>
          </cell>
          <cell r="M341">
            <v>0</v>
          </cell>
          <cell r="N341">
            <v>0</v>
          </cell>
          <cell r="O341" t="str">
            <v>KUANTAN SINGINGI</v>
          </cell>
          <cell r="P341">
            <v>2007</v>
          </cell>
          <cell r="Q341">
            <v>0</v>
          </cell>
          <cell r="R341">
            <v>0</v>
          </cell>
          <cell r="S341">
            <v>0</v>
          </cell>
          <cell r="T341" t="str">
            <v>APBD</v>
          </cell>
          <cell r="U341">
            <v>3087425688.1593609</v>
          </cell>
          <cell r="V341" t="str">
            <v>B</v>
          </cell>
          <cell r="W341">
            <v>0</v>
          </cell>
        </row>
        <row r="342">
          <cell r="F342" t="str">
            <v>4.13.01</v>
          </cell>
          <cell r="G342">
            <v>0</v>
          </cell>
          <cell r="H342" t="str">
            <v>PENGADAAN KONSTRUKSI JALAN (PEMBANGUNAN TURAP KANTOR BALAI DESA DAN PUSTU DESA MUDIK ULO + TIMBUNAN, PEMBANGUNAN TURAP KANTOR BUPATI + TANGGA TURUN + JALAN KANTOR BUPATI, PEMBANGUNAN TURAP JALAN KP. SENTAJO, SEI. NANUN TOPAN, SP. TIGA JAO, JALAN KOTO SENTAJO, JALAN PL. BUSUK JAYA + TIMBUNAN</v>
          </cell>
          <cell r="I342" t="str">
            <v>04.13.01.03.06</v>
          </cell>
          <cell r="J342">
            <v>0</v>
          </cell>
          <cell r="K342">
            <v>0</v>
          </cell>
          <cell r="L342">
            <v>0</v>
          </cell>
          <cell r="M342">
            <v>0</v>
          </cell>
          <cell r="N342">
            <v>0</v>
          </cell>
          <cell r="O342" t="str">
            <v>KUANTAN SINGINGI</v>
          </cell>
          <cell r="P342">
            <v>2007</v>
          </cell>
          <cell r="Q342">
            <v>0</v>
          </cell>
          <cell r="R342">
            <v>0</v>
          </cell>
          <cell r="S342">
            <v>0</v>
          </cell>
          <cell r="T342" t="str">
            <v>APBD</v>
          </cell>
          <cell r="U342">
            <v>2113731899.5999999</v>
          </cell>
          <cell r="V342" t="str">
            <v>B</v>
          </cell>
          <cell r="W342">
            <v>0</v>
          </cell>
        </row>
        <row r="343">
          <cell r="F343" t="str">
            <v>4.13.01</v>
          </cell>
          <cell r="G343">
            <v>0</v>
          </cell>
          <cell r="H343" t="str">
            <v>PENGADAAN KONSTRUKSI JALAN</v>
          </cell>
          <cell r="I343" t="str">
            <v>04.13.01.03.06</v>
          </cell>
          <cell r="J343">
            <v>0</v>
          </cell>
          <cell r="K343">
            <v>0</v>
          </cell>
          <cell r="L343">
            <v>0</v>
          </cell>
          <cell r="M343">
            <v>0</v>
          </cell>
          <cell r="N343">
            <v>0</v>
          </cell>
          <cell r="O343" t="str">
            <v>KUANTAN SINGINGI</v>
          </cell>
          <cell r="P343">
            <v>2008</v>
          </cell>
          <cell r="Q343">
            <v>0</v>
          </cell>
          <cell r="R343">
            <v>0</v>
          </cell>
          <cell r="S343">
            <v>0</v>
          </cell>
          <cell r="T343" t="str">
            <v>APBD</v>
          </cell>
          <cell r="U343">
            <v>29986611460</v>
          </cell>
          <cell r="V343" t="str">
            <v>B</v>
          </cell>
          <cell r="W343">
            <v>0</v>
          </cell>
        </row>
        <row r="344">
          <cell r="F344" t="str">
            <v>4.13.02</v>
          </cell>
          <cell r="G344">
            <v>0</v>
          </cell>
          <cell r="H344" t="str">
            <v>KONSTRUKSI JEMBATAN BETON DAN KELENGKAPANNYA</v>
          </cell>
          <cell r="I344" t="str">
            <v>04.13.02.03.01</v>
          </cell>
          <cell r="J344">
            <v>0</v>
          </cell>
          <cell r="K344">
            <v>0</v>
          </cell>
          <cell r="L344">
            <v>0</v>
          </cell>
          <cell r="M344">
            <v>0</v>
          </cell>
          <cell r="N344">
            <v>0</v>
          </cell>
          <cell r="O344" t="str">
            <v>KUANTAN SINGINGI</v>
          </cell>
          <cell r="P344">
            <v>2008</v>
          </cell>
          <cell r="Q344">
            <v>0</v>
          </cell>
          <cell r="R344">
            <v>0</v>
          </cell>
          <cell r="S344">
            <v>0</v>
          </cell>
          <cell r="T344" t="str">
            <v>APBD</v>
          </cell>
          <cell r="U344">
            <v>8726284111.1459866</v>
          </cell>
          <cell r="V344" t="str">
            <v>B</v>
          </cell>
          <cell r="W344">
            <v>0</v>
          </cell>
        </row>
        <row r="345">
          <cell r="F345" t="str">
            <v>4.13.01</v>
          </cell>
          <cell r="G345">
            <v>0</v>
          </cell>
          <cell r="H345" t="str">
            <v>PENGADAAN KONSTRUKSI JALAN (PEMBANGUNAN JALAN BENAI - KOTO RAJO - PL, JAMBU DAN JALAN SEBERANG TELUK KUANTAN - SIBEROBAH - SANGAU</v>
          </cell>
          <cell r="I345" t="str">
            <v>04.13.01.03.06</v>
          </cell>
          <cell r="J345">
            <v>0</v>
          </cell>
          <cell r="K345">
            <v>0</v>
          </cell>
          <cell r="L345">
            <v>0</v>
          </cell>
          <cell r="M345">
            <v>0</v>
          </cell>
          <cell r="N345">
            <v>0</v>
          </cell>
          <cell r="O345" t="str">
            <v>BENAI - KOTO RAJO - PL, JAMBU DAN JALAN SEBERANG TELUK KUANTAN - SIBEROBAH - SANGAU</v>
          </cell>
          <cell r="P345">
            <v>2008</v>
          </cell>
          <cell r="Q345">
            <v>0</v>
          </cell>
          <cell r="R345">
            <v>0</v>
          </cell>
          <cell r="S345">
            <v>0</v>
          </cell>
          <cell r="T345" t="str">
            <v>APBD</v>
          </cell>
          <cell r="U345">
            <v>5674612893</v>
          </cell>
          <cell r="V345" t="str">
            <v>B</v>
          </cell>
          <cell r="W345">
            <v>0</v>
          </cell>
        </row>
        <row r="346">
          <cell r="E346" t="str">
            <v>J2.1</v>
          </cell>
          <cell r="F346" t="str">
            <v>4.13.02</v>
          </cell>
          <cell r="G346">
            <v>0</v>
          </cell>
          <cell r="H346" t="str">
            <v>PEMBANGUNAN JEMBATAN GANTUNG TELUK KUANTAN</v>
          </cell>
          <cell r="I346" t="str">
            <v>04.13.02.03.03</v>
          </cell>
          <cell r="J346">
            <v>0</v>
          </cell>
          <cell r="K346">
            <v>0</v>
          </cell>
          <cell r="L346">
            <v>0</v>
          </cell>
          <cell r="M346">
            <v>0</v>
          </cell>
          <cell r="N346">
            <v>0</v>
          </cell>
          <cell r="O346" t="str">
            <v>SAWAH</v>
          </cell>
          <cell r="P346">
            <v>2008</v>
          </cell>
          <cell r="Q346">
            <v>0</v>
          </cell>
          <cell r="R346">
            <v>0</v>
          </cell>
          <cell r="S346">
            <v>0</v>
          </cell>
          <cell r="T346" t="str">
            <v>APBD</v>
          </cell>
          <cell r="U346">
            <v>1685204437</v>
          </cell>
          <cell r="V346" t="str">
            <v>B</v>
          </cell>
          <cell r="W346">
            <v>0</v>
          </cell>
        </row>
        <row r="347">
          <cell r="F347" t="str">
            <v>4.13.02</v>
          </cell>
          <cell r="G347">
            <v>0</v>
          </cell>
          <cell r="H347" t="str">
            <v>PEMBANGUNAN JEMBATAN BASERAH</v>
          </cell>
          <cell r="I347" t="str">
            <v>04.13.02.03.01</v>
          </cell>
          <cell r="J347">
            <v>0</v>
          </cell>
          <cell r="K347">
            <v>0</v>
          </cell>
          <cell r="L347">
            <v>0</v>
          </cell>
          <cell r="M347">
            <v>0</v>
          </cell>
          <cell r="N347">
            <v>0</v>
          </cell>
          <cell r="O347" t="str">
            <v>BASERAH</v>
          </cell>
          <cell r="P347">
            <v>2008</v>
          </cell>
          <cell r="Q347">
            <v>0</v>
          </cell>
          <cell r="R347">
            <v>0</v>
          </cell>
          <cell r="S347">
            <v>0</v>
          </cell>
          <cell r="T347" t="str">
            <v>APBD</v>
          </cell>
          <cell r="U347">
            <v>1969256837</v>
          </cell>
          <cell r="V347" t="str">
            <v>B</v>
          </cell>
          <cell r="W347">
            <v>0</v>
          </cell>
        </row>
        <row r="348">
          <cell r="F348" t="str">
            <v>4.13.01</v>
          </cell>
          <cell r="G348">
            <v>0</v>
          </cell>
          <cell r="H348" t="str">
            <v>PENGADAAN KONSTRUKSI JALAN</v>
          </cell>
          <cell r="I348" t="str">
            <v>04.13.01.03.06</v>
          </cell>
          <cell r="J348">
            <v>0</v>
          </cell>
          <cell r="K348">
            <v>0</v>
          </cell>
          <cell r="L348">
            <v>0</v>
          </cell>
          <cell r="M348">
            <v>0</v>
          </cell>
          <cell r="N348">
            <v>0</v>
          </cell>
          <cell r="O348">
            <v>0</v>
          </cell>
          <cell r="P348">
            <v>2008</v>
          </cell>
          <cell r="Q348">
            <v>0</v>
          </cell>
          <cell r="R348">
            <v>0</v>
          </cell>
          <cell r="S348">
            <v>0</v>
          </cell>
          <cell r="T348" t="str">
            <v>APBD</v>
          </cell>
          <cell r="U348">
            <v>10544570566</v>
          </cell>
          <cell r="V348">
            <v>0</v>
          </cell>
          <cell r="W348">
            <v>0</v>
          </cell>
        </row>
        <row r="349">
          <cell r="F349" t="str">
            <v>4.13.01</v>
          </cell>
          <cell r="G349">
            <v>0</v>
          </cell>
          <cell r="H349" t="str">
            <v>PENGADAAN KONSTRUKSI JALAN (REHAB/ PEMEL JALAN BENAI - KOTO RAJO - PL. JAMBU, JALAN SEB. TELUK KUANTAN - SIBEROBAH - SANGAU DAN JALAN SP. HANDOYO - SP. SEI. SIRIH - SP. 4 PT. WARNASARI - SUKAMAJU</v>
          </cell>
          <cell r="I349" t="str">
            <v>04.13.01.03.06</v>
          </cell>
          <cell r="J349">
            <v>0</v>
          </cell>
          <cell r="K349">
            <v>0</v>
          </cell>
          <cell r="L349">
            <v>0</v>
          </cell>
          <cell r="M349">
            <v>0</v>
          </cell>
          <cell r="N349">
            <v>0</v>
          </cell>
          <cell r="O349" t="str">
            <v>BENAI - KOTO RAJO - PL, JAMBU DAN JALAN SEBERANG TELUK KUANTAN - SIBEROBAH - SANGAU</v>
          </cell>
          <cell r="P349">
            <v>2008</v>
          </cell>
          <cell r="Q349">
            <v>0</v>
          </cell>
          <cell r="R349">
            <v>0</v>
          </cell>
          <cell r="S349">
            <v>0</v>
          </cell>
          <cell r="T349" t="str">
            <v>APBD</v>
          </cell>
          <cell r="U349">
            <v>5288983329</v>
          </cell>
          <cell r="V349" t="str">
            <v>B</v>
          </cell>
          <cell r="W349">
            <v>0</v>
          </cell>
        </row>
        <row r="350">
          <cell r="F350" t="str">
            <v>4.13.01</v>
          </cell>
          <cell r="G350">
            <v>0</v>
          </cell>
          <cell r="H350" t="str">
            <v>PERBAIKAN JALAN CERENTI-PL. BAYUR-SEI. PERUPUK-TL. PAUH</v>
          </cell>
          <cell r="I350" t="str">
            <v>04.13.01.03.06</v>
          </cell>
          <cell r="J350">
            <v>0</v>
          </cell>
          <cell r="K350">
            <v>0</v>
          </cell>
          <cell r="L350">
            <v>0</v>
          </cell>
          <cell r="M350">
            <v>0</v>
          </cell>
          <cell r="N350">
            <v>0</v>
          </cell>
          <cell r="O350" t="str">
            <v>PL. BAYUR-SEI. PERUPUK-TL. PAUH</v>
          </cell>
          <cell r="P350">
            <v>2008</v>
          </cell>
          <cell r="Q350">
            <v>0</v>
          </cell>
          <cell r="R350">
            <v>0</v>
          </cell>
          <cell r="S350">
            <v>0</v>
          </cell>
          <cell r="T350" t="str">
            <v>APBD</v>
          </cell>
          <cell r="U350">
            <v>711641781</v>
          </cell>
          <cell r="V350" t="str">
            <v>B</v>
          </cell>
          <cell r="W350">
            <v>0</v>
          </cell>
        </row>
        <row r="351">
          <cell r="F351" t="str">
            <v>4.13.01</v>
          </cell>
          <cell r="G351">
            <v>0</v>
          </cell>
          <cell r="H351" t="str">
            <v>PEMELIHARAAN JALAN KABUPATEN (SWAKELOLA)</v>
          </cell>
          <cell r="I351" t="str">
            <v>04.13.01.03.06</v>
          </cell>
          <cell r="J351">
            <v>0</v>
          </cell>
          <cell r="K351">
            <v>0</v>
          </cell>
          <cell r="L351">
            <v>0</v>
          </cell>
          <cell r="M351">
            <v>0</v>
          </cell>
          <cell r="N351">
            <v>0</v>
          </cell>
          <cell r="O351" t="str">
            <v>KUANTAN SINGINGI</v>
          </cell>
          <cell r="P351">
            <v>2008</v>
          </cell>
          <cell r="Q351">
            <v>0</v>
          </cell>
          <cell r="R351">
            <v>0</v>
          </cell>
          <cell r="S351">
            <v>0</v>
          </cell>
          <cell r="T351" t="str">
            <v>APBD</v>
          </cell>
          <cell r="U351">
            <v>4998589477</v>
          </cell>
          <cell r="V351" t="str">
            <v>B</v>
          </cell>
          <cell r="W351">
            <v>0</v>
          </cell>
        </row>
        <row r="352">
          <cell r="F352" t="str">
            <v>4.13.02</v>
          </cell>
          <cell r="G352">
            <v>0</v>
          </cell>
          <cell r="H352" t="str">
            <v>PEMELIHARAAN RUTIN JEMBATAN KABUPATEN (SWAKELOLA)</v>
          </cell>
          <cell r="I352" t="str">
            <v>04.13.02.03.01</v>
          </cell>
          <cell r="J352">
            <v>0</v>
          </cell>
          <cell r="K352">
            <v>0</v>
          </cell>
          <cell r="L352">
            <v>0</v>
          </cell>
          <cell r="M352">
            <v>0</v>
          </cell>
          <cell r="N352">
            <v>0</v>
          </cell>
          <cell r="O352" t="str">
            <v>KUANTAN SINGINGI</v>
          </cell>
          <cell r="P352">
            <v>2008</v>
          </cell>
          <cell r="Q352">
            <v>0</v>
          </cell>
          <cell r="R352">
            <v>0</v>
          </cell>
          <cell r="S352">
            <v>0</v>
          </cell>
          <cell r="T352" t="str">
            <v>APBD</v>
          </cell>
          <cell r="U352">
            <v>829088158</v>
          </cell>
          <cell r="V352" t="str">
            <v>B</v>
          </cell>
          <cell r="W352">
            <v>0</v>
          </cell>
        </row>
        <row r="353">
          <cell r="F353" t="str">
            <v>4.13.01</v>
          </cell>
          <cell r="G353">
            <v>0</v>
          </cell>
          <cell r="H353" t="str">
            <v>PENGADAAN KONSTRUKSI JALAN</v>
          </cell>
          <cell r="I353" t="str">
            <v>04.13.01.03.06</v>
          </cell>
          <cell r="J353">
            <v>0</v>
          </cell>
          <cell r="K353">
            <v>0</v>
          </cell>
          <cell r="L353">
            <v>0</v>
          </cell>
          <cell r="M353">
            <v>0</v>
          </cell>
          <cell r="N353">
            <v>0</v>
          </cell>
          <cell r="O353" t="str">
            <v>KUANTAN SINGINGI</v>
          </cell>
          <cell r="P353">
            <v>2008</v>
          </cell>
          <cell r="Q353">
            <v>0</v>
          </cell>
          <cell r="R353">
            <v>0</v>
          </cell>
          <cell r="S353">
            <v>0</v>
          </cell>
          <cell r="T353" t="str">
            <v>APBD</v>
          </cell>
          <cell r="U353">
            <v>250000000</v>
          </cell>
          <cell r="V353" t="str">
            <v>B</v>
          </cell>
          <cell r="W353">
            <v>0</v>
          </cell>
        </row>
        <row r="354">
          <cell r="F354" t="str">
            <v>4.13.01</v>
          </cell>
          <cell r="G354">
            <v>0</v>
          </cell>
          <cell r="H354" t="str">
            <v>PENGADAAN KONSTRUKSI JALAN</v>
          </cell>
          <cell r="I354" t="str">
            <v>04.13.01.03.06</v>
          </cell>
          <cell r="J354">
            <v>0</v>
          </cell>
          <cell r="K354">
            <v>0</v>
          </cell>
          <cell r="L354">
            <v>0</v>
          </cell>
          <cell r="M354">
            <v>0</v>
          </cell>
          <cell r="N354">
            <v>0</v>
          </cell>
          <cell r="O354" t="str">
            <v>KUANTAN SINGINGI</v>
          </cell>
          <cell r="P354">
            <v>2008</v>
          </cell>
          <cell r="Q354">
            <v>0</v>
          </cell>
          <cell r="R354">
            <v>0</v>
          </cell>
          <cell r="S354">
            <v>0</v>
          </cell>
          <cell r="T354" t="str">
            <v>APBD</v>
          </cell>
          <cell r="U354">
            <v>5108967559.5763826</v>
          </cell>
          <cell r="V354" t="str">
            <v>B</v>
          </cell>
          <cell r="W354">
            <v>0</v>
          </cell>
        </row>
        <row r="355">
          <cell r="F355" t="str">
            <v>4.13.02</v>
          </cell>
          <cell r="G355">
            <v>0</v>
          </cell>
          <cell r="H355" t="str">
            <v>KONSTRUKSI JEMBATAN BETON DAN KELENGKAPANNYA</v>
          </cell>
          <cell r="I355" t="str">
            <v>04.13.02.03.01</v>
          </cell>
          <cell r="J355">
            <v>0</v>
          </cell>
          <cell r="K355">
            <v>0</v>
          </cell>
          <cell r="L355">
            <v>0</v>
          </cell>
          <cell r="M355">
            <v>0</v>
          </cell>
          <cell r="N355">
            <v>0</v>
          </cell>
          <cell r="O355" t="str">
            <v>KUANTAN SINGINGI</v>
          </cell>
          <cell r="P355">
            <v>2008</v>
          </cell>
          <cell r="Q355">
            <v>0</v>
          </cell>
          <cell r="R355">
            <v>0</v>
          </cell>
          <cell r="S355">
            <v>0</v>
          </cell>
          <cell r="T355" t="str">
            <v>APBD</v>
          </cell>
          <cell r="U355">
            <v>2130596812.9205101</v>
          </cell>
          <cell r="V355" t="str">
            <v>B</v>
          </cell>
          <cell r="W355">
            <v>0</v>
          </cell>
        </row>
        <row r="356">
          <cell r="F356" t="str">
            <v>4.13.01</v>
          </cell>
          <cell r="G356">
            <v>0</v>
          </cell>
          <cell r="H356" t="str">
            <v>PENGADAAN KONSTRUKSI JALAN</v>
          </cell>
          <cell r="I356" t="str">
            <v>04.13.01.03.06</v>
          </cell>
          <cell r="J356">
            <v>0</v>
          </cell>
          <cell r="K356">
            <v>0</v>
          </cell>
          <cell r="L356">
            <v>0</v>
          </cell>
          <cell r="M356">
            <v>0</v>
          </cell>
          <cell r="N356">
            <v>0</v>
          </cell>
          <cell r="O356" t="str">
            <v>KUANTAN SINGINGI</v>
          </cell>
          <cell r="P356">
            <v>2008</v>
          </cell>
          <cell r="Q356">
            <v>0</v>
          </cell>
          <cell r="R356">
            <v>0</v>
          </cell>
          <cell r="S356">
            <v>0</v>
          </cell>
          <cell r="T356" t="str">
            <v>APBD</v>
          </cell>
          <cell r="U356">
            <v>837796595</v>
          </cell>
          <cell r="V356" t="str">
            <v>B</v>
          </cell>
          <cell r="W356">
            <v>0</v>
          </cell>
        </row>
        <row r="357">
          <cell r="F357" t="str">
            <v>4.13.01</v>
          </cell>
          <cell r="G357">
            <v>0</v>
          </cell>
          <cell r="H357" t="str">
            <v>PENGADAAN KONSTRUKSI JALAN</v>
          </cell>
          <cell r="I357" t="str">
            <v>04.13.01.03.06</v>
          </cell>
          <cell r="J357">
            <v>0</v>
          </cell>
          <cell r="K357">
            <v>0</v>
          </cell>
          <cell r="L357">
            <v>0</v>
          </cell>
          <cell r="M357">
            <v>0</v>
          </cell>
          <cell r="N357">
            <v>0</v>
          </cell>
          <cell r="O357" t="str">
            <v>KUANTAN SINGINGI</v>
          </cell>
          <cell r="P357">
            <v>2008</v>
          </cell>
          <cell r="Q357">
            <v>0</v>
          </cell>
          <cell r="R357">
            <v>0</v>
          </cell>
          <cell r="S357">
            <v>0</v>
          </cell>
          <cell r="T357" t="str">
            <v>APBD</v>
          </cell>
          <cell r="U357">
            <v>523294499</v>
          </cell>
          <cell r="V357" t="str">
            <v>B</v>
          </cell>
          <cell r="W357">
            <v>0</v>
          </cell>
        </row>
        <row r="358">
          <cell r="F358" t="str">
            <v>4.13.02</v>
          </cell>
          <cell r="G358">
            <v>0</v>
          </cell>
          <cell r="H358" t="str">
            <v>- PEMBANGUNAN JEMBATAN GANTUNG SEI. SINGINGI</v>
          </cell>
          <cell r="I358" t="str">
            <v>04.13.02.03.03</v>
          </cell>
          <cell r="J358">
            <v>0</v>
          </cell>
          <cell r="K358">
            <v>0</v>
          </cell>
          <cell r="L358">
            <v>0</v>
          </cell>
          <cell r="M358">
            <v>0</v>
          </cell>
          <cell r="N358">
            <v>0</v>
          </cell>
          <cell r="O358" t="str">
            <v>KUANTAN SINGINGI</v>
          </cell>
          <cell r="P358">
            <v>2008</v>
          </cell>
          <cell r="Q358">
            <v>0</v>
          </cell>
          <cell r="R358">
            <v>0</v>
          </cell>
          <cell r="S358">
            <v>0</v>
          </cell>
          <cell r="T358" t="str">
            <v>APBD</v>
          </cell>
          <cell r="U358">
            <v>498235979.05180186</v>
          </cell>
          <cell r="V358" t="str">
            <v>B</v>
          </cell>
          <cell r="W358">
            <v>0</v>
          </cell>
        </row>
        <row r="359">
          <cell r="F359" t="str">
            <v>4.13.02</v>
          </cell>
          <cell r="G359">
            <v>0</v>
          </cell>
          <cell r="H359" t="str">
            <v>KONSTRUKSI JEMBATAN BETON DAN KELENGKAPANNYA</v>
          </cell>
          <cell r="I359" t="str">
            <v>04.13.02.03.01</v>
          </cell>
          <cell r="J359">
            <v>0</v>
          </cell>
          <cell r="K359">
            <v>0</v>
          </cell>
          <cell r="L359">
            <v>0</v>
          </cell>
          <cell r="M359">
            <v>0</v>
          </cell>
          <cell r="N359">
            <v>0</v>
          </cell>
          <cell r="O359" t="str">
            <v>KUANTAN SINGINGI</v>
          </cell>
          <cell r="P359">
            <v>2008</v>
          </cell>
          <cell r="Q359">
            <v>0</v>
          </cell>
          <cell r="R359">
            <v>0</v>
          </cell>
          <cell r="S359">
            <v>0</v>
          </cell>
          <cell r="T359" t="str">
            <v>APBD</v>
          </cell>
          <cell r="U359">
            <v>400080843</v>
          </cell>
          <cell r="V359" t="str">
            <v>B</v>
          </cell>
          <cell r="W359">
            <v>0</v>
          </cell>
        </row>
        <row r="360">
          <cell r="F360" t="str">
            <v>4.13.01</v>
          </cell>
          <cell r="G360">
            <v>0</v>
          </cell>
          <cell r="H360" t="str">
            <v>PENGADAAN KONSTRUKSI JALAN</v>
          </cell>
          <cell r="I360" t="str">
            <v>04.13.01.03.06</v>
          </cell>
          <cell r="J360">
            <v>0</v>
          </cell>
          <cell r="K360">
            <v>0</v>
          </cell>
          <cell r="L360">
            <v>0</v>
          </cell>
          <cell r="M360">
            <v>0</v>
          </cell>
          <cell r="N360">
            <v>0</v>
          </cell>
          <cell r="O360" t="str">
            <v>KUANTAN SINGINGI</v>
          </cell>
          <cell r="P360">
            <v>2008</v>
          </cell>
          <cell r="Q360">
            <v>0</v>
          </cell>
          <cell r="R360">
            <v>0</v>
          </cell>
          <cell r="S360">
            <v>0</v>
          </cell>
          <cell r="T360" t="str">
            <v>APBD</v>
          </cell>
          <cell r="U360">
            <v>326364200</v>
          </cell>
          <cell r="V360" t="str">
            <v>B</v>
          </cell>
          <cell r="W360">
            <v>0</v>
          </cell>
        </row>
        <row r="361">
          <cell r="F361" t="str">
            <v>4.13.01</v>
          </cell>
          <cell r="G361">
            <v>0</v>
          </cell>
          <cell r="H361" t="str">
            <v>PENGADAAN KONSTRUKSI JALAN</v>
          </cell>
          <cell r="I361" t="str">
            <v>04.13.01.03.06</v>
          </cell>
          <cell r="J361">
            <v>0</v>
          </cell>
          <cell r="K361">
            <v>0</v>
          </cell>
          <cell r="L361">
            <v>0</v>
          </cell>
          <cell r="M361">
            <v>0</v>
          </cell>
          <cell r="N361">
            <v>0</v>
          </cell>
          <cell r="O361" t="str">
            <v>KUANTAN SINGINGI</v>
          </cell>
          <cell r="P361">
            <v>2009</v>
          </cell>
          <cell r="Q361">
            <v>0</v>
          </cell>
          <cell r="R361">
            <v>0</v>
          </cell>
          <cell r="S361">
            <v>0</v>
          </cell>
          <cell r="T361" t="str">
            <v>APBD</v>
          </cell>
          <cell r="U361">
            <v>22133964474</v>
          </cell>
          <cell r="V361" t="str">
            <v>B</v>
          </cell>
          <cell r="W361">
            <v>0</v>
          </cell>
        </row>
        <row r="362">
          <cell r="F362" t="str">
            <v>4.13.02</v>
          </cell>
          <cell r="G362">
            <v>0</v>
          </cell>
          <cell r="H362" t="str">
            <v>PENGADAAN KONSTRUKSI JEMBATAN BETON DAN KELENG</v>
          </cell>
          <cell r="I362" t="str">
            <v>04.13.02.03.01</v>
          </cell>
          <cell r="J362">
            <v>0</v>
          </cell>
          <cell r="K362">
            <v>0</v>
          </cell>
          <cell r="L362">
            <v>0</v>
          </cell>
          <cell r="M362">
            <v>0</v>
          </cell>
          <cell r="N362">
            <v>0</v>
          </cell>
          <cell r="O362" t="str">
            <v>KUANTAN SINGINGI</v>
          </cell>
          <cell r="P362">
            <v>2009</v>
          </cell>
          <cell r="Q362">
            <v>0</v>
          </cell>
          <cell r="R362">
            <v>0</v>
          </cell>
          <cell r="S362">
            <v>0</v>
          </cell>
          <cell r="T362" t="str">
            <v>APBD</v>
          </cell>
          <cell r="U362">
            <v>22007615819</v>
          </cell>
          <cell r="V362" t="str">
            <v>B</v>
          </cell>
          <cell r="W362">
            <v>0</v>
          </cell>
        </row>
        <row r="363">
          <cell r="F363" t="str">
            <v>4.13.01</v>
          </cell>
          <cell r="G363">
            <v>0</v>
          </cell>
          <cell r="H363" t="str">
            <v>PENGADAAN KONSTRUKSI JALAN</v>
          </cell>
          <cell r="I363" t="str">
            <v>04.13.01.03.06</v>
          </cell>
          <cell r="J363">
            <v>0</v>
          </cell>
          <cell r="K363">
            <v>0</v>
          </cell>
          <cell r="L363">
            <v>0</v>
          </cell>
          <cell r="M363">
            <v>0</v>
          </cell>
          <cell r="N363">
            <v>0</v>
          </cell>
          <cell r="O363" t="str">
            <v>KUANTAN SINGINGI</v>
          </cell>
          <cell r="P363">
            <v>2009</v>
          </cell>
          <cell r="Q363">
            <v>0</v>
          </cell>
          <cell r="R363">
            <v>0</v>
          </cell>
          <cell r="S363">
            <v>0</v>
          </cell>
          <cell r="T363" t="str">
            <v>APBD</v>
          </cell>
          <cell r="U363">
            <v>530573293</v>
          </cell>
          <cell r="V363" t="str">
            <v>B</v>
          </cell>
          <cell r="W363">
            <v>0</v>
          </cell>
        </row>
        <row r="364">
          <cell r="F364" t="str">
            <v>4.13.01</v>
          </cell>
          <cell r="G364">
            <v>0</v>
          </cell>
          <cell r="H364" t="str">
            <v>PENGADAAN KONSTRUKSI JALAN (PENINGKATAN JALAN MUDIK ULO - TANJUNG MEDANG, IBUL - SEI. BESAR, LB. JAMBI - SEI BESAR, PL. MUNGKUR - KOTO GUNUNG, KP. BARU TOAR - JAKE, BASERAH - PERHENTIAN LUAS, SP. KARI/ TERMINAL GERBANG KOTA (SITORAJO) DAN JALAN TERMINAL - SENTAJO</v>
          </cell>
          <cell r="I364" t="str">
            <v>04.13.01.03.06</v>
          </cell>
          <cell r="J364">
            <v>0</v>
          </cell>
          <cell r="K364">
            <v>0</v>
          </cell>
          <cell r="L364">
            <v>0</v>
          </cell>
          <cell r="M364">
            <v>0</v>
          </cell>
          <cell r="N364">
            <v>0</v>
          </cell>
          <cell r="O364" t="str">
            <v xml:space="preserve">MUDIK ULO - TANJUNG MEDANG, IBUL - SEI. BESAR, LB. JAMBI - SEI BESAR, PL. MUNGKUR - KOTO GUNUNG, KP. BARU TOAR - JAKE, BASERAH - PERHENTIAN LUAS, SP. KARI/ TERMINAL GERBANG KOTA (SITORAJO) </v>
          </cell>
          <cell r="P364">
            <v>2009</v>
          </cell>
          <cell r="Q364">
            <v>0</v>
          </cell>
          <cell r="R364">
            <v>0</v>
          </cell>
          <cell r="S364">
            <v>0</v>
          </cell>
          <cell r="T364" t="str">
            <v>APBD</v>
          </cell>
          <cell r="U364">
            <v>3574205433</v>
          </cell>
          <cell r="V364" t="str">
            <v>B</v>
          </cell>
          <cell r="W364">
            <v>0</v>
          </cell>
        </row>
        <row r="365">
          <cell r="F365" t="str">
            <v>4.13.02</v>
          </cell>
          <cell r="G365">
            <v>0</v>
          </cell>
          <cell r="H365" t="str">
            <v>PENGADAAN KONSTRUKSI JEMBATAN BETON DAN KELENG (</v>
          </cell>
          <cell r="I365" t="str">
            <v>04.13.02.03.01</v>
          </cell>
          <cell r="J365">
            <v>0</v>
          </cell>
          <cell r="K365">
            <v>0</v>
          </cell>
          <cell r="L365">
            <v>0</v>
          </cell>
          <cell r="M365">
            <v>0</v>
          </cell>
          <cell r="N365">
            <v>0</v>
          </cell>
          <cell r="O365" t="str">
            <v>KUANTAN SINGINGI</v>
          </cell>
          <cell r="P365">
            <v>2009</v>
          </cell>
          <cell r="Q365">
            <v>0</v>
          </cell>
          <cell r="R365">
            <v>0</v>
          </cell>
          <cell r="S365">
            <v>0</v>
          </cell>
          <cell r="T365" t="str">
            <v>APBD</v>
          </cell>
          <cell r="U365">
            <v>1200224056</v>
          </cell>
          <cell r="V365" t="str">
            <v>B</v>
          </cell>
          <cell r="W365">
            <v>0</v>
          </cell>
        </row>
        <row r="366">
          <cell r="F366" t="str">
            <v>4.13.01</v>
          </cell>
          <cell r="G366">
            <v>0</v>
          </cell>
          <cell r="H366" t="str">
            <v>PENGADAAN KONSTRUKSI JALAN</v>
          </cell>
          <cell r="I366" t="str">
            <v>04.13.01.03.06</v>
          </cell>
          <cell r="J366">
            <v>0</v>
          </cell>
          <cell r="K366">
            <v>0</v>
          </cell>
          <cell r="L366">
            <v>0</v>
          </cell>
          <cell r="M366">
            <v>0</v>
          </cell>
          <cell r="N366">
            <v>0</v>
          </cell>
          <cell r="O366" t="str">
            <v>KUANTAN SINGINGI</v>
          </cell>
          <cell r="P366">
            <v>2010</v>
          </cell>
          <cell r="Q366">
            <v>0</v>
          </cell>
          <cell r="R366">
            <v>0</v>
          </cell>
          <cell r="S366">
            <v>0</v>
          </cell>
          <cell r="T366" t="str">
            <v>APBD</v>
          </cell>
          <cell r="U366">
            <v>20917123303</v>
          </cell>
          <cell r="V366" t="str">
            <v>B</v>
          </cell>
          <cell r="W366">
            <v>0</v>
          </cell>
        </row>
        <row r="367">
          <cell r="F367" t="str">
            <v>4.13.01</v>
          </cell>
          <cell r="G367">
            <v>0</v>
          </cell>
          <cell r="H367" t="str">
            <v>PENGADAAN KONSTRUKSI JALAN</v>
          </cell>
          <cell r="I367" t="str">
            <v>04.13.01.03.06</v>
          </cell>
          <cell r="J367">
            <v>0</v>
          </cell>
          <cell r="K367">
            <v>0</v>
          </cell>
          <cell r="L367">
            <v>0</v>
          </cell>
          <cell r="M367">
            <v>0</v>
          </cell>
          <cell r="N367">
            <v>0</v>
          </cell>
          <cell r="O367" t="str">
            <v>KUANTAN SINGINGI</v>
          </cell>
          <cell r="P367">
            <v>2010</v>
          </cell>
          <cell r="Q367">
            <v>0</v>
          </cell>
          <cell r="R367">
            <v>0</v>
          </cell>
          <cell r="S367">
            <v>0</v>
          </cell>
          <cell r="T367" t="str">
            <v>APBD</v>
          </cell>
          <cell r="U367">
            <v>1977632629</v>
          </cell>
          <cell r="V367" t="str">
            <v>B</v>
          </cell>
          <cell r="W367">
            <v>0</v>
          </cell>
        </row>
        <row r="368">
          <cell r="F368" t="str">
            <v>4.13.02</v>
          </cell>
          <cell r="G368">
            <v>0</v>
          </cell>
          <cell r="H368" t="str">
            <v>PENGADAAN KONSTRUKSI JEMBATAN BETON DAN KELENG</v>
          </cell>
          <cell r="I368" t="str">
            <v>04.13.02.03.01</v>
          </cell>
          <cell r="J368">
            <v>0</v>
          </cell>
          <cell r="K368">
            <v>0</v>
          </cell>
          <cell r="L368">
            <v>0</v>
          </cell>
          <cell r="M368">
            <v>0</v>
          </cell>
          <cell r="N368">
            <v>0</v>
          </cell>
          <cell r="O368" t="str">
            <v>KUANTAN SINGINGI</v>
          </cell>
          <cell r="P368">
            <v>2010</v>
          </cell>
          <cell r="Q368">
            <v>0</v>
          </cell>
          <cell r="R368">
            <v>0</v>
          </cell>
          <cell r="S368">
            <v>0</v>
          </cell>
          <cell r="T368" t="str">
            <v>APBD</v>
          </cell>
          <cell r="U368">
            <v>1192070199</v>
          </cell>
          <cell r="V368" t="str">
            <v>B</v>
          </cell>
          <cell r="W368">
            <v>0</v>
          </cell>
        </row>
        <row r="369">
          <cell r="E369" t="str">
            <v>285.2</v>
          </cell>
          <cell r="F369" t="str">
            <v>4.13.01</v>
          </cell>
          <cell r="G369">
            <v>0</v>
          </cell>
          <cell r="H369" t="str">
            <v>PENINGKATAN JALAN SEI. PERUPUK - TELUK PAUH (ASPAL 1,00 KM)</v>
          </cell>
          <cell r="I369" t="str">
            <v>04.13.01.03.06</v>
          </cell>
          <cell r="J369">
            <v>0</v>
          </cell>
          <cell r="K369" t="str">
            <v>Aspal</v>
          </cell>
          <cell r="L369">
            <v>0</v>
          </cell>
          <cell r="M369">
            <v>0</v>
          </cell>
          <cell r="N369">
            <v>1000</v>
          </cell>
          <cell r="O369" t="str">
            <v>SEI PERUPUK-TELUK PAUH</v>
          </cell>
          <cell r="P369">
            <v>2011</v>
          </cell>
          <cell r="Q369">
            <v>0</v>
          </cell>
          <cell r="R369">
            <v>0</v>
          </cell>
          <cell r="S369">
            <v>0</v>
          </cell>
          <cell r="T369" t="str">
            <v>APBD</v>
          </cell>
          <cell r="U369">
            <v>2978274268.4109097</v>
          </cell>
          <cell r="V369" t="str">
            <v>B</v>
          </cell>
          <cell r="W369">
            <v>0</v>
          </cell>
        </row>
        <row r="370">
          <cell r="F370" t="str">
            <v>4.13.01</v>
          </cell>
          <cell r="G370">
            <v>0</v>
          </cell>
          <cell r="H370" t="str">
            <v xml:space="preserve">PENINGKATAN JALAN SUMBER JAYA - KUANTAN SAKO (DESA SUMBER JAYA/GELOMBANG)(ASPAL 1,00 KM) </v>
          </cell>
          <cell r="I370" t="str">
            <v>04.13.01.03.06</v>
          </cell>
          <cell r="J370">
            <v>0</v>
          </cell>
          <cell r="K370" t="str">
            <v>Aspal</v>
          </cell>
          <cell r="L370">
            <v>0</v>
          </cell>
          <cell r="M370">
            <v>0</v>
          </cell>
          <cell r="N370">
            <v>1000</v>
          </cell>
          <cell r="O370" t="str">
            <v>SUMBER JAYA - KUANTAN SAKO</v>
          </cell>
          <cell r="P370">
            <v>2011</v>
          </cell>
          <cell r="Q370">
            <v>0</v>
          </cell>
          <cell r="R370">
            <v>0</v>
          </cell>
          <cell r="S370">
            <v>0</v>
          </cell>
          <cell r="T370" t="str">
            <v>APBD</v>
          </cell>
          <cell r="U370">
            <v>1759387701.9008303</v>
          </cell>
          <cell r="V370" t="str">
            <v>B</v>
          </cell>
          <cell r="W370">
            <v>0</v>
          </cell>
        </row>
        <row r="371">
          <cell r="E371" t="str">
            <v>302.3</v>
          </cell>
          <cell r="F371" t="str">
            <v>4.13.01</v>
          </cell>
          <cell r="G371">
            <v>0</v>
          </cell>
          <cell r="H371" t="str">
            <v>PENINGKATAN JALAN KOTO INUMAN - PULAU BUSUK (ASPAL 1,150 KM)</v>
          </cell>
          <cell r="I371" t="str">
            <v>04.13.01.03.06</v>
          </cell>
          <cell r="J371">
            <v>0</v>
          </cell>
          <cell r="K371" t="str">
            <v>Aspal</v>
          </cell>
          <cell r="L371">
            <v>0</v>
          </cell>
          <cell r="M371">
            <v>0</v>
          </cell>
          <cell r="N371">
            <v>1150</v>
          </cell>
          <cell r="O371" t="str">
            <v>KOTO INUMAN - PULAU BUSUK</v>
          </cell>
          <cell r="P371">
            <v>2011</v>
          </cell>
          <cell r="Q371">
            <v>0</v>
          </cell>
          <cell r="R371">
            <v>0</v>
          </cell>
          <cell r="S371">
            <v>0</v>
          </cell>
          <cell r="T371" t="str">
            <v>APBD</v>
          </cell>
          <cell r="U371">
            <v>1487022334.5887914</v>
          </cell>
          <cell r="V371" t="str">
            <v>B</v>
          </cell>
          <cell r="W371">
            <v>0</v>
          </cell>
        </row>
        <row r="372">
          <cell r="F372" t="str">
            <v>4.13.01</v>
          </cell>
          <cell r="G372">
            <v>0</v>
          </cell>
          <cell r="H372" t="str">
            <v>PENINGKATAN JALAN PL. KOMANG - TERMINAL - SENTAJO (ASPAL 1,00 KM)</v>
          </cell>
          <cell r="I372" t="str">
            <v>04.13.01.03.06</v>
          </cell>
          <cell r="J372">
            <v>0</v>
          </cell>
          <cell r="K372" t="str">
            <v>Aspal</v>
          </cell>
          <cell r="L372">
            <v>0</v>
          </cell>
          <cell r="M372">
            <v>0</v>
          </cell>
          <cell r="N372">
            <v>1000</v>
          </cell>
          <cell r="O372" t="str">
            <v>PL. KOMANG - TERMINAL - SENTAJO</v>
          </cell>
          <cell r="P372">
            <v>2011</v>
          </cell>
          <cell r="Q372">
            <v>0</v>
          </cell>
          <cell r="R372">
            <v>0</v>
          </cell>
          <cell r="S372">
            <v>0</v>
          </cell>
          <cell r="T372" t="str">
            <v>APBD</v>
          </cell>
          <cell r="U372">
            <v>3557254334.12431</v>
          </cell>
          <cell r="V372" t="str">
            <v>B</v>
          </cell>
          <cell r="W372">
            <v>0</v>
          </cell>
        </row>
        <row r="373">
          <cell r="E373" t="str">
            <v>129.2</v>
          </cell>
          <cell r="F373" t="str">
            <v>4.13.01</v>
          </cell>
          <cell r="G373">
            <v>0</v>
          </cell>
          <cell r="H373" t="str">
            <v>PENINGKATAN JALAN BASERAH - PERHENTIAN LUAS (ASPAL) 1,00 KM)</v>
          </cell>
          <cell r="I373" t="str">
            <v>04.13.01.03.06</v>
          </cell>
          <cell r="J373">
            <v>0</v>
          </cell>
          <cell r="K373" t="str">
            <v>Aspal</v>
          </cell>
          <cell r="L373">
            <v>0</v>
          </cell>
          <cell r="M373">
            <v>0</v>
          </cell>
          <cell r="N373">
            <v>1000</v>
          </cell>
          <cell r="O373" t="str">
            <v>BASERAH - PERHENTIAN LUAS</v>
          </cell>
          <cell r="P373">
            <v>2011</v>
          </cell>
          <cell r="Q373">
            <v>0</v>
          </cell>
          <cell r="R373">
            <v>0</v>
          </cell>
          <cell r="S373">
            <v>0</v>
          </cell>
          <cell r="T373" t="str">
            <v>APBD</v>
          </cell>
          <cell r="U373">
            <v>3257404911.7153997</v>
          </cell>
          <cell r="V373" t="str">
            <v>B</v>
          </cell>
          <cell r="W373">
            <v>0</v>
          </cell>
        </row>
        <row r="374">
          <cell r="E374" t="str">
            <v>J1.1</v>
          </cell>
          <cell r="F374" t="str">
            <v>4.13.02</v>
          </cell>
          <cell r="G374">
            <v>0</v>
          </cell>
          <cell r="H374" t="str">
            <v>PENGGANTIAN JEMBATAN SEI. TIU RANGKA BAJA (BANGUNAN ATAS) (KLAS B 1 X 40 M)</v>
          </cell>
          <cell r="I374" t="str">
            <v>04.13.02.03.08</v>
          </cell>
          <cell r="J374">
            <v>0</v>
          </cell>
          <cell r="K374" t="str">
            <v>Beton</v>
          </cell>
          <cell r="L374">
            <v>0</v>
          </cell>
          <cell r="M374">
            <v>0</v>
          </cell>
          <cell r="N374">
            <v>40</v>
          </cell>
          <cell r="O374" t="str">
            <v xml:space="preserve">SEI. TIU </v>
          </cell>
          <cell r="P374">
            <v>2011</v>
          </cell>
          <cell r="Q374">
            <v>0</v>
          </cell>
          <cell r="R374">
            <v>0</v>
          </cell>
          <cell r="S374">
            <v>0</v>
          </cell>
          <cell r="T374" t="str">
            <v>APBD</v>
          </cell>
          <cell r="U374">
            <v>3841002466.5544596</v>
          </cell>
          <cell r="V374" t="str">
            <v>B</v>
          </cell>
          <cell r="W374">
            <v>0</v>
          </cell>
        </row>
        <row r="375">
          <cell r="E375" t="str">
            <v>J1.2</v>
          </cell>
          <cell r="F375" t="str">
            <v>4.13.02</v>
          </cell>
          <cell r="G375">
            <v>0</v>
          </cell>
          <cell r="H375" t="str">
            <v>JEMBATAN SEI. TIU HILIR RUAS JALAN PINANG MERAH-MUARA PETAI</v>
          </cell>
          <cell r="I375" t="str">
            <v>04.13.02.03.08</v>
          </cell>
          <cell r="J375">
            <v>0</v>
          </cell>
          <cell r="K375">
            <v>0</v>
          </cell>
          <cell r="L375">
            <v>0</v>
          </cell>
          <cell r="M375">
            <v>0</v>
          </cell>
          <cell r="N375">
            <v>0</v>
          </cell>
          <cell r="O375" t="str">
            <v xml:space="preserve">SEI. TIU </v>
          </cell>
          <cell r="P375">
            <v>2013</v>
          </cell>
          <cell r="Q375">
            <v>0</v>
          </cell>
          <cell r="R375">
            <v>0</v>
          </cell>
          <cell r="S375">
            <v>0</v>
          </cell>
          <cell r="T375" t="str">
            <v>APBD</v>
          </cell>
          <cell r="U375">
            <v>49212500</v>
          </cell>
          <cell r="V375">
            <v>0</v>
          </cell>
          <cell r="W375">
            <v>0</v>
          </cell>
        </row>
        <row r="376">
          <cell r="E376" t="str">
            <v>J1.3</v>
          </cell>
          <cell r="F376" t="str">
            <v>4.13.02</v>
          </cell>
          <cell r="G376">
            <v>0</v>
          </cell>
          <cell r="H376" t="str">
            <v>PEMBANGUNAN JEMBATAN SEI. TIU HILIR (BANGUNAN BAWAH) RUAS JALAN PINANG MERAH - MUARA PETAI (1 PAKET)</v>
          </cell>
          <cell r="I376" t="str">
            <v>04.13.02.03.08</v>
          </cell>
          <cell r="J376">
            <v>0</v>
          </cell>
          <cell r="K376">
            <v>0</v>
          </cell>
          <cell r="L376">
            <v>0</v>
          </cell>
          <cell r="M376">
            <v>0</v>
          </cell>
          <cell r="N376">
            <v>0</v>
          </cell>
          <cell r="O376" t="str">
            <v xml:space="preserve">SEI. TIU </v>
          </cell>
          <cell r="P376">
            <v>2014</v>
          </cell>
          <cell r="Q376">
            <v>0</v>
          </cell>
          <cell r="R376">
            <v>0</v>
          </cell>
          <cell r="S376">
            <v>0</v>
          </cell>
          <cell r="T376" t="str">
            <v>APBD</v>
          </cell>
          <cell r="U376">
            <v>1578446994</v>
          </cell>
          <cell r="V376">
            <v>0</v>
          </cell>
          <cell r="W376">
            <v>0</v>
          </cell>
        </row>
        <row r="377">
          <cell r="E377" t="str">
            <v>J1.4</v>
          </cell>
          <cell r="F377" t="str">
            <v>4.13.02</v>
          </cell>
          <cell r="G377">
            <v>0</v>
          </cell>
          <cell r="H377" t="str">
            <v>PEMBANGUNAN JEMBATAN SEI.TIU HILIR-MUARA PETAI</v>
          </cell>
          <cell r="I377" t="str">
            <v>04.13.02.03.08</v>
          </cell>
          <cell r="J377">
            <v>0</v>
          </cell>
          <cell r="K377">
            <v>0</v>
          </cell>
          <cell r="L377">
            <v>0</v>
          </cell>
          <cell r="M377">
            <v>0</v>
          </cell>
          <cell r="N377">
            <v>0</v>
          </cell>
          <cell r="O377" t="str">
            <v xml:space="preserve">SEI. TIU </v>
          </cell>
          <cell r="P377">
            <v>2015</v>
          </cell>
          <cell r="Q377">
            <v>0</v>
          </cell>
          <cell r="R377">
            <v>0</v>
          </cell>
          <cell r="S377">
            <v>0</v>
          </cell>
          <cell r="T377" t="str">
            <v>APBD</v>
          </cell>
          <cell r="U377">
            <v>246942569</v>
          </cell>
          <cell r="V377">
            <v>0</v>
          </cell>
          <cell r="W377">
            <v>0</v>
          </cell>
        </row>
        <row r="378">
          <cell r="E378" t="str">
            <v>J1.5</v>
          </cell>
          <cell r="F378" t="str">
            <v>4.13.02</v>
          </cell>
          <cell r="G378">
            <v>0</v>
          </cell>
          <cell r="H378" t="str">
            <v>PEMBANGUNAN JEMBATAN SEI TIU HILIR - MUARA PETAI</v>
          </cell>
          <cell r="I378" t="str">
            <v>04.13.02.03.08</v>
          </cell>
          <cell r="J378">
            <v>0</v>
          </cell>
          <cell r="K378">
            <v>0</v>
          </cell>
          <cell r="L378">
            <v>0</v>
          </cell>
          <cell r="M378">
            <v>0</v>
          </cell>
          <cell r="N378">
            <v>0</v>
          </cell>
          <cell r="O378" t="str">
            <v xml:space="preserve">SEI. TIU </v>
          </cell>
          <cell r="P378">
            <v>2015</v>
          </cell>
          <cell r="Q378">
            <v>0</v>
          </cell>
          <cell r="R378">
            <v>0</v>
          </cell>
          <cell r="S378">
            <v>0</v>
          </cell>
          <cell r="T378" t="str">
            <v>APBD</v>
          </cell>
          <cell r="U378">
            <v>246942569</v>
          </cell>
          <cell r="V378">
            <v>0</v>
          </cell>
          <cell r="W378">
            <v>0</v>
          </cell>
        </row>
        <row r="379">
          <cell r="E379" t="str">
            <v>J1.6</v>
          </cell>
          <cell r="F379" t="str">
            <v>4.13.02</v>
          </cell>
          <cell r="G379">
            <v>0</v>
          </cell>
          <cell r="H379" t="str">
            <v>PEMBANGUNAN JEMBATAN SEI. TIU HILIR (BANGUNANA ATAS)</v>
          </cell>
          <cell r="I379" t="str">
            <v>04.13.02.03.08</v>
          </cell>
          <cell r="J379">
            <v>0</v>
          </cell>
          <cell r="K379">
            <v>0</v>
          </cell>
          <cell r="L379">
            <v>0</v>
          </cell>
          <cell r="M379">
            <v>0</v>
          </cell>
          <cell r="N379">
            <v>0</v>
          </cell>
          <cell r="O379" t="str">
            <v xml:space="preserve">SEI. TIU </v>
          </cell>
          <cell r="P379">
            <v>2016</v>
          </cell>
          <cell r="Q379">
            <v>0</v>
          </cell>
          <cell r="R379">
            <v>0</v>
          </cell>
          <cell r="S379">
            <v>0</v>
          </cell>
          <cell r="T379" t="str">
            <v>APBD</v>
          </cell>
          <cell r="U379">
            <v>6046396941.1700001</v>
          </cell>
          <cell r="V379">
            <v>0</v>
          </cell>
          <cell r="W379">
            <v>0</v>
          </cell>
        </row>
        <row r="380">
          <cell r="F380" t="str">
            <v>4.13.02</v>
          </cell>
          <cell r="G380">
            <v>0</v>
          </cell>
          <cell r="H380" t="str">
            <v>PEMBUATAN 1 UNIT BOX CULVERT (3,3 X 4 X 7) TIGA LUBANG + TURAP BETON SEI. TIU RUAS JALAN IBUL - SEI. BESAR</v>
          </cell>
          <cell r="I380" t="str">
            <v>04.13.01.03.06</v>
          </cell>
          <cell r="J380">
            <v>0</v>
          </cell>
          <cell r="K380" t="str">
            <v>Beton</v>
          </cell>
          <cell r="L380">
            <v>0</v>
          </cell>
          <cell r="M380">
            <v>0</v>
          </cell>
          <cell r="N380">
            <v>3.3</v>
          </cell>
          <cell r="O380" t="str">
            <v>SEI. TIU RUAS JALAN IBUL - SEI. BESAR</v>
          </cell>
          <cell r="P380">
            <v>2011</v>
          </cell>
          <cell r="Q380">
            <v>0</v>
          </cell>
          <cell r="R380">
            <v>0</v>
          </cell>
          <cell r="S380">
            <v>0</v>
          </cell>
          <cell r="T380" t="str">
            <v>APBD</v>
          </cell>
          <cell r="U380">
            <v>672970829.95844185</v>
          </cell>
          <cell r="V380" t="str">
            <v>B</v>
          </cell>
          <cell r="W380">
            <v>0</v>
          </cell>
        </row>
        <row r="381">
          <cell r="F381" t="str">
            <v>4.13.02</v>
          </cell>
          <cell r="G381">
            <v>0</v>
          </cell>
          <cell r="H381" t="str">
            <v>PEMBANGUNAN JEMBATAN PIPA BESI DESA SANGAU (PANJANG 50 M)</v>
          </cell>
          <cell r="I381" t="str">
            <v>04.13.02.03.08</v>
          </cell>
          <cell r="J381">
            <v>0</v>
          </cell>
          <cell r="K381" t="str">
            <v>Beton</v>
          </cell>
          <cell r="L381">
            <v>0</v>
          </cell>
          <cell r="M381">
            <v>0</v>
          </cell>
          <cell r="N381">
            <v>50</v>
          </cell>
          <cell r="O381" t="str">
            <v>DESA SANGAU</v>
          </cell>
          <cell r="P381">
            <v>2011</v>
          </cell>
          <cell r="Q381">
            <v>0</v>
          </cell>
          <cell r="R381">
            <v>0</v>
          </cell>
          <cell r="S381">
            <v>0</v>
          </cell>
          <cell r="T381" t="str">
            <v>APBD</v>
          </cell>
          <cell r="U381">
            <v>720415026.35516441</v>
          </cell>
          <cell r="V381" t="str">
            <v>B</v>
          </cell>
          <cell r="W381">
            <v>0</v>
          </cell>
        </row>
        <row r="382">
          <cell r="F382" t="str">
            <v>4.13.02</v>
          </cell>
          <cell r="G382">
            <v>0</v>
          </cell>
          <cell r="H382" t="str">
            <v>PEMBANGUNAN JEMBATAN SEI. TESO 40 M TAHAP II RUAS JALAN SUKARAJA - GIRI SAKO (LANJUTAN)</v>
          </cell>
          <cell r="I382" t="str">
            <v>04.13.01.03.06</v>
          </cell>
          <cell r="J382">
            <v>0</v>
          </cell>
          <cell r="K382" t="str">
            <v>Beton</v>
          </cell>
          <cell r="L382">
            <v>0</v>
          </cell>
          <cell r="M382">
            <v>0</v>
          </cell>
          <cell r="N382">
            <v>40</v>
          </cell>
          <cell r="O382" t="str">
            <v>SEI. TESO  RUAS JALAN SUKARAJA - GIRI SAKO</v>
          </cell>
          <cell r="P382">
            <v>2011</v>
          </cell>
          <cell r="Q382">
            <v>0</v>
          </cell>
          <cell r="R382">
            <v>0</v>
          </cell>
          <cell r="S382">
            <v>0</v>
          </cell>
          <cell r="T382" t="str">
            <v>APBD</v>
          </cell>
          <cell r="U382">
            <v>4609392818.7695818</v>
          </cell>
          <cell r="V382" t="str">
            <v>B</v>
          </cell>
          <cell r="W382">
            <v>0</v>
          </cell>
        </row>
        <row r="383">
          <cell r="F383" t="str">
            <v>4.13.02</v>
          </cell>
          <cell r="G383">
            <v>0</v>
          </cell>
          <cell r="H383" t="str">
            <v>PEMELIHARAAN JEMBATAN KABUPATEN (SWAKELOLA)</v>
          </cell>
          <cell r="I383" t="str">
            <v>04.13.02.03.01</v>
          </cell>
          <cell r="J383">
            <v>0</v>
          </cell>
          <cell r="K383">
            <v>0</v>
          </cell>
          <cell r="L383">
            <v>0</v>
          </cell>
          <cell r="M383">
            <v>0</v>
          </cell>
          <cell r="N383">
            <v>0</v>
          </cell>
          <cell r="O383" t="str">
            <v>Teluk Kuantan</v>
          </cell>
          <cell r="P383">
            <v>2011</v>
          </cell>
          <cell r="Q383">
            <v>0</v>
          </cell>
          <cell r="R383">
            <v>0</v>
          </cell>
          <cell r="S383">
            <v>0</v>
          </cell>
          <cell r="T383" t="str">
            <v>APBD</v>
          </cell>
          <cell r="U383">
            <v>666142171.96289265</v>
          </cell>
          <cell r="V383" t="str">
            <v>B</v>
          </cell>
          <cell r="W383">
            <v>0</v>
          </cell>
        </row>
        <row r="384">
          <cell r="F384" t="str">
            <v>4.13.01</v>
          </cell>
          <cell r="G384">
            <v>0</v>
          </cell>
          <cell r="H384" t="str">
            <v>PENINGKATAN JALAN SP. HANDOYO - SP.4 PT. WARNASARI (DESA PASIR MAS) ASPAL 1,00 KM</v>
          </cell>
          <cell r="I384" t="str">
            <v>04.13.01.03.06</v>
          </cell>
          <cell r="J384">
            <v>0</v>
          </cell>
          <cell r="K384" t="str">
            <v>Aspal</v>
          </cell>
          <cell r="L384">
            <v>0</v>
          </cell>
          <cell r="M384">
            <v>0</v>
          </cell>
          <cell r="N384">
            <v>1000</v>
          </cell>
          <cell r="O384" t="str">
            <v>SP. HANDOYO - SP.4 PT. WARNASARI</v>
          </cell>
          <cell r="P384">
            <v>2011</v>
          </cell>
          <cell r="Q384">
            <v>0</v>
          </cell>
          <cell r="R384">
            <v>0</v>
          </cell>
          <cell r="S384">
            <v>0</v>
          </cell>
          <cell r="T384" t="str">
            <v>APBD</v>
          </cell>
          <cell r="U384">
            <v>1650335467.45</v>
          </cell>
          <cell r="V384" t="str">
            <v>B</v>
          </cell>
          <cell r="W384">
            <v>0</v>
          </cell>
        </row>
        <row r="385">
          <cell r="E385" t="str">
            <v>17.2</v>
          </cell>
          <cell r="F385" t="str">
            <v>4.13.01</v>
          </cell>
          <cell r="G385">
            <v>0</v>
          </cell>
          <cell r="H385" t="str">
            <v>PENINGKATAN JALAN SINAMBEK - SPORT CENTRE (ASPAL 1,447 KM)</v>
          </cell>
          <cell r="I385" t="str">
            <v>04.13.01.03.06</v>
          </cell>
          <cell r="J385">
            <v>0</v>
          </cell>
          <cell r="K385" t="str">
            <v>Aspal</v>
          </cell>
          <cell r="L385">
            <v>0</v>
          </cell>
          <cell r="M385">
            <v>0</v>
          </cell>
          <cell r="N385">
            <v>1447</v>
          </cell>
          <cell r="O385" t="str">
            <v>SINAMBEK - SPORT CENTRE</v>
          </cell>
          <cell r="P385">
            <v>2011</v>
          </cell>
          <cell r="Q385">
            <v>0</v>
          </cell>
          <cell r="R385">
            <v>0</v>
          </cell>
          <cell r="S385">
            <v>0</v>
          </cell>
          <cell r="T385" t="str">
            <v>APBD</v>
          </cell>
          <cell r="U385">
            <v>562181911.29999995</v>
          </cell>
          <cell r="V385" t="str">
            <v>B</v>
          </cell>
          <cell r="W385">
            <v>0</v>
          </cell>
        </row>
        <row r="386">
          <cell r="F386" t="str">
            <v>4.13.01</v>
          </cell>
          <cell r="G386">
            <v>0</v>
          </cell>
          <cell r="H386" t="str">
            <v>PENINGKATAN JALAN LINGKAR KANTOR KEJARI KAB. KUANSING</v>
          </cell>
          <cell r="I386" t="str">
            <v>04.13.01.03.06</v>
          </cell>
          <cell r="J386">
            <v>0</v>
          </cell>
          <cell r="K386" t="str">
            <v>Aspal</v>
          </cell>
          <cell r="L386">
            <v>0</v>
          </cell>
          <cell r="M386">
            <v>0</v>
          </cell>
          <cell r="N386">
            <v>0</v>
          </cell>
          <cell r="O386" t="str">
            <v>LINGKAR KANTOR KEJARI</v>
          </cell>
          <cell r="P386">
            <v>2011</v>
          </cell>
          <cell r="Q386">
            <v>0</v>
          </cell>
          <cell r="R386">
            <v>0</v>
          </cell>
          <cell r="S386">
            <v>0</v>
          </cell>
          <cell r="T386" t="str">
            <v>APBD</v>
          </cell>
          <cell r="U386">
            <v>16031900</v>
          </cell>
          <cell r="V386" t="str">
            <v>B</v>
          </cell>
          <cell r="W386">
            <v>0</v>
          </cell>
        </row>
        <row r="387">
          <cell r="F387" t="str">
            <v>4.13.01</v>
          </cell>
          <cell r="G387">
            <v>0</v>
          </cell>
          <cell r="H387" t="str">
            <v>PENINGKATAN JALAN LINGKAR KANTOR POLRES KAB. KUANSING</v>
          </cell>
          <cell r="I387" t="str">
            <v>04.13.01.03.06</v>
          </cell>
          <cell r="J387">
            <v>0</v>
          </cell>
          <cell r="K387" t="str">
            <v>Aspal</v>
          </cell>
          <cell r="L387">
            <v>0</v>
          </cell>
          <cell r="M387">
            <v>0</v>
          </cell>
          <cell r="N387">
            <v>0</v>
          </cell>
          <cell r="O387" t="str">
            <v>LINGKAR KANTOR POLRES</v>
          </cell>
          <cell r="P387">
            <v>2011</v>
          </cell>
          <cell r="Q387">
            <v>0</v>
          </cell>
          <cell r="R387">
            <v>0</v>
          </cell>
          <cell r="S387">
            <v>0</v>
          </cell>
          <cell r="T387" t="str">
            <v>APBD</v>
          </cell>
          <cell r="U387">
            <v>56100500</v>
          </cell>
          <cell r="V387" t="str">
            <v>B</v>
          </cell>
          <cell r="W387">
            <v>0</v>
          </cell>
        </row>
        <row r="388">
          <cell r="E388" t="str">
            <v>165.4</v>
          </cell>
          <cell r="F388" t="str">
            <v>4.13.01</v>
          </cell>
          <cell r="G388">
            <v>0</v>
          </cell>
          <cell r="H388" t="str">
            <v>PENINGKATAN JALAN SAKO - TRANS SKP II (DESA SUKARAJA) ASPAL 0,67 KM)</v>
          </cell>
          <cell r="I388" t="str">
            <v>04.13.01.03.06</v>
          </cell>
          <cell r="J388">
            <v>0</v>
          </cell>
          <cell r="K388" t="str">
            <v>Aspal</v>
          </cell>
          <cell r="L388">
            <v>0</v>
          </cell>
          <cell r="M388">
            <v>0</v>
          </cell>
          <cell r="N388">
            <v>2000</v>
          </cell>
          <cell r="O388" t="str">
            <v>SAKO - TRANS SKP II DESA SUKARAJA</v>
          </cell>
          <cell r="P388">
            <v>2011</v>
          </cell>
          <cell r="Q388">
            <v>0</v>
          </cell>
          <cell r="R388">
            <v>0</v>
          </cell>
          <cell r="S388">
            <v>0</v>
          </cell>
          <cell r="T388" t="str">
            <v>APBD</v>
          </cell>
          <cell r="U388">
            <v>56964700</v>
          </cell>
          <cell r="V388" t="str">
            <v>B</v>
          </cell>
          <cell r="W388">
            <v>0</v>
          </cell>
        </row>
        <row r="389">
          <cell r="E389" t="str">
            <v>165.5</v>
          </cell>
          <cell r="F389" t="str">
            <v>4.13.01</v>
          </cell>
          <cell r="G389">
            <v>0</v>
          </cell>
          <cell r="H389" t="str">
            <v>PENINGKATAN JALAN SAKO - TRANS SKP II (DESA KUANTAN SAKO) (ASPAL 0,67 KM)</v>
          </cell>
          <cell r="I389" t="str">
            <v>04.13.01.03.06</v>
          </cell>
          <cell r="J389">
            <v>0</v>
          </cell>
          <cell r="K389" t="str">
            <v>Aspal</v>
          </cell>
          <cell r="L389">
            <v>0</v>
          </cell>
          <cell r="M389">
            <v>0</v>
          </cell>
          <cell r="N389">
            <v>670</v>
          </cell>
          <cell r="O389" t="str">
            <v>SAKO - TRANS SKP II (DESA KUANTAN SAKO)</v>
          </cell>
          <cell r="P389">
            <v>2011</v>
          </cell>
          <cell r="Q389">
            <v>0</v>
          </cell>
          <cell r="R389">
            <v>0</v>
          </cell>
          <cell r="S389">
            <v>0</v>
          </cell>
          <cell r="T389" t="str">
            <v>APBD</v>
          </cell>
          <cell r="U389">
            <v>1798246935</v>
          </cell>
          <cell r="V389" t="str">
            <v>B</v>
          </cell>
          <cell r="W389">
            <v>0</v>
          </cell>
        </row>
        <row r="390">
          <cell r="E390" t="str">
            <v>246.1</v>
          </cell>
          <cell r="F390" t="str">
            <v>4.13.01</v>
          </cell>
          <cell r="G390">
            <v>0</v>
          </cell>
          <cell r="H390" t="str">
            <v>PENINGKATAN JALAN SEI. SIRIH - SP.4 PT. WARNASARI (DESA SEI. KUNING) (ASPAL 1,00 KM)</v>
          </cell>
          <cell r="I390" t="str">
            <v>04.13.01.03.06</v>
          </cell>
          <cell r="J390">
            <v>0</v>
          </cell>
          <cell r="K390" t="str">
            <v>Aspal</v>
          </cell>
          <cell r="L390">
            <v>0</v>
          </cell>
          <cell r="M390">
            <v>0</v>
          </cell>
          <cell r="N390">
            <v>1000</v>
          </cell>
          <cell r="O390" t="str">
            <v>SEI. SIRIH - SP.4 PT. WANASARI</v>
          </cell>
          <cell r="P390">
            <v>2011</v>
          </cell>
          <cell r="Q390">
            <v>0</v>
          </cell>
          <cell r="R390">
            <v>0</v>
          </cell>
          <cell r="S390">
            <v>0</v>
          </cell>
          <cell r="T390" t="str">
            <v>APBD</v>
          </cell>
          <cell r="U390">
            <v>84556900</v>
          </cell>
          <cell r="V390" t="str">
            <v>B</v>
          </cell>
          <cell r="W390">
            <v>0</v>
          </cell>
        </row>
        <row r="391">
          <cell r="E391" t="str">
            <v>86.3</v>
          </cell>
          <cell r="F391" t="str">
            <v>4.13.01</v>
          </cell>
          <cell r="G391">
            <v>0</v>
          </cell>
          <cell r="H391" t="str">
            <v>PENINGKATAN JALAN PANTAI - AIR BULUH (ASPAL 1,00 KM)</v>
          </cell>
          <cell r="I391" t="str">
            <v>04.13.01.03.06</v>
          </cell>
          <cell r="J391">
            <v>0</v>
          </cell>
          <cell r="K391" t="str">
            <v>Aspal</v>
          </cell>
          <cell r="L391">
            <v>0</v>
          </cell>
          <cell r="M391">
            <v>0</v>
          </cell>
          <cell r="N391">
            <v>1000</v>
          </cell>
          <cell r="O391" t="str">
            <v>PANTAI - AIR BULUH</v>
          </cell>
          <cell r="P391">
            <v>2011</v>
          </cell>
          <cell r="Q391">
            <v>0</v>
          </cell>
          <cell r="R391">
            <v>0</v>
          </cell>
          <cell r="S391">
            <v>0</v>
          </cell>
          <cell r="T391" t="str">
            <v>APBD</v>
          </cell>
          <cell r="U391">
            <v>3830922576</v>
          </cell>
          <cell r="V391" t="str">
            <v>B</v>
          </cell>
          <cell r="W391">
            <v>0</v>
          </cell>
        </row>
        <row r="392">
          <cell r="F392" t="str">
            <v>4.13.01</v>
          </cell>
          <cell r="G392">
            <v>0</v>
          </cell>
          <cell r="H392" t="str">
            <v>PENING. JALAN SEBERANG TELUK - SIBEROBAH - SANGAU (LANJ)</v>
          </cell>
          <cell r="I392" t="str">
            <v>04.13.01.03.06</v>
          </cell>
          <cell r="J392">
            <v>0</v>
          </cell>
          <cell r="K392" t="str">
            <v>Aspal</v>
          </cell>
          <cell r="L392">
            <v>0</v>
          </cell>
          <cell r="M392">
            <v>0</v>
          </cell>
          <cell r="N392">
            <v>0</v>
          </cell>
          <cell r="O392" t="str">
            <v>SEBERANG TALUK - SIBEROBAH - SANGAU</v>
          </cell>
          <cell r="P392">
            <v>2011</v>
          </cell>
          <cell r="Q392">
            <v>0</v>
          </cell>
          <cell r="R392">
            <v>0</v>
          </cell>
          <cell r="S392">
            <v>0</v>
          </cell>
          <cell r="T392" t="str">
            <v>APBD</v>
          </cell>
          <cell r="U392">
            <v>6948665692.3699999</v>
          </cell>
          <cell r="V392" t="str">
            <v>B</v>
          </cell>
          <cell r="W392">
            <v>1</v>
          </cell>
        </row>
        <row r="393">
          <cell r="E393" t="str">
            <v>87.3</v>
          </cell>
          <cell r="F393" t="str">
            <v>4.13.01</v>
          </cell>
          <cell r="G393">
            <v>0</v>
          </cell>
          <cell r="H393" t="str">
            <v>PENINGKATAN JALAN IBUL - SEI. BESAR (LANJUTAN)</v>
          </cell>
          <cell r="I393" t="str">
            <v>04.13.01.03.06</v>
          </cell>
          <cell r="J393">
            <v>0</v>
          </cell>
          <cell r="K393" t="str">
            <v>Aspal</v>
          </cell>
          <cell r="L393">
            <v>0</v>
          </cell>
          <cell r="M393">
            <v>0</v>
          </cell>
          <cell r="N393">
            <v>0</v>
          </cell>
          <cell r="O393" t="str">
            <v>IBUL - SEI. BESAR</v>
          </cell>
          <cell r="P393">
            <v>2011</v>
          </cell>
          <cell r="Q393">
            <v>0</v>
          </cell>
          <cell r="R393">
            <v>0</v>
          </cell>
          <cell r="S393">
            <v>0</v>
          </cell>
          <cell r="T393" t="str">
            <v>APBD</v>
          </cell>
          <cell r="U393">
            <v>7667608917.5499992</v>
          </cell>
          <cell r="V393" t="str">
            <v>B</v>
          </cell>
          <cell r="W393">
            <v>0</v>
          </cell>
        </row>
        <row r="394">
          <cell r="F394" t="str">
            <v>4.13.02</v>
          </cell>
          <cell r="G394">
            <v>0</v>
          </cell>
          <cell r="H394" t="str">
            <v>PENGGANTIAN JEMBATAN SEI. AIR HITAM (OPRIT JEMBATAN)</v>
          </cell>
          <cell r="I394" t="str">
            <v>04.13.02.03.08</v>
          </cell>
          <cell r="J394">
            <v>0</v>
          </cell>
          <cell r="K394" t="str">
            <v>Beton</v>
          </cell>
          <cell r="L394">
            <v>0</v>
          </cell>
          <cell r="M394">
            <v>0</v>
          </cell>
          <cell r="N394">
            <v>0</v>
          </cell>
          <cell r="O394" t="str">
            <v>SEI. AIR HITAM</v>
          </cell>
          <cell r="P394">
            <v>2012</v>
          </cell>
          <cell r="Q394">
            <v>0</v>
          </cell>
          <cell r="R394">
            <v>0</v>
          </cell>
          <cell r="S394">
            <v>0</v>
          </cell>
          <cell r="T394" t="str">
            <v>APBD</v>
          </cell>
          <cell r="U394">
            <v>8087400</v>
          </cell>
          <cell r="V394" t="str">
            <v>B</v>
          </cell>
          <cell r="W394">
            <v>0</v>
          </cell>
        </row>
        <row r="395">
          <cell r="F395" t="str">
            <v>4.13.02</v>
          </cell>
          <cell r="G395">
            <v>0</v>
          </cell>
          <cell r="H395" t="str">
            <v>PENGGANTIAN JEMBATAN PASAR USANG BASERAH (LANJ)</v>
          </cell>
          <cell r="I395" t="str">
            <v>04.13.02.03.08</v>
          </cell>
          <cell r="J395">
            <v>0</v>
          </cell>
          <cell r="K395" t="str">
            <v>Beton</v>
          </cell>
          <cell r="L395">
            <v>0</v>
          </cell>
          <cell r="M395">
            <v>0</v>
          </cell>
          <cell r="N395">
            <v>0</v>
          </cell>
          <cell r="O395" t="str">
            <v>PASAR USANG BASERAH</v>
          </cell>
          <cell r="P395">
            <v>2012</v>
          </cell>
          <cell r="Q395">
            <v>0</v>
          </cell>
          <cell r="R395">
            <v>0</v>
          </cell>
          <cell r="S395">
            <v>0</v>
          </cell>
          <cell r="T395" t="str">
            <v>APBD</v>
          </cell>
          <cell r="U395">
            <v>1131370695.543797</v>
          </cell>
          <cell r="V395" t="str">
            <v>B</v>
          </cell>
          <cell r="W395">
            <v>0</v>
          </cell>
        </row>
        <row r="396">
          <cell r="F396" t="str">
            <v>4.13.01</v>
          </cell>
          <cell r="G396">
            <v>0</v>
          </cell>
          <cell r="H396" t="str">
            <v xml:space="preserve"> PENINGKATAN JALAN DILINGKUNGAN PERKANTORAN PEMDA DAN JALAN DALAM KOTA TELUK KUANTAN</v>
          </cell>
          <cell r="I396" t="str">
            <v>04.13.01.03.06</v>
          </cell>
          <cell r="J396">
            <v>0</v>
          </cell>
          <cell r="K396" t="str">
            <v>Aspal</v>
          </cell>
          <cell r="L396">
            <v>0</v>
          </cell>
          <cell r="M396">
            <v>0</v>
          </cell>
          <cell r="N396">
            <v>0</v>
          </cell>
          <cell r="O396" t="str">
            <v>PERKANTORAN PEMDA DAN JALAN DALAM KOTA TELUK KUANTAN</v>
          </cell>
          <cell r="P396">
            <v>2012</v>
          </cell>
          <cell r="Q396">
            <v>0</v>
          </cell>
          <cell r="R396">
            <v>0</v>
          </cell>
          <cell r="S396">
            <v>0</v>
          </cell>
          <cell r="T396" t="str">
            <v>APBD</v>
          </cell>
          <cell r="U396">
            <v>1636229063.0043535</v>
          </cell>
          <cell r="V396" t="str">
            <v>B</v>
          </cell>
          <cell r="W396">
            <v>0</v>
          </cell>
        </row>
        <row r="397">
          <cell r="E397" t="str">
            <v>190.3</v>
          </cell>
          <cell r="F397" t="str">
            <v>4.13.01</v>
          </cell>
          <cell r="G397">
            <v>0</v>
          </cell>
          <cell r="H397" t="str">
            <v xml:space="preserve"> PENINGKATAN JALAN SAMBUNG KEBUN LADO + BAHU BETON RUANS JALAN + DRAINASE</v>
          </cell>
          <cell r="I397" t="str">
            <v>04.13.01.03.06</v>
          </cell>
          <cell r="J397">
            <v>0</v>
          </cell>
          <cell r="K397" t="str">
            <v>Aspal</v>
          </cell>
          <cell r="L397">
            <v>0</v>
          </cell>
          <cell r="M397">
            <v>0</v>
          </cell>
          <cell r="N397">
            <v>0</v>
          </cell>
          <cell r="O397" t="str">
            <v>JALAN SAMBUNG - KEBUN LADO</v>
          </cell>
          <cell r="P397">
            <v>2012</v>
          </cell>
          <cell r="Q397">
            <v>0</v>
          </cell>
          <cell r="R397">
            <v>0</v>
          </cell>
          <cell r="S397">
            <v>0</v>
          </cell>
          <cell r="T397" t="str">
            <v>APBD</v>
          </cell>
          <cell r="U397">
            <v>1136545521.504935</v>
          </cell>
          <cell r="V397" t="str">
            <v>B</v>
          </cell>
          <cell r="W397">
            <v>2</v>
          </cell>
        </row>
        <row r="398">
          <cell r="F398" t="str">
            <v>4.13.01</v>
          </cell>
          <cell r="G398">
            <v>0</v>
          </cell>
          <cell r="H398" t="str">
            <v>PENINGKATAN JALAN LINGKAR DESA PEBAUN HULU</v>
          </cell>
          <cell r="I398" t="str">
            <v>04.13.01.03.06</v>
          </cell>
          <cell r="J398">
            <v>0</v>
          </cell>
          <cell r="K398" t="str">
            <v>Aspal</v>
          </cell>
          <cell r="L398">
            <v>0</v>
          </cell>
          <cell r="M398">
            <v>0</v>
          </cell>
          <cell r="N398">
            <v>0</v>
          </cell>
          <cell r="O398" t="str">
            <v>LINGKAR DESA PEBAUN HULU</v>
          </cell>
          <cell r="P398">
            <v>2012</v>
          </cell>
          <cell r="Q398">
            <v>0</v>
          </cell>
          <cell r="R398">
            <v>0</v>
          </cell>
          <cell r="S398">
            <v>0</v>
          </cell>
          <cell r="T398" t="str">
            <v>APBD</v>
          </cell>
          <cell r="U398">
            <v>1244781279.9893248</v>
          </cell>
          <cell r="V398" t="str">
            <v>B</v>
          </cell>
          <cell r="W398">
            <v>0</v>
          </cell>
        </row>
        <row r="399">
          <cell r="F399" t="str">
            <v>4.13.01</v>
          </cell>
          <cell r="G399">
            <v>0</v>
          </cell>
          <cell r="H399" t="str">
            <v>PEKERJAAN PENINGKATAN JALAN PENGHUBUNG JEMBATAN CERENTI (1.70 KM)</v>
          </cell>
          <cell r="I399" t="str">
            <v>04.13.01.03.06</v>
          </cell>
          <cell r="J399">
            <v>0</v>
          </cell>
          <cell r="K399" t="str">
            <v>Aspal</v>
          </cell>
          <cell r="L399">
            <v>0</v>
          </cell>
          <cell r="M399">
            <v>0</v>
          </cell>
          <cell r="N399">
            <v>0</v>
          </cell>
          <cell r="O399" t="str">
            <v>PENGHUBUNG JEMBATAN CERENTI</v>
          </cell>
          <cell r="P399">
            <v>2012</v>
          </cell>
          <cell r="Q399">
            <v>0</v>
          </cell>
          <cell r="R399">
            <v>0</v>
          </cell>
          <cell r="S399">
            <v>0</v>
          </cell>
          <cell r="T399" t="str">
            <v>APBD</v>
          </cell>
          <cell r="U399">
            <v>2776676476.1366801</v>
          </cell>
          <cell r="V399" t="str">
            <v>B</v>
          </cell>
          <cell r="W399">
            <v>0</v>
          </cell>
        </row>
        <row r="400">
          <cell r="F400" t="str">
            <v>4.13.01</v>
          </cell>
          <cell r="G400">
            <v>0</v>
          </cell>
          <cell r="H400" t="str">
            <v>PEMBANGUNAN JALAN KOTO SENTAJO - DESA BERINGIN</v>
          </cell>
          <cell r="I400" t="str">
            <v>04.13.01.03.06</v>
          </cell>
          <cell r="J400">
            <v>0</v>
          </cell>
          <cell r="K400" t="str">
            <v>Aspal</v>
          </cell>
          <cell r="L400">
            <v>0</v>
          </cell>
          <cell r="M400">
            <v>0</v>
          </cell>
          <cell r="N400">
            <v>0</v>
          </cell>
          <cell r="O400" t="str">
            <v>KOTO SENTAJO - DESA BERINGIN</v>
          </cell>
          <cell r="P400">
            <v>2012</v>
          </cell>
          <cell r="Q400">
            <v>0</v>
          </cell>
          <cell r="R400">
            <v>0</v>
          </cell>
          <cell r="S400">
            <v>0</v>
          </cell>
          <cell r="T400" t="str">
            <v>APBD</v>
          </cell>
          <cell r="U400">
            <v>1560463250.3707366</v>
          </cell>
          <cell r="V400" t="str">
            <v>B</v>
          </cell>
          <cell r="W400">
            <v>0</v>
          </cell>
        </row>
        <row r="401">
          <cell r="F401" t="str">
            <v>4.13.01</v>
          </cell>
          <cell r="G401">
            <v>0</v>
          </cell>
          <cell r="H401" t="str">
            <v>PENINGKATAN JALAN MENUJU PUSKESMAS LUBUK JAMBI (URUGAN PILIHAN 0,50 KM + TURAP BETON)</v>
          </cell>
          <cell r="I401" t="str">
            <v>04.13.01.03.06</v>
          </cell>
          <cell r="J401">
            <v>0</v>
          </cell>
          <cell r="K401" t="str">
            <v>Aspal</v>
          </cell>
          <cell r="L401">
            <v>0</v>
          </cell>
          <cell r="M401">
            <v>0</v>
          </cell>
          <cell r="N401">
            <v>0</v>
          </cell>
          <cell r="O401" t="str">
            <v>MENUJU PUSKESMAS LUBUK JAMBI</v>
          </cell>
          <cell r="P401">
            <v>2012</v>
          </cell>
          <cell r="Q401">
            <v>0</v>
          </cell>
          <cell r="R401">
            <v>0</v>
          </cell>
          <cell r="S401">
            <v>0</v>
          </cell>
          <cell r="T401" t="str">
            <v>APBD</v>
          </cell>
          <cell r="U401">
            <v>410267652.64856702</v>
          </cell>
          <cell r="V401" t="str">
            <v>B</v>
          </cell>
          <cell r="W401">
            <v>0</v>
          </cell>
        </row>
        <row r="402">
          <cell r="E402" t="str">
            <v>235.1</v>
          </cell>
          <cell r="F402" t="str">
            <v>4.13.01</v>
          </cell>
          <cell r="G402">
            <v>0</v>
          </cell>
          <cell r="H402" t="str">
            <v>PENINGKATAN JALAN AIR MAS - SEI. KERANJI- PASIR MAS ( DESA SEI. KERANJI) ( ASPAL 1,00 KM)</v>
          </cell>
          <cell r="I402" t="str">
            <v>04.13.01.03.06</v>
          </cell>
          <cell r="J402">
            <v>0</v>
          </cell>
          <cell r="K402" t="str">
            <v>Aspal</v>
          </cell>
          <cell r="L402">
            <v>0</v>
          </cell>
          <cell r="M402">
            <v>0</v>
          </cell>
          <cell r="N402">
            <v>0</v>
          </cell>
          <cell r="O402" t="str">
            <v>AIR MAS - SEI. KERANJI - PASIR MAS</v>
          </cell>
          <cell r="P402">
            <v>2012</v>
          </cell>
          <cell r="Q402">
            <v>0</v>
          </cell>
          <cell r="R402">
            <v>0</v>
          </cell>
          <cell r="S402">
            <v>0</v>
          </cell>
          <cell r="T402" t="str">
            <v>APBD</v>
          </cell>
          <cell r="U402">
            <v>3314762916.41675</v>
          </cell>
          <cell r="V402" t="str">
            <v>B</v>
          </cell>
          <cell r="W402">
            <v>0</v>
          </cell>
        </row>
        <row r="403">
          <cell r="F403" t="str">
            <v>4.13.01</v>
          </cell>
          <cell r="G403">
            <v>0</v>
          </cell>
          <cell r="H403" t="str">
            <v>PENINGKATAN JALAN SP.4 BERINGIN SAWAH-GERBANG SENTAJO PELEBARAN ASPAL 1,50 KM</v>
          </cell>
          <cell r="I403" t="str">
            <v>04.13.01.03.06</v>
          </cell>
          <cell r="J403">
            <v>0</v>
          </cell>
          <cell r="K403" t="str">
            <v>Aspal</v>
          </cell>
          <cell r="L403">
            <v>0</v>
          </cell>
          <cell r="M403">
            <v>0</v>
          </cell>
          <cell r="N403">
            <v>0</v>
          </cell>
          <cell r="O403" t="str">
            <v>SP.4 BERINGIN SAWAH-GERBANG SENTAJO</v>
          </cell>
          <cell r="P403">
            <v>2012</v>
          </cell>
          <cell r="Q403">
            <v>0</v>
          </cell>
          <cell r="R403">
            <v>0</v>
          </cell>
          <cell r="S403">
            <v>0</v>
          </cell>
          <cell r="T403" t="str">
            <v>APBD</v>
          </cell>
          <cell r="U403">
            <v>3138518318.2668023</v>
          </cell>
          <cell r="V403" t="str">
            <v>B</v>
          </cell>
          <cell r="W403">
            <v>0</v>
          </cell>
        </row>
        <row r="404">
          <cell r="F404" t="str">
            <v>4.13.01</v>
          </cell>
          <cell r="G404">
            <v>0</v>
          </cell>
          <cell r="H404" t="str">
            <v>PENINGKATAN JALAN LINGKAR DESA KOPAH (ASPAL 1.00 KM)</v>
          </cell>
          <cell r="I404" t="str">
            <v>04.13.01.03.06</v>
          </cell>
          <cell r="J404">
            <v>0</v>
          </cell>
          <cell r="K404" t="str">
            <v>Aspal</v>
          </cell>
          <cell r="L404">
            <v>0</v>
          </cell>
          <cell r="M404">
            <v>0</v>
          </cell>
          <cell r="N404">
            <v>0</v>
          </cell>
          <cell r="O404" t="str">
            <v>LINGKAR DESA KOPAH</v>
          </cell>
          <cell r="P404">
            <v>2012</v>
          </cell>
          <cell r="Q404">
            <v>0</v>
          </cell>
          <cell r="R404">
            <v>0</v>
          </cell>
          <cell r="S404">
            <v>0</v>
          </cell>
          <cell r="T404" t="str">
            <v>APBD</v>
          </cell>
          <cell r="U404">
            <v>3248767238.5415602</v>
          </cell>
          <cell r="V404" t="str">
            <v>B</v>
          </cell>
          <cell r="W404">
            <v>0</v>
          </cell>
        </row>
        <row r="405">
          <cell r="F405" t="str">
            <v>4.13.01</v>
          </cell>
          <cell r="G405">
            <v>0</v>
          </cell>
          <cell r="H405" t="str">
            <v>PENINGKATAN JALAN DALAM KOTA TELUK KUANTAN (JL.IMAM MUNANDAR 0,44 KM)</v>
          </cell>
          <cell r="I405" t="str">
            <v>04.13.01.03.06</v>
          </cell>
          <cell r="J405">
            <v>0</v>
          </cell>
          <cell r="K405" t="str">
            <v>Aspal</v>
          </cell>
          <cell r="L405">
            <v>0</v>
          </cell>
          <cell r="M405">
            <v>0</v>
          </cell>
          <cell r="N405">
            <v>0</v>
          </cell>
          <cell r="O405" t="str">
            <v>DALAM KOTA TELUK KUANTAN</v>
          </cell>
          <cell r="P405">
            <v>2012</v>
          </cell>
          <cell r="Q405">
            <v>0</v>
          </cell>
          <cell r="R405">
            <v>0</v>
          </cell>
          <cell r="S405">
            <v>0</v>
          </cell>
          <cell r="T405" t="str">
            <v>APBD</v>
          </cell>
          <cell r="U405">
            <v>1467969946.0446103</v>
          </cell>
          <cell r="V405" t="str">
            <v>B</v>
          </cell>
          <cell r="W405">
            <v>0</v>
          </cell>
        </row>
        <row r="406">
          <cell r="F406" t="str">
            <v>4.13.01</v>
          </cell>
          <cell r="G406">
            <v>0</v>
          </cell>
          <cell r="H406" t="str">
            <v>PENINGKATAN JALAN SP.TIGA-SINAMBEK-GERBANG KOTA JAKE</v>
          </cell>
          <cell r="I406" t="str">
            <v>04.13.01.03.06</v>
          </cell>
          <cell r="J406">
            <v>0</v>
          </cell>
          <cell r="K406" t="str">
            <v>Aspal</v>
          </cell>
          <cell r="L406">
            <v>0</v>
          </cell>
          <cell r="M406">
            <v>0</v>
          </cell>
          <cell r="N406">
            <v>0</v>
          </cell>
          <cell r="O406" t="str">
            <v>SP.TIGA-SINAMBEK-GERBANG KOTA JAKE</v>
          </cell>
          <cell r="P406">
            <v>2012</v>
          </cell>
          <cell r="Q406">
            <v>0</v>
          </cell>
          <cell r="R406">
            <v>0</v>
          </cell>
          <cell r="S406">
            <v>0</v>
          </cell>
          <cell r="T406" t="str">
            <v>APBD</v>
          </cell>
          <cell r="U406">
            <v>3429496091.4810162</v>
          </cell>
          <cell r="V406" t="str">
            <v>B</v>
          </cell>
          <cell r="W406">
            <v>0</v>
          </cell>
        </row>
        <row r="407">
          <cell r="F407" t="str">
            <v>4.13.01</v>
          </cell>
          <cell r="G407">
            <v>0</v>
          </cell>
          <cell r="H407" t="str">
            <v>PENINGKATAN JALAN SP.TIGA-KARI (PELEBARAN ASPAL 1,50 KM)</v>
          </cell>
          <cell r="I407" t="str">
            <v>04.13.01.03.06</v>
          </cell>
          <cell r="J407">
            <v>0</v>
          </cell>
          <cell r="K407" t="str">
            <v>Aspal</v>
          </cell>
          <cell r="L407">
            <v>0</v>
          </cell>
          <cell r="M407">
            <v>0</v>
          </cell>
          <cell r="N407">
            <v>0</v>
          </cell>
          <cell r="O407" t="str">
            <v>SP.TIGA-KARI</v>
          </cell>
          <cell r="P407">
            <v>2012</v>
          </cell>
          <cell r="Q407">
            <v>0</v>
          </cell>
          <cell r="R407">
            <v>0</v>
          </cell>
          <cell r="S407">
            <v>0</v>
          </cell>
          <cell r="T407" t="str">
            <v>APBD</v>
          </cell>
          <cell r="U407">
            <v>2671864502.9721117</v>
          </cell>
          <cell r="V407" t="str">
            <v>B</v>
          </cell>
          <cell r="W407">
            <v>0</v>
          </cell>
        </row>
        <row r="408">
          <cell r="F408" t="str">
            <v>4.13.01</v>
          </cell>
          <cell r="G408">
            <v>0</v>
          </cell>
          <cell r="H408" t="str">
            <v>PENINGKATAN JALAN PINTU GOBANG KARI-JAKE (MENUJU SMU KARI) (ASPAL)</v>
          </cell>
          <cell r="I408" t="str">
            <v>04.13.01.03.06</v>
          </cell>
          <cell r="J408">
            <v>0</v>
          </cell>
          <cell r="K408" t="str">
            <v>Aspal</v>
          </cell>
          <cell r="L408">
            <v>0</v>
          </cell>
          <cell r="M408">
            <v>0</v>
          </cell>
          <cell r="N408">
            <v>0</v>
          </cell>
          <cell r="O408" t="str">
            <v>PINTU GOBANG KARI - JAKE</v>
          </cell>
          <cell r="P408">
            <v>2012</v>
          </cell>
          <cell r="Q408">
            <v>0</v>
          </cell>
          <cell r="R408">
            <v>0</v>
          </cell>
          <cell r="S408">
            <v>0</v>
          </cell>
          <cell r="T408" t="str">
            <v>APBD</v>
          </cell>
          <cell r="U408">
            <v>4766925638.6591597</v>
          </cell>
          <cell r="V408" t="str">
            <v>B</v>
          </cell>
          <cell r="W408">
            <v>0</v>
          </cell>
        </row>
        <row r="409">
          <cell r="E409" t="str">
            <v>86.4</v>
          </cell>
          <cell r="F409" t="str">
            <v>4.13.01</v>
          </cell>
          <cell r="G409">
            <v>0</v>
          </cell>
          <cell r="H409" t="str">
            <v>PEKERJAAN PENINGKATAN JALAN PANTAI-AIR BULUH (ASPAL 1,00 KM)</v>
          </cell>
          <cell r="I409" t="str">
            <v>04.13.01.03.06</v>
          </cell>
          <cell r="J409">
            <v>0</v>
          </cell>
          <cell r="K409" t="str">
            <v>Aspal</v>
          </cell>
          <cell r="L409">
            <v>0</v>
          </cell>
          <cell r="M409">
            <v>0</v>
          </cell>
          <cell r="N409">
            <v>0</v>
          </cell>
          <cell r="O409" t="str">
            <v>PANTAI - AIR BULUH</v>
          </cell>
          <cell r="P409">
            <v>2012</v>
          </cell>
          <cell r="Q409">
            <v>0</v>
          </cell>
          <cell r="R409">
            <v>0</v>
          </cell>
          <cell r="S409">
            <v>0</v>
          </cell>
          <cell r="T409" t="str">
            <v>APBD</v>
          </cell>
          <cell r="U409">
            <v>1598810500.7151661</v>
          </cell>
          <cell r="V409" t="str">
            <v>B</v>
          </cell>
          <cell r="W409">
            <v>0</v>
          </cell>
        </row>
        <row r="410">
          <cell r="F410" t="str">
            <v>4.13.01</v>
          </cell>
          <cell r="G410">
            <v>0</v>
          </cell>
          <cell r="H410" t="str">
            <v>PENINGKATAN JALAN KEBUN NOPI+TEMPAT PARKIR (ASPAL 0,28 KM)</v>
          </cell>
          <cell r="I410" t="str">
            <v>04.13.01.03.06</v>
          </cell>
          <cell r="J410">
            <v>0</v>
          </cell>
          <cell r="K410" t="str">
            <v>Aspal</v>
          </cell>
          <cell r="L410">
            <v>0</v>
          </cell>
          <cell r="M410">
            <v>0</v>
          </cell>
          <cell r="N410">
            <v>0</v>
          </cell>
          <cell r="O410" t="str">
            <v>KEBUN NOPI</v>
          </cell>
          <cell r="P410">
            <v>2012</v>
          </cell>
          <cell r="Q410">
            <v>0</v>
          </cell>
          <cell r="R410">
            <v>0</v>
          </cell>
          <cell r="S410">
            <v>0</v>
          </cell>
          <cell r="T410" t="str">
            <v>APBD</v>
          </cell>
          <cell r="U410">
            <v>1899132200.4191258</v>
          </cell>
          <cell r="V410" t="str">
            <v>B</v>
          </cell>
          <cell r="W410">
            <v>0</v>
          </cell>
        </row>
        <row r="411">
          <cell r="E411" t="str">
            <v>165.6</v>
          </cell>
          <cell r="F411" t="str">
            <v>4.13.01</v>
          </cell>
          <cell r="G411">
            <v>0</v>
          </cell>
          <cell r="H411" t="str">
            <v>PENINGKATAN JALAN SAKO-TRANS SKP II (DESA KUANTAN SAKO BLOK D) (ASPAL 1,00 KM)</v>
          </cell>
          <cell r="I411" t="str">
            <v>04.13.01.03.06</v>
          </cell>
          <cell r="J411">
            <v>0</v>
          </cell>
          <cell r="K411" t="str">
            <v>Aspal</v>
          </cell>
          <cell r="L411">
            <v>0</v>
          </cell>
          <cell r="M411">
            <v>0</v>
          </cell>
          <cell r="N411">
            <v>0</v>
          </cell>
          <cell r="O411" t="str">
            <v>SAKO-TRANS SKP II (DESA KUANTAN SAKO)</v>
          </cell>
          <cell r="P411">
            <v>2012</v>
          </cell>
          <cell r="Q411">
            <v>0</v>
          </cell>
          <cell r="R411">
            <v>0</v>
          </cell>
          <cell r="S411">
            <v>0</v>
          </cell>
          <cell r="T411" t="str">
            <v>APBD</v>
          </cell>
          <cell r="U411">
            <v>1571078911.2345409</v>
          </cell>
          <cell r="V411" t="str">
            <v>B</v>
          </cell>
          <cell r="W411">
            <v>0</v>
          </cell>
        </row>
        <row r="412">
          <cell r="E412" t="str">
            <v>183.2</v>
          </cell>
          <cell r="F412" t="str">
            <v>4.13.01</v>
          </cell>
          <cell r="G412">
            <v>0</v>
          </cell>
          <cell r="H412" t="str">
            <v>PENINGKATAN JALAN SUKARAJA-GIRI SAKO (ASPAL 1,00 KM)</v>
          </cell>
          <cell r="I412" t="str">
            <v>04.13.01.03.06</v>
          </cell>
          <cell r="J412">
            <v>0</v>
          </cell>
          <cell r="K412" t="str">
            <v>Aspal</v>
          </cell>
          <cell r="L412">
            <v>0</v>
          </cell>
          <cell r="M412">
            <v>0</v>
          </cell>
          <cell r="N412">
            <v>0</v>
          </cell>
          <cell r="O412" t="str">
            <v>SUKARAJA-GIRI SAKO</v>
          </cell>
          <cell r="P412">
            <v>2012</v>
          </cell>
          <cell r="Q412">
            <v>0</v>
          </cell>
          <cell r="R412">
            <v>0</v>
          </cell>
          <cell r="S412">
            <v>0</v>
          </cell>
          <cell r="T412" t="str">
            <v>APBD</v>
          </cell>
          <cell r="U412">
            <v>8033301761.4229603</v>
          </cell>
          <cell r="V412" t="str">
            <v>B</v>
          </cell>
          <cell r="W412">
            <v>0</v>
          </cell>
        </row>
        <row r="413">
          <cell r="E413" t="str">
            <v>247.1</v>
          </cell>
          <cell r="F413" t="str">
            <v>4.13.01</v>
          </cell>
          <cell r="G413">
            <v>0</v>
          </cell>
          <cell r="H413" t="str">
            <v>PENINGKATAN JALAN SP. MUARA BAHAN-MUARA BAHAN (ASPAL 1,00 KM)</v>
          </cell>
          <cell r="I413" t="str">
            <v>04.13.01.03.06</v>
          </cell>
          <cell r="J413">
            <v>0</v>
          </cell>
          <cell r="K413" t="str">
            <v>Aspal</v>
          </cell>
          <cell r="L413">
            <v>0</v>
          </cell>
          <cell r="M413">
            <v>0</v>
          </cell>
          <cell r="N413">
            <v>0</v>
          </cell>
          <cell r="O413" t="str">
            <v>SP. MUARA BAHAN-MUARA BAHAN</v>
          </cell>
          <cell r="P413">
            <v>2012</v>
          </cell>
          <cell r="Q413">
            <v>0</v>
          </cell>
          <cell r="R413">
            <v>0</v>
          </cell>
          <cell r="S413">
            <v>0</v>
          </cell>
          <cell r="T413" t="str">
            <v>APBD</v>
          </cell>
          <cell r="U413">
            <v>1597174170.3423619</v>
          </cell>
          <cell r="V413" t="str">
            <v>B</v>
          </cell>
          <cell r="W413">
            <v>0</v>
          </cell>
        </row>
        <row r="414">
          <cell r="E414" t="str">
            <v>131.1</v>
          </cell>
          <cell r="F414" t="str">
            <v>4.13.01</v>
          </cell>
          <cell r="G414">
            <v>0</v>
          </cell>
          <cell r="H414" t="str">
            <v>PENINGKATAN JALAN SP. TERATAK BARU-TERATAK BARU (ASPAL 1,00 KM)</v>
          </cell>
          <cell r="I414" t="str">
            <v>04.13.01.03.06</v>
          </cell>
          <cell r="J414">
            <v>0</v>
          </cell>
          <cell r="K414" t="str">
            <v>Aspal</v>
          </cell>
          <cell r="L414">
            <v>0</v>
          </cell>
          <cell r="M414">
            <v>0</v>
          </cell>
          <cell r="N414">
            <v>0</v>
          </cell>
          <cell r="O414" t="str">
            <v>SP. TERATAK BARU-TERATAK BARU</v>
          </cell>
          <cell r="P414">
            <v>2012</v>
          </cell>
          <cell r="Q414">
            <v>0</v>
          </cell>
          <cell r="R414">
            <v>0</v>
          </cell>
          <cell r="S414">
            <v>0</v>
          </cell>
          <cell r="T414" t="str">
            <v>APBD</v>
          </cell>
          <cell r="U414">
            <v>1462268233.7791154</v>
          </cell>
          <cell r="V414" t="str">
            <v>B</v>
          </cell>
          <cell r="W414">
            <v>0</v>
          </cell>
        </row>
        <row r="415">
          <cell r="F415" t="str">
            <v>4.13.01</v>
          </cell>
          <cell r="G415">
            <v>0</v>
          </cell>
          <cell r="H415" t="str">
            <v>PENINGKATAN JALAN LINGKAR DESA PULAU KOPUANG (ASPAL 1,00 KM)</v>
          </cell>
          <cell r="I415" t="str">
            <v>04.13.01.03.06</v>
          </cell>
          <cell r="J415">
            <v>0</v>
          </cell>
          <cell r="K415" t="str">
            <v>Aspal</v>
          </cell>
          <cell r="L415">
            <v>0</v>
          </cell>
          <cell r="M415">
            <v>0</v>
          </cell>
          <cell r="N415">
            <v>0</v>
          </cell>
          <cell r="O415" t="str">
            <v>LINGKAR DESA PULAU KOPUANG</v>
          </cell>
          <cell r="P415">
            <v>2012</v>
          </cell>
          <cell r="Q415">
            <v>0</v>
          </cell>
          <cell r="R415">
            <v>0</v>
          </cell>
          <cell r="S415">
            <v>0</v>
          </cell>
          <cell r="T415" t="str">
            <v>APBD</v>
          </cell>
          <cell r="U415">
            <v>1593664584.2917645</v>
          </cell>
          <cell r="V415" t="str">
            <v>B</v>
          </cell>
          <cell r="W415">
            <v>0</v>
          </cell>
        </row>
        <row r="416">
          <cell r="E416" t="str">
            <v>163.2</v>
          </cell>
          <cell r="F416" t="str">
            <v>4.13.01</v>
          </cell>
          <cell r="G416">
            <v>0</v>
          </cell>
          <cell r="H416" t="str">
            <v xml:space="preserve"> PENINGKATAN JALAN PANGEAN-PL. KUMPAI (PELEBARAN ASPAL 1,00 KM)</v>
          </cell>
          <cell r="I416" t="str">
            <v>04.13.01.03.06</v>
          </cell>
          <cell r="J416">
            <v>0</v>
          </cell>
          <cell r="K416" t="str">
            <v>Aspal</v>
          </cell>
          <cell r="L416">
            <v>0</v>
          </cell>
          <cell r="M416">
            <v>0</v>
          </cell>
          <cell r="N416">
            <v>0</v>
          </cell>
          <cell r="O416" t="str">
            <v>PANGEAN - PULAU KUMPAI</v>
          </cell>
          <cell r="P416">
            <v>2012</v>
          </cell>
          <cell r="Q416">
            <v>0</v>
          </cell>
          <cell r="R416">
            <v>0</v>
          </cell>
          <cell r="S416">
            <v>0</v>
          </cell>
          <cell r="T416" t="str">
            <v>APBD</v>
          </cell>
          <cell r="U416">
            <v>1600078073.018373</v>
          </cell>
          <cell r="V416" t="str">
            <v>B</v>
          </cell>
          <cell r="W416">
            <v>0</v>
          </cell>
        </row>
        <row r="417">
          <cell r="E417" t="str">
            <v>129.3</v>
          </cell>
          <cell r="F417" t="str">
            <v>4.13.01</v>
          </cell>
          <cell r="G417">
            <v>0</v>
          </cell>
          <cell r="H417" t="str">
            <v xml:space="preserve">PENINGKATAN JALAN BASERAH-PERHENTIAN LUAS (DESA TERATAK RENDAH) ASPAL 1,00 KM </v>
          </cell>
          <cell r="I417" t="str">
            <v>04.13.01.03.06</v>
          </cell>
          <cell r="J417">
            <v>0</v>
          </cell>
          <cell r="K417" t="str">
            <v>Aspal</v>
          </cell>
          <cell r="L417">
            <v>0</v>
          </cell>
          <cell r="M417">
            <v>0</v>
          </cell>
          <cell r="N417">
            <v>0</v>
          </cell>
          <cell r="O417" t="str">
            <v>BASERAH-PERHENTIAN LUAS (DESA TERATAK RENDAH)</v>
          </cell>
          <cell r="P417">
            <v>2012</v>
          </cell>
          <cell r="Q417">
            <v>0</v>
          </cell>
          <cell r="R417">
            <v>0</v>
          </cell>
          <cell r="S417">
            <v>0</v>
          </cell>
          <cell r="T417" t="str">
            <v>APBD</v>
          </cell>
          <cell r="U417">
            <v>1536783053.2370956</v>
          </cell>
          <cell r="V417" t="str">
            <v>B</v>
          </cell>
          <cell r="W417">
            <v>0</v>
          </cell>
        </row>
        <row r="418">
          <cell r="F418" t="str">
            <v>4.13.01</v>
          </cell>
          <cell r="G418">
            <v>0</v>
          </cell>
          <cell r="H418" t="str">
            <v>PENINGKATAN JALAN A. YANI (PELEBARAN 0,80 KM)</v>
          </cell>
          <cell r="I418" t="str">
            <v>04.13.01.03.06</v>
          </cell>
          <cell r="J418">
            <v>0</v>
          </cell>
          <cell r="K418" t="str">
            <v>Aspal</v>
          </cell>
          <cell r="L418">
            <v>0</v>
          </cell>
          <cell r="M418">
            <v>0</v>
          </cell>
          <cell r="N418">
            <v>0</v>
          </cell>
          <cell r="O418" t="str">
            <v>Kuantan Tengah</v>
          </cell>
          <cell r="P418">
            <v>2012</v>
          </cell>
          <cell r="Q418">
            <v>0</v>
          </cell>
          <cell r="R418">
            <v>0</v>
          </cell>
          <cell r="S418">
            <v>0</v>
          </cell>
          <cell r="T418" t="str">
            <v>APBD</v>
          </cell>
          <cell r="U418">
            <v>3289380516.7796202</v>
          </cell>
          <cell r="V418" t="str">
            <v>B</v>
          </cell>
          <cell r="W418">
            <v>0</v>
          </cell>
        </row>
        <row r="419">
          <cell r="E419" t="str">
            <v>91.1</v>
          </cell>
          <cell r="F419" t="str">
            <v>4.13.01</v>
          </cell>
          <cell r="G419">
            <v>0</v>
          </cell>
          <cell r="H419" t="str">
            <v>PENINGKATAN JALAN LUBUK JAMBI - SAIK (ASPAL 1,00 KM)</v>
          </cell>
          <cell r="I419" t="str">
            <v>04.13.01.03.06</v>
          </cell>
          <cell r="J419">
            <v>0</v>
          </cell>
          <cell r="K419" t="str">
            <v>Aspal</v>
          </cell>
          <cell r="L419">
            <v>0</v>
          </cell>
          <cell r="M419">
            <v>0</v>
          </cell>
          <cell r="N419">
            <v>0</v>
          </cell>
          <cell r="O419" t="str">
            <v>LUBUK JAMBI - SAIK</v>
          </cell>
          <cell r="P419">
            <v>2012</v>
          </cell>
          <cell r="Q419">
            <v>0</v>
          </cell>
          <cell r="R419">
            <v>0</v>
          </cell>
          <cell r="S419">
            <v>0</v>
          </cell>
          <cell r="T419" t="str">
            <v>APBD</v>
          </cell>
          <cell r="U419">
            <v>11987663158.4603</v>
          </cell>
          <cell r="V419" t="str">
            <v>B</v>
          </cell>
          <cell r="W419">
            <v>0</v>
          </cell>
        </row>
        <row r="420">
          <cell r="F420" t="str">
            <v>4.13.01</v>
          </cell>
          <cell r="G420">
            <v>0</v>
          </cell>
          <cell r="H420" t="str">
            <v>PENINGKATAN JALAN LINGKAR KP. BARU SENTAJO (ASPAL 1,OO KM)</v>
          </cell>
          <cell r="I420" t="str">
            <v>04.13.01.03.06</v>
          </cell>
          <cell r="J420">
            <v>0</v>
          </cell>
          <cell r="K420" t="str">
            <v>Aspal</v>
          </cell>
          <cell r="L420">
            <v>0</v>
          </cell>
          <cell r="M420">
            <v>0</v>
          </cell>
          <cell r="N420">
            <v>0</v>
          </cell>
          <cell r="O420" t="str">
            <v>Lingkar Kampung Baru Sentajo</v>
          </cell>
          <cell r="P420">
            <v>2012</v>
          </cell>
          <cell r="Q420">
            <v>0</v>
          </cell>
          <cell r="R420">
            <v>0</v>
          </cell>
          <cell r="S420">
            <v>0</v>
          </cell>
          <cell r="T420" t="str">
            <v>APBD</v>
          </cell>
          <cell r="U420">
            <v>3331381781.9313898</v>
          </cell>
          <cell r="V420" t="str">
            <v>B</v>
          </cell>
          <cell r="W420">
            <v>0</v>
          </cell>
        </row>
        <row r="421">
          <cell r="E421" t="str">
            <v>J2.2</v>
          </cell>
          <cell r="F421" t="str">
            <v>4.13.02</v>
          </cell>
          <cell r="G421">
            <v>0</v>
          </cell>
          <cell r="H421" t="str">
            <v>PEMBANGUNAN JEMBATAN GANTUNG DESA SAWAH (BANGUNAN ATAS LANJUTAN)</v>
          </cell>
          <cell r="I421" t="str">
            <v>04.13.02.03.03</v>
          </cell>
          <cell r="J421">
            <v>0</v>
          </cell>
          <cell r="K421" t="str">
            <v>Beton</v>
          </cell>
          <cell r="L421">
            <v>0</v>
          </cell>
          <cell r="M421">
            <v>0</v>
          </cell>
          <cell r="N421">
            <v>0</v>
          </cell>
          <cell r="O421" t="str">
            <v>SAWAH</v>
          </cell>
          <cell r="P421">
            <v>2012</v>
          </cell>
          <cell r="Q421">
            <v>0</v>
          </cell>
          <cell r="R421">
            <v>0</v>
          </cell>
          <cell r="S421">
            <v>0</v>
          </cell>
          <cell r="T421" t="str">
            <v>APBD</v>
          </cell>
          <cell r="U421">
            <v>7204662185.0902042</v>
          </cell>
          <cell r="V421" t="str">
            <v>B</v>
          </cell>
          <cell r="W421">
            <v>0</v>
          </cell>
        </row>
        <row r="422">
          <cell r="F422" t="str">
            <v>4.13.02</v>
          </cell>
          <cell r="G422">
            <v>0</v>
          </cell>
          <cell r="H422" t="str">
            <v>PEMBANGUNAN JEMBATAN SEI. SOBAN TAHAP II (BALOK T) RUAS JALAN PANGKALAN-MUARA PETAI-SITIANG (LANJUTAN)</v>
          </cell>
          <cell r="I422" t="str">
            <v>04.13.02.03.08</v>
          </cell>
          <cell r="J422">
            <v>0</v>
          </cell>
          <cell r="K422" t="str">
            <v>Beton</v>
          </cell>
          <cell r="L422">
            <v>0</v>
          </cell>
          <cell r="M422">
            <v>0</v>
          </cell>
          <cell r="N422">
            <v>0</v>
          </cell>
          <cell r="O422" t="str">
            <v>SEI. SOBAN  RUAS JALAN PANGKALAN-MUARA PETAI-SITIANG</v>
          </cell>
          <cell r="P422">
            <v>2012</v>
          </cell>
          <cell r="Q422">
            <v>0</v>
          </cell>
          <cell r="R422">
            <v>0</v>
          </cell>
          <cell r="S422">
            <v>0</v>
          </cell>
          <cell r="T422" t="str">
            <v>APBD</v>
          </cell>
          <cell r="U422">
            <v>1032348746.5314332</v>
          </cell>
          <cell r="V422" t="str">
            <v>B</v>
          </cell>
          <cell r="W422">
            <v>0</v>
          </cell>
        </row>
        <row r="423">
          <cell r="E423" t="str">
            <v>J6.1</v>
          </cell>
          <cell r="F423" t="str">
            <v>4.13.02</v>
          </cell>
          <cell r="G423">
            <v>0</v>
          </cell>
          <cell r="H423" t="str">
            <v>REHABILITASI BERAT JEMBATAN KAYU SEI.TINGKALAK RUAS JALAN SIMPANG HANDOYO-SUMBER DATAR</v>
          </cell>
          <cell r="I423" t="str">
            <v>04.13.02.04.03</v>
          </cell>
          <cell r="J423">
            <v>0</v>
          </cell>
          <cell r="K423" t="str">
            <v>Kayu</v>
          </cell>
          <cell r="L423">
            <v>0</v>
          </cell>
          <cell r="M423">
            <v>0</v>
          </cell>
          <cell r="N423">
            <v>0</v>
          </cell>
          <cell r="O423" t="str">
            <v>SEI.TINGKALAK RUAS JALAN SIMPANG HANDOYO-SUMBER DATAR</v>
          </cell>
          <cell r="P423">
            <v>2012</v>
          </cell>
          <cell r="Q423">
            <v>0</v>
          </cell>
          <cell r="R423">
            <v>0</v>
          </cell>
          <cell r="S423">
            <v>0</v>
          </cell>
          <cell r="T423" t="str">
            <v>APBD</v>
          </cell>
          <cell r="U423">
            <v>76019206.029997841</v>
          </cell>
          <cell r="V423" t="str">
            <v>B</v>
          </cell>
          <cell r="W423">
            <v>0</v>
          </cell>
        </row>
        <row r="424">
          <cell r="F424" t="str">
            <v>4.13.02</v>
          </cell>
          <cell r="G424">
            <v>0</v>
          </cell>
          <cell r="H424" t="str">
            <v>REHABILITASI JEMBATAN KAYU SEI. BAWANG RUAS JALAN SUMBER DATAR-AIR MAS</v>
          </cell>
          <cell r="I424" t="str">
            <v>04.13.02.04.03</v>
          </cell>
          <cell r="J424">
            <v>0</v>
          </cell>
          <cell r="K424" t="str">
            <v>Kayu</v>
          </cell>
          <cell r="L424">
            <v>0</v>
          </cell>
          <cell r="M424">
            <v>0</v>
          </cell>
          <cell r="N424">
            <v>0</v>
          </cell>
          <cell r="O424" t="str">
            <v>SEI. BAWANG RUAS JALAN SUMBER DATAR-AIR MAS</v>
          </cell>
          <cell r="P424">
            <v>2012</v>
          </cell>
          <cell r="Q424">
            <v>0</v>
          </cell>
          <cell r="R424">
            <v>0</v>
          </cell>
          <cell r="S424">
            <v>0</v>
          </cell>
          <cell r="T424" t="str">
            <v>APBD</v>
          </cell>
          <cell r="U424">
            <v>76115535.321222559</v>
          </cell>
          <cell r="V424" t="str">
            <v>B</v>
          </cell>
          <cell r="W424">
            <v>0</v>
          </cell>
        </row>
        <row r="425">
          <cell r="F425" t="str">
            <v>4.13.02</v>
          </cell>
          <cell r="G425">
            <v>0</v>
          </cell>
          <cell r="H425" t="str">
            <v>REHABILITASI JEMBATAN KAYU SEI. KERANJI RUAS JALAN SUMBER DATAR-SEI. KERANJI-PASIR MAS</v>
          </cell>
          <cell r="I425" t="str">
            <v>04.13.02.04.03</v>
          </cell>
          <cell r="J425">
            <v>0</v>
          </cell>
          <cell r="K425" t="str">
            <v>Kayu</v>
          </cell>
          <cell r="L425">
            <v>0</v>
          </cell>
          <cell r="M425">
            <v>0</v>
          </cell>
          <cell r="N425">
            <v>0</v>
          </cell>
          <cell r="O425" t="str">
            <v>SEI. KERANJI RUAS JALAN SUMBER DATAR-SEI. KERANJI-PASIR MAS</v>
          </cell>
          <cell r="P425">
            <v>2012</v>
          </cell>
          <cell r="Q425">
            <v>0</v>
          </cell>
          <cell r="R425">
            <v>0</v>
          </cell>
          <cell r="S425">
            <v>0</v>
          </cell>
          <cell r="T425" t="str">
            <v>APBD</v>
          </cell>
          <cell r="U425">
            <v>102755972.83967289</v>
          </cell>
          <cell r="V425" t="str">
            <v>B</v>
          </cell>
          <cell r="W425">
            <v>0</v>
          </cell>
        </row>
        <row r="426">
          <cell r="F426" t="str">
            <v>4.13.02</v>
          </cell>
          <cell r="G426">
            <v>0</v>
          </cell>
          <cell r="H426" t="str">
            <v xml:space="preserve"> REHABILITASI JEMBATAN KAYU SEI. BALUI RUAS JALAN SIMPANG HANDOYO-SUMBER DATAR</v>
          </cell>
          <cell r="I426" t="str">
            <v>04.13.02.04.03</v>
          </cell>
          <cell r="J426">
            <v>0</v>
          </cell>
          <cell r="K426" t="str">
            <v>Kayu</v>
          </cell>
          <cell r="L426">
            <v>0</v>
          </cell>
          <cell r="M426">
            <v>0</v>
          </cell>
          <cell r="N426">
            <v>0</v>
          </cell>
          <cell r="O426" t="str">
            <v>SEI. BALUI RUAS JALAN SIMPANG HANDOYO-SUMBER DATAR</v>
          </cell>
          <cell r="P426">
            <v>2012</v>
          </cell>
          <cell r="Q426">
            <v>0</v>
          </cell>
          <cell r="R426">
            <v>0</v>
          </cell>
          <cell r="S426">
            <v>0</v>
          </cell>
          <cell r="T426" t="str">
            <v>APBD</v>
          </cell>
          <cell r="U426">
            <v>83626402.271583661</v>
          </cell>
          <cell r="V426" t="str">
            <v>B</v>
          </cell>
          <cell r="W426">
            <v>0</v>
          </cell>
        </row>
        <row r="427">
          <cell r="F427" t="str">
            <v>4.13.02</v>
          </cell>
          <cell r="G427">
            <v>0</v>
          </cell>
          <cell r="H427" t="str">
            <v xml:space="preserve"> PERBAIKAN JEMBATAN SEI.SUKAM DAN PEMBUATAN JEMBATAN SEI.LIBUAI (SWAKELOLA)</v>
          </cell>
          <cell r="I427" t="str">
            <v>04.13.02.03.08</v>
          </cell>
          <cell r="J427">
            <v>0</v>
          </cell>
          <cell r="K427" t="str">
            <v>Beton</v>
          </cell>
          <cell r="L427">
            <v>0</v>
          </cell>
          <cell r="M427">
            <v>0</v>
          </cell>
          <cell r="N427">
            <v>0</v>
          </cell>
          <cell r="O427" t="str">
            <v>SEI.SUKAM DAN PEMBUATAN JEMBATAN SEI.LIBUAI</v>
          </cell>
          <cell r="P427">
            <v>2012</v>
          </cell>
          <cell r="Q427">
            <v>0</v>
          </cell>
          <cell r="R427">
            <v>0</v>
          </cell>
          <cell r="S427">
            <v>0</v>
          </cell>
          <cell r="T427" t="str">
            <v>APBD</v>
          </cell>
          <cell r="U427">
            <v>61843579.711400554</v>
          </cell>
          <cell r="V427" t="str">
            <v>B</v>
          </cell>
          <cell r="W427">
            <v>0</v>
          </cell>
        </row>
        <row r="428">
          <cell r="F428" t="str">
            <v>4.13.01</v>
          </cell>
          <cell r="G428">
            <v>0</v>
          </cell>
          <cell r="H428" t="str">
            <v>PENINGKATAN JALAN SP.HANDOYO-SP.SEI.SIRIH-SP.4 PT.WANASARI-SP.SUKAMAJU-KOTO BARU (ASPAL 2,00 KM) (PANJANG RUAS 60.70 KM)</v>
          </cell>
          <cell r="I428" t="str">
            <v>04.13.01.03.06</v>
          </cell>
          <cell r="J428">
            <v>0</v>
          </cell>
          <cell r="K428" t="str">
            <v>Aspal</v>
          </cell>
          <cell r="L428">
            <v>0</v>
          </cell>
          <cell r="M428">
            <v>0</v>
          </cell>
          <cell r="N428">
            <v>0</v>
          </cell>
          <cell r="O428" t="str">
            <v>SP.HANDOYO-SP.SEI.SIRIH-SP.4 PT.WANASARI-SP.SUKAMAJU-KOTO BARU</v>
          </cell>
          <cell r="P428">
            <v>2012</v>
          </cell>
          <cell r="Q428">
            <v>0</v>
          </cell>
          <cell r="R428">
            <v>0</v>
          </cell>
          <cell r="S428">
            <v>0</v>
          </cell>
          <cell r="T428" t="str">
            <v>APBD</v>
          </cell>
          <cell r="U428">
            <v>3935487059</v>
          </cell>
          <cell r="V428" t="str">
            <v>B</v>
          </cell>
          <cell r="W428">
            <v>0</v>
          </cell>
        </row>
        <row r="429">
          <cell r="F429" t="str">
            <v>4.13.01</v>
          </cell>
          <cell r="G429">
            <v>0</v>
          </cell>
          <cell r="H429" t="str">
            <v>PENINGKATAN JALAN SEI. JERING-TK PEMBINA+JALAN ISTIQOMAH (ASPAL 1,3 KM)</v>
          </cell>
          <cell r="I429" t="str">
            <v>04.13.01.03.06</v>
          </cell>
          <cell r="J429">
            <v>0</v>
          </cell>
          <cell r="K429" t="str">
            <v>Aspal</v>
          </cell>
          <cell r="L429">
            <v>0</v>
          </cell>
          <cell r="M429">
            <v>0</v>
          </cell>
          <cell r="N429">
            <v>0</v>
          </cell>
          <cell r="O429" t="str">
            <v>SEI. JERING-TK PEMBINA</v>
          </cell>
          <cell r="P429">
            <v>2013</v>
          </cell>
          <cell r="Q429">
            <v>0</v>
          </cell>
          <cell r="R429">
            <v>0</v>
          </cell>
          <cell r="S429">
            <v>0</v>
          </cell>
          <cell r="T429" t="str">
            <v>APBD</v>
          </cell>
          <cell r="U429">
            <v>2219297579</v>
          </cell>
          <cell r="V429" t="str">
            <v>B</v>
          </cell>
          <cell r="W429">
            <v>0</v>
          </cell>
        </row>
        <row r="430">
          <cell r="F430" t="str">
            <v>4.13.01</v>
          </cell>
          <cell r="G430">
            <v>0</v>
          </cell>
          <cell r="H430" t="str">
            <v>PENINGKATAN JALAN PULAU BUNGIN - PT. DUTA PALMA ( ASPAL )</v>
          </cell>
          <cell r="I430" t="str">
            <v>04.13.01.03.06</v>
          </cell>
          <cell r="J430">
            <v>0</v>
          </cell>
          <cell r="K430" t="str">
            <v>Aspal</v>
          </cell>
          <cell r="L430">
            <v>0</v>
          </cell>
          <cell r="M430">
            <v>0</v>
          </cell>
          <cell r="N430">
            <v>0</v>
          </cell>
          <cell r="O430" t="str">
            <v>PULAU BUNGIN - PT. DUTA PALMA</v>
          </cell>
          <cell r="P430">
            <v>2013</v>
          </cell>
          <cell r="Q430">
            <v>0</v>
          </cell>
          <cell r="R430">
            <v>0</v>
          </cell>
          <cell r="S430">
            <v>0</v>
          </cell>
          <cell r="T430" t="str">
            <v>APBD</v>
          </cell>
          <cell r="U430">
            <v>1284742209</v>
          </cell>
          <cell r="V430">
            <v>0</v>
          </cell>
          <cell r="W430">
            <v>0</v>
          </cell>
        </row>
        <row r="431">
          <cell r="F431" t="str">
            <v>4.13.01</v>
          </cell>
          <cell r="G431">
            <v>0</v>
          </cell>
          <cell r="H431" t="str">
            <v>JALAN BENAI-PL. KOPUNG</v>
          </cell>
          <cell r="I431" t="str">
            <v>04.13.01.03.06</v>
          </cell>
          <cell r="J431">
            <v>0</v>
          </cell>
          <cell r="K431" t="str">
            <v>Aspal</v>
          </cell>
          <cell r="L431">
            <v>0</v>
          </cell>
          <cell r="M431">
            <v>0</v>
          </cell>
          <cell r="N431">
            <v>0</v>
          </cell>
          <cell r="O431" t="str">
            <v>BENAI-PL. KOPUNG</v>
          </cell>
          <cell r="P431">
            <v>2013</v>
          </cell>
          <cell r="Q431">
            <v>0</v>
          </cell>
          <cell r="R431">
            <v>0</v>
          </cell>
          <cell r="S431">
            <v>0</v>
          </cell>
          <cell r="T431" t="str">
            <v>APBD</v>
          </cell>
          <cell r="U431">
            <v>1749736768</v>
          </cell>
          <cell r="V431">
            <v>0</v>
          </cell>
          <cell r="W431">
            <v>0</v>
          </cell>
        </row>
        <row r="432">
          <cell r="E432" t="str">
            <v>167.1</v>
          </cell>
          <cell r="F432" t="str">
            <v>4.13.01</v>
          </cell>
          <cell r="G432">
            <v>0</v>
          </cell>
          <cell r="H432" t="str">
            <v>JALAN TANAH BEKALI (ASPAL)</v>
          </cell>
          <cell r="I432" t="str">
            <v>04.13.01.03.06</v>
          </cell>
          <cell r="J432">
            <v>0</v>
          </cell>
          <cell r="K432" t="str">
            <v>Aspal</v>
          </cell>
          <cell r="L432">
            <v>0</v>
          </cell>
          <cell r="M432">
            <v>0</v>
          </cell>
          <cell r="N432">
            <v>0</v>
          </cell>
          <cell r="O432" t="str">
            <v>DESA TANAH BEKALI</v>
          </cell>
          <cell r="P432">
            <v>2013</v>
          </cell>
          <cell r="Q432">
            <v>0</v>
          </cell>
          <cell r="R432">
            <v>0</v>
          </cell>
          <cell r="S432">
            <v>0</v>
          </cell>
          <cell r="T432" t="str">
            <v>APBD</v>
          </cell>
          <cell r="U432">
            <v>1663779645</v>
          </cell>
          <cell r="V432">
            <v>0</v>
          </cell>
          <cell r="W432">
            <v>0</v>
          </cell>
        </row>
        <row r="433">
          <cell r="F433" t="str">
            <v>4.13.01</v>
          </cell>
          <cell r="G433">
            <v>0</v>
          </cell>
          <cell r="H433" t="str">
            <v>JALAN PAUH ANGIT-PL. RENGAS-SUKAPING (ASPAL)</v>
          </cell>
          <cell r="I433" t="str">
            <v>04.13.01.03.06</v>
          </cell>
          <cell r="J433">
            <v>0</v>
          </cell>
          <cell r="K433" t="str">
            <v>Aspal</v>
          </cell>
          <cell r="L433">
            <v>0</v>
          </cell>
          <cell r="M433">
            <v>0</v>
          </cell>
          <cell r="N433">
            <v>0</v>
          </cell>
          <cell r="O433" t="str">
            <v>PAUH ANGIT-PL. RENGAS-SUKAPING</v>
          </cell>
          <cell r="P433">
            <v>2013</v>
          </cell>
          <cell r="Q433">
            <v>0</v>
          </cell>
          <cell r="R433">
            <v>0</v>
          </cell>
          <cell r="S433">
            <v>0</v>
          </cell>
          <cell r="T433" t="str">
            <v>APBD</v>
          </cell>
          <cell r="U433">
            <v>5337508027</v>
          </cell>
          <cell r="V433">
            <v>0</v>
          </cell>
          <cell r="W433">
            <v>0</v>
          </cell>
        </row>
        <row r="434">
          <cell r="F434" t="str">
            <v>4.13.01</v>
          </cell>
          <cell r="G434">
            <v>0</v>
          </cell>
          <cell r="H434" t="str">
            <v>JALAN BANJAR LOPAK-PEMBATANG (DESA PEMBATANG PANGEAN) (ASPAL)</v>
          </cell>
          <cell r="I434" t="str">
            <v>04.13.01.03.06</v>
          </cell>
          <cell r="J434">
            <v>0</v>
          </cell>
          <cell r="K434" t="str">
            <v>Aspal</v>
          </cell>
          <cell r="L434">
            <v>0</v>
          </cell>
          <cell r="M434">
            <v>0</v>
          </cell>
          <cell r="N434">
            <v>0</v>
          </cell>
          <cell r="O434" t="str">
            <v>BANJAR LOPAK - PEMBATANG</v>
          </cell>
          <cell r="P434">
            <v>2013</v>
          </cell>
          <cell r="Q434">
            <v>0</v>
          </cell>
          <cell r="R434">
            <v>0</v>
          </cell>
          <cell r="S434">
            <v>0</v>
          </cell>
          <cell r="T434" t="str">
            <v>APBD</v>
          </cell>
          <cell r="U434">
            <v>3623464863</v>
          </cell>
          <cell r="V434">
            <v>0</v>
          </cell>
          <cell r="W434">
            <v>0</v>
          </cell>
        </row>
        <row r="435">
          <cell r="E435" t="str">
            <v>164.4</v>
          </cell>
          <cell r="F435" t="str">
            <v>4.13.01</v>
          </cell>
          <cell r="G435">
            <v>0</v>
          </cell>
          <cell r="H435" t="str">
            <v>JALAN PANGEAN-SITUGAL (DESA LUBUK KOBUN) (ASPAL)</v>
          </cell>
          <cell r="I435" t="str">
            <v>04.13.01.03.06</v>
          </cell>
          <cell r="J435">
            <v>0</v>
          </cell>
          <cell r="K435" t="str">
            <v>Aspal</v>
          </cell>
          <cell r="L435">
            <v>0</v>
          </cell>
          <cell r="M435">
            <v>0</v>
          </cell>
          <cell r="N435">
            <v>0</v>
          </cell>
          <cell r="O435" t="str">
            <v>PANGEAN - SITUGAL</v>
          </cell>
          <cell r="P435">
            <v>2013</v>
          </cell>
          <cell r="Q435">
            <v>0</v>
          </cell>
          <cell r="R435">
            <v>0</v>
          </cell>
          <cell r="S435">
            <v>0</v>
          </cell>
          <cell r="T435" t="str">
            <v>APBD</v>
          </cell>
          <cell r="U435">
            <v>1768063472</v>
          </cell>
          <cell r="V435">
            <v>0</v>
          </cell>
          <cell r="W435">
            <v>0</v>
          </cell>
        </row>
        <row r="436">
          <cell r="F436" t="str">
            <v>4.13.01</v>
          </cell>
          <cell r="G436">
            <v>0</v>
          </cell>
          <cell r="H436" t="str">
            <v>JALAN PENGHUBUNG JEMBATAN BASERAH (ASPAL)</v>
          </cell>
          <cell r="I436" t="str">
            <v>04.13.02.03.01</v>
          </cell>
          <cell r="J436">
            <v>0</v>
          </cell>
          <cell r="K436" t="str">
            <v>Aspal</v>
          </cell>
          <cell r="L436">
            <v>0</v>
          </cell>
          <cell r="M436">
            <v>0</v>
          </cell>
          <cell r="N436">
            <v>0</v>
          </cell>
          <cell r="O436" t="str">
            <v>BASERAH</v>
          </cell>
          <cell r="P436">
            <v>2013</v>
          </cell>
          <cell r="Q436">
            <v>0</v>
          </cell>
          <cell r="R436">
            <v>0</v>
          </cell>
          <cell r="S436">
            <v>0</v>
          </cell>
          <cell r="T436" t="str">
            <v>APBD</v>
          </cell>
          <cell r="U436">
            <v>1780990624</v>
          </cell>
          <cell r="V436">
            <v>0</v>
          </cell>
          <cell r="W436">
            <v>0</v>
          </cell>
        </row>
        <row r="437">
          <cell r="F437" t="str">
            <v>4.13.01</v>
          </cell>
          <cell r="G437">
            <v>0</v>
          </cell>
          <cell r="H437" t="str">
            <v>JALAN MENUJU KANTOR CAMAT KUANTAN HILIR SEBERANG</v>
          </cell>
          <cell r="I437" t="str">
            <v>04.13.02.03.01</v>
          </cell>
          <cell r="J437">
            <v>0</v>
          </cell>
          <cell r="K437" t="str">
            <v>Aspal</v>
          </cell>
          <cell r="L437">
            <v>0</v>
          </cell>
          <cell r="M437">
            <v>0</v>
          </cell>
          <cell r="N437">
            <v>0</v>
          </cell>
          <cell r="O437" t="str">
            <v>KUANTAN HILIR SEBERANG</v>
          </cell>
          <cell r="P437">
            <v>2013</v>
          </cell>
          <cell r="Q437">
            <v>0</v>
          </cell>
          <cell r="R437">
            <v>0</v>
          </cell>
          <cell r="S437">
            <v>0</v>
          </cell>
          <cell r="T437" t="str">
            <v>APBD</v>
          </cell>
          <cell r="U437">
            <v>1721445175</v>
          </cell>
          <cell r="V437">
            <v>0</v>
          </cell>
          <cell r="W437">
            <v>0</v>
          </cell>
        </row>
        <row r="438">
          <cell r="E438" t="str">
            <v>92.1</v>
          </cell>
          <cell r="F438" t="str">
            <v>4.13.01</v>
          </cell>
          <cell r="G438">
            <v>0</v>
          </cell>
          <cell r="H438" t="str">
            <v>JALAN SP. 4 PANGKALAN-MUARO PETAI-SITIANG (ASPAL)</v>
          </cell>
          <cell r="I438" t="str">
            <v>04.13.01.03.06</v>
          </cell>
          <cell r="J438">
            <v>0</v>
          </cell>
          <cell r="K438" t="str">
            <v>Aspal</v>
          </cell>
          <cell r="L438">
            <v>0</v>
          </cell>
          <cell r="M438">
            <v>0</v>
          </cell>
          <cell r="N438">
            <v>0</v>
          </cell>
          <cell r="O438" t="str">
            <v>SIMPANG 4 PANGKALAN - MUARA PETAI - SITIANG</v>
          </cell>
          <cell r="P438">
            <v>2013</v>
          </cell>
          <cell r="Q438">
            <v>0</v>
          </cell>
          <cell r="R438">
            <v>0</v>
          </cell>
          <cell r="S438">
            <v>0</v>
          </cell>
          <cell r="T438" t="str">
            <v>APBD</v>
          </cell>
          <cell r="U438">
            <v>3025459495</v>
          </cell>
          <cell r="V438">
            <v>0</v>
          </cell>
          <cell r="W438">
            <v>0</v>
          </cell>
        </row>
        <row r="439">
          <cell r="F439" t="str">
            <v>4.13.01</v>
          </cell>
          <cell r="G439">
            <v>0</v>
          </cell>
          <cell r="H439" t="str">
            <v>JALAN LUBUK JAMBI-SP. IBUL (DESA PANGKALAN)</v>
          </cell>
          <cell r="I439" t="str">
            <v>04.13.01.03.06</v>
          </cell>
          <cell r="J439">
            <v>0</v>
          </cell>
          <cell r="K439">
            <v>0</v>
          </cell>
          <cell r="L439">
            <v>0</v>
          </cell>
          <cell r="M439">
            <v>0</v>
          </cell>
          <cell r="N439">
            <v>0</v>
          </cell>
          <cell r="O439" t="str">
            <v>LUBUK JAMBI-SP. IBUL</v>
          </cell>
          <cell r="P439">
            <v>2013</v>
          </cell>
          <cell r="Q439">
            <v>0</v>
          </cell>
          <cell r="R439">
            <v>0</v>
          </cell>
          <cell r="S439">
            <v>0</v>
          </cell>
          <cell r="T439" t="str">
            <v>APBD</v>
          </cell>
          <cell r="U439">
            <v>5749727762</v>
          </cell>
          <cell r="V439">
            <v>0</v>
          </cell>
          <cell r="W439">
            <v>0</v>
          </cell>
        </row>
        <row r="440">
          <cell r="E440" t="str">
            <v>230.1</v>
          </cell>
          <cell r="F440" t="str">
            <v>4.13.01</v>
          </cell>
          <cell r="G440">
            <v>0</v>
          </cell>
          <cell r="H440" t="str">
            <v>JALAN LOGAS-SUMBER DATAR (URG PILIHAN)</v>
          </cell>
          <cell r="I440" t="str">
            <v>04.13.01.03.06</v>
          </cell>
          <cell r="J440">
            <v>0</v>
          </cell>
          <cell r="K440" t="str">
            <v>Tanah</v>
          </cell>
          <cell r="L440">
            <v>0</v>
          </cell>
          <cell r="M440">
            <v>0</v>
          </cell>
          <cell r="N440">
            <v>0</v>
          </cell>
          <cell r="O440" t="str">
            <v>LOGAS-SUMBER DATAR</v>
          </cell>
          <cell r="P440">
            <v>2013</v>
          </cell>
          <cell r="Q440">
            <v>0</v>
          </cell>
          <cell r="R440">
            <v>0</v>
          </cell>
          <cell r="S440">
            <v>0</v>
          </cell>
          <cell r="T440" t="str">
            <v>APBD</v>
          </cell>
          <cell r="U440">
            <v>716925612</v>
          </cell>
          <cell r="V440">
            <v>0</v>
          </cell>
          <cell r="W440">
            <v>0</v>
          </cell>
        </row>
        <row r="441">
          <cell r="E441" t="str">
            <v>.</v>
          </cell>
          <cell r="F441" t="str">
            <v>4.13.02</v>
          </cell>
          <cell r="G441">
            <v>0</v>
          </cell>
          <cell r="H441" t="str">
            <v>PEMBUATAN 2 UNIT 3,5X4X7 TIGA LUBANG DAN 3X4 TUNGGAL RUAS JALAN SUKARAJA-GIRI SAKO</v>
          </cell>
          <cell r="I441" t="str">
            <v>04.13.01.03.06</v>
          </cell>
          <cell r="J441">
            <v>0</v>
          </cell>
          <cell r="K441">
            <v>0</v>
          </cell>
          <cell r="L441">
            <v>0</v>
          </cell>
          <cell r="M441">
            <v>0</v>
          </cell>
          <cell r="N441">
            <v>0</v>
          </cell>
          <cell r="O441" t="str">
            <v>SUKARAJA-GIRI SAKO</v>
          </cell>
          <cell r="P441">
            <v>2013</v>
          </cell>
          <cell r="Q441">
            <v>0</v>
          </cell>
          <cell r="R441">
            <v>0</v>
          </cell>
          <cell r="S441">
            <v>0</v>
          </cell>
          <cell r="T441" t="str">
            <v>APBD</v>
          </cell>
          <cell r="U441">
            <v>1027221016</v>
          </cell>
          <cell r="V441">
            <v>0</v>
          </cell>
          <cell r="W441">
            <v>0</v>
          </cell>
        </row>
        <row r="442">
          <cell r="F442" t="str">
            <v>4.13.02</v>
          </cell>
          <cell r="G442">
            <v>0</v>
          </cell>
          <cell r="H442" t="str">
            <v>JEMBATAN SEI. ULO (55 M) RUAS JALAN JAKE-KOTO KOMBU</v>
          </cell>
          <cell r="I442" t="str">
            <v>04.13.02.03.08</v>
          </cell>
          <cell r="J442">
            <v>0</v>
          </cell>
          <cell r="K442" t="str">
            <v>Baja</v>
          </cell>
          <cell r="L442">
            <v>0</v>
          </cell>
          <cell r="M442">
            <v>0</v>
          </cell>
          <cell r="N442">
            <v>0</v>
          </cell>
          <cell r="O442" t="str">
            <v>SEI ULO</v>
          </cell>
          <cell r="P442">
            <v>2013</v>
          </cell>
          <cell r="Q442">
            <v>0</v>
          </cell>
          <cell r="R442">
            <v>0</v>
          </cell>
          <cell r="S442">
            <v>0</v>
          </cell>
          <cell r="T442" t="str">
            <v>APBD</v>
          </cell>
          <cell r="U442">
            <v>8623468047</v>
          </cell>
          <cell r="V442">
            <v>0</v>
          </cell>
          <cell r="W442">
            <v>0</v>
          </cell>
        </row>
        <row r="443">
          <cell r="F443" t="str">
            <v>4.13.02</v>
          </cell>
          <cell r="G443">
            <v>0</v>
          </cell>
          <cell r="H443" t="str">
            <v xml:space="preserve"> JEMBATAN SEI. KLESEK (BALOK T 25 M)</v>
          </cell>
          <cell r="I443" t="str">
            <v>04.13.02.03.08</v>
          </cell>
          <cell r="J443">
            <v>0</v>
          </cell>
          <cell r="K443" t="str">
            <v>Baja</v>
          </cell>
          <cell r="L443">
            <v>0</v>
          </cell>
          <cell r="M443">
            <v>0</v>
          </cell>
          <cell r="N443">
            <v>0</v>
          </cell>
          <cell r="O443" t="str">
            <v>SEI. KLESEK</v>
          </cell>
          <cell r="P443">
            <v>2013</v>
          </cell>
          <cell r="Q443">
            <v>0</v>
          </cell>
          <cell r="R443">
            <v>0</v>
          </cell>
          <cell r="S443">
            <v>0</v>
          </cell>
          <cell r="T443" t="str">
            <v>APBD</v>
          </cell>
          <cell r="U443">
            <v>2280941691</v>
          </cell>
          <cell r="V443">
            <v>0</v>
          </cell>
          <cell r="W443">
            <v>0</v>
          </cell>
        </row>
        <row r="444">
          <cell r="F444" t="str">
            <v>4.13.02</v>
          </cell>
          <cell r="G444">
            <v>0</v>
          </cell>
          <cell r="H444" t="str">
            <v xml:space="preserve"> JEMBATAN RAWANG BINJAI (BALOK T)</v>
          </cell>
          <cell r="I444" t="str">
            <v>04.13.02.03.08</v>
          </cell>
          <cell r="J444">
            <v>0</v>
          </cell>
          <cell r="K444" t="str">
            <v>Baja</v>
          </cell>
          <cell r="L444">
            <v>0</v>
          </cell>
          <cell r="M444">
            <v>0</v>
          </cell>
          <cell r="N444">
            <v>0</v>
          </cell>
          <cell r="O444" t="str">
            <v>RAWANG BINJAI</v>
          </cell>
          <cell r="P444">
            <v>2013</v>
          </cell>
          <cell r="Q444">
            <v>0</v>
          </cell>
          <cell r="R444">
            <v>0</v>
          </cell>
          <cell r="S444">
            <v>0</v>
          </cell>
          <cell r="T444" t="str">
            <v>APBD</v>
          </cell>
          <cell r="U444">
            <v>2104052688</v>
          </cell>
          <cell r="V444">
            <v>0</v>
          </cell>
          <cell r="W444">
            <v>0</v>
          </cell>
        </row>
        <row r="445">
          <cell r="F445" t="str">
            <v>4.13.02</v>
          </cell>
          <cell r="G445">
            <v>0</v>
          </cell>
          <cell r="H445" t="str">
            <v>BANGUNAN PENAHAN TEBING RUAS JALAN PERKANTORAN PEMDA DAN JALAN PROKLAMASI KM.163</v>
          </cell>
          <cell r="I445" t="str">
            <v>04.13.01.03.08</v>
          </cell>
          <cell r="J445">
            <v>0</v>
          </cell>
          <cell r="K445" t="str">
            <v>Beton</v>
          </cell>
          <cell r="L445">
            <v>0</v>
          </cell>
          <cell r="M445">
            <v>0</v>
          </cell>
          <cell r="N445">
            <v>0</v>
          </cell>
          <cell r="O445" t="str">
            <v>TELUK KUANTAN</v>
          </cell>
          <cell r="P445">
            <v>2013</v>
          </cell>
          <cell r="Q445">
            <v>0</v>
          </cell>
          <cell r="R445">
            <v>0</v>
          </cell>
          <cell r="S445">
            <v>0</v>
          </cell>
          <cell r="T445" t="str">
            <v>APBD</v>
          </cell>
          <cell r="U445">
            <v>1827236217</v>
          </cell>
          <cell r="V445">
            <v>0</v>
          </cell>
          <cell r="W445">
            <v>0</v>
          </cell>
        </row>
        <row r="446">
          <cell r="E446" t="str">
            <v>117.2</v>
          </cell>
          <cell r="F446" t="str">
            <v>4.13.01</v>
          </cell>
          <cell r="G446">
            <v>0</v>
          </cell>
          <cell r="H446" t="str">
            <v>JLN. KP. BARU TOAR-PASAR GUNUNG (ASPAL)</v>
          </cell>
          <cell r="I446" t="str">
            <v>04.13.01.03.06</v>
          </cell>
          <cell r="J446">
            <v>0</v>
          </cell>
          <cell r="K446" t="str">
            <v>Aspal</v>
          </cell>
          <cell r="L446">
            <v>0</v>
          </cell>
          <cell r="M446">
            <v>0</v>
          </cell>
          <cell r="N446">
            <v>0</v>
          </cell>
          <cell r="O446" t="str">
            <v>KP. BARU TOAR-PASAR GUNUNG</v>
          </cell>
          <cell r="P446">
            <v>2013</v>
          </cell>
          <cell r="Q446">
            <v>0</v>
          </cell>
          <cell r="R446">
            <v>0</v>
          </cell>
          <cell r="S446">
            <v>0</v>
          </cell>
          <cell r="T446" t="str">
            <v>APBD</v>
          </cell>
          <cell r="U446">
            <v>1701051417</v>
          </cell>
          <cell r="V446">
            <v>0</v>
          </cell>
          <cell r="W446">
            <v>0</v>
          </cell>
        </row>
        <row r="447">
          <cell r="F447" t="str">
            <v>4.13.01</v>
          </cell>
          <cell r="G447">
            <v>0</v>
          </cell>
          <cell r="H447" t="str">
            <v>JLN DESA BANDAR ALAI KARI (ASPAL)</v>
          </cell>
          <cell r="I447" t="str">
            <v>04.13.01.03.06</v>
          </cell>
          <cell r="J447">
            <v>0</v>
          </cell>
          <cell r="K447" t="str">
            <v>Aspal</v>
          </cell>
          <cell r="L447">
            <v>0</v>
          </cell>
          <cell r="M447">
            <v>0</v>
          </cell>
          <cell r="N447">
            <v>0</v>
          </cell>
          <cell r="O447" t="str">
            <v>BANDAR ALAI KARI</v>
          </cell>
          <cell r="P447">
            <v>2013</v>
          </cell>
          <cell r="Q447">
            <v>0</v>
          </cell>
          <cell r="R447">
            <v>0</v>
          </cell>
          <cell r="S447">
            <v>0</v>
          </cell>
          <cell r="T447" t="str">
            <v>APBD</v>
          </cell>
          <cell r="U447">
            <v>1684357399</v>
          </cell>
          <cell r="V447">
            <v>0</v>
          </cell>
          <cell r="W447">
            <v>0</v>
          </cell>
        </row>
        <row r="448">
          <cell r="F448" t="str">
            <v>4.13.01</v>
          </cell>
          <cell r="G448">
            <v>0</v>
          </cell>
          <cell r="H448" t="str">
            <v>JALAN DALAM KOTA MUARA LEMBU (OVERLAY)</v>
          </cell>
          <cell r="I448" t="str">
            <v>04.13.02.03.01</v>
          </cell>
          <cell r="J448">
            <v>0</v>
          </cell>
          <cell r="K448">
            <v>0</v>
          </cell>
          <cell r="L448">
            <v>0</v>
          </cell>
          <cell r="M448">
            <v>0</v>
          </cell>
          <cell r="N448">
            <v>0</v>
          </cell>
          <cell r="O448" t="str">
            <v>KOTA MUARA LEMBU</v>
          </cell>
          <cell r="P448">
            <v>2013</v>
          </cell>
          <cell r="Q448">
            <v>0</v>
          </cell>
          <cell r="R448">
            <v>0</v>
          </cell>
          <cell r="S448">
            <v>0</v>
          </cell>
          <cell r="T448" t="str">
            <v>APBD</v>
          </cell>
          <cell r="U448">
            <v>783907728</v>
          </cell>
          <cell r="V448">
            <v>0</v>
          </cell>
          <cell r="W448">
            <v>0</v>
          </cell>
        </row>
        <row r="449">
          <cell r="E449" t="str">
            <v>4.2</v>
          </cell>
          <cell r="F449" t="str">
            <v>4.13.02</v>
          </cell>
          <cell r="G449">
            <v>0</v>
          </cell>
          <cell r="H449" t="str">
            <v>BOX CULVERT 2 X 2 RUAS JLAN SENTAJO MUARA LANGSAT</v>
          </cell>
          <cell r="I449" t="str">
            <v>04.13.01.03.06</v>
          </cell>
          <cell r="J449">
            <v>0</v>
          </cell>
          <cell r="K449" t="str">
            <v>Beton</v>
          </cell>
          <cell r="L449">
            <v>0</v>
          </cell>
          <cell r="M449">
            <v>0</v>
          </cell>
          <cell r="N449">
            <v>0</v>
          </cell>
          <cell r="O449" t="str">
            <v>SENTAJO - MUARA LANGSAT</v>
          </cell>
          <cell r="P449">
            <v>2013</v>
          </cell>
          <cell r="Q449">
            <v>0</v>
          </cell>
          <cell r="R449">
            <v>0</v>
          </cell>
          <cell r="S449">
            <v>0</v>
          </cell>
          <cell r="T449" t="str">
            <v>APBD</v>
          </cell>
          <cell r="U449">
            <v>198785526</v>
          </cell>
          <cell r="V449">
            <v>0</v>
          </cell>
          <cell r="W449">
            <v>0</v>
          </cell>
        </row>
        <row r="450">
          <cell r="E450" t="str">
            <v>J5.1</v>
          </cell>
          <cell r="F450" t="str">
            <v>4.13.02</v>
          </cell>
          <cell r="G450">
            <v>0</v>
          </cell>
          <cell r="H450" t="str">
            <v>JEMBATAN RANGKA SEI. DANAU BESAR RUAS JALAN KOTO RAJO - PL. JAMBU (35 M)</v>
          </cell>
          <cell r="I450" t="str">
            <v>04.13.02.03.08</v>
          </cell>
          <cell r="J450">
            <v>0</v>
          </cell>
          <cell r="K450" t="str">
            <v>Baja</v>
          </cell>
          <cell r="L450">
            <v>0</v>
          </cell>
          <cell r="M450">
            <v>0</v>
          </cell>
          <cell r="N450">
            <v>0</v>
          </cell>
          <cell r="O450" t="str">
            <v>SEI. DANAU BESAR RUAS JALAN KOTO RAJO - PL. JAMBU</v>
          </cell>
          <cell r="P450">
            <v>2013</v>
          </cell>
          <cell r="Q450">
            <v>0</v>
          </cell>
          <cell r="R450">
            <v>0</v>
          </cell>
          <cell r="S450">
            <v>0</v>
          </cell>
          <cell r="T450" t="str">
            <v>APBD</v>
          </cell>
          <cell r="U450">
            <v>2229465896</v>
          </cell>
          <cell r="V450">
            <v>0</v>
          </cell>
          <cell r="W450">
            <v>0</v>
          </cell>
        </row>
        <row r="451">
          <cell r="E451" t="str">
            <v>.2</v>
          </cell>
          <cell r="F451" t="str">
            <v>4.13.02</v>
          </cell>
          <cell r="G451">
            <v>0</v>
          </cell>
          <cell r="H451" t="str">
            <v xml:space="preserve"> BANGUNAN PENAHAN TEBING RUAS JALAN SENTAJO - MUARA LANGSAT</v>
          </cell>
          <cell r="I451" t="str">
            <v>04.13.01.03.08</v>
          </cell>
          <cell r="J451">
            <v>0</v>
          </cell>
          <cell r="K451" t="str">
            <v>Beton</v>
          </cell>
          <cell r="L451">
            <v>0</v>
          </cell>
          <cell r="M451">
            <v>0</v>
          </cell>
          <cell r="N451">
            <v>0</v>
          </cell>
          <cell r="O451" t="str">
            <v>SENTAJO - MUARA LANGSAT</v>
          </cell>
          <cell r="P451">
            <v>2013</v>
          </cell>
          <cell r="Q451">
            <v>0</v>
          </cell>
          <cell r="R451">
            <v>0</v>
          </cell>
          <cell r="S451">
            <v>0</v>
          </cell>
          <cell r="T451" t="str">
            <v>APBD</v>
          </cell>
          <cell r="U451">
            <v>195230504</v>
          </cell>
          <cell r="V451">
            <v>0</v>
          </cell>
          <cell r="W451">
            <v>0</v>
          </cell>
        </row>
        <row r="452">
          <cell r="E452" t="str">
            <v>186.2</v>
          </cell>
          <cell r="F452" t="str">
            <v>4.13.02</v>
          </cell>
          <cell r="G452">
            <v>0</v>
          </cell>
          <cell r="H452" t="str">
            <v xml:space="preserve">PEMBUATAN 1 UNIT BOX CULVERT 3X3 RUAS JALAN KUANTAN SAKO - SAKO MARGASARI </v>
          </cell>
          <cell r="I452" t="str">
            <v>04.13.01.03.06</v>
          </cell>
          <cell r="J452">
            <v>0</v>
          </cell>
          <cell r="K452">
            <v>0</v>
          </cell>
          <cell r="L452">
            <v>0</v>
          </cell>
          <cell r="M452">
            <v>0</v>
          </cell>
          <cell r="N452">
            <v>0</v>
          </cell>
          <cell r="O452" t="str">
            <v xml:space="preserve">KUANTAN SAKO - SAKO MARGASARI </v>
          </cell>
          <cell r="P452">
            <v>2014</v>
          </cell>
          <cell r="Q452">
            <v>0</v>
          </cell>
          <cell r="R452">
            <v>0</v>
          </cell>
          <cell r="S452">
            <v>0</v>
          </cell>
          <cell r="T452">
            <v>0</v>
          </cell>
          <cell r="U452">
            <v>272429048</v>
          </cell>
          <cell r="V452">
            <v>0</v>
          </cell>
          <cell r="W452">
            <v>0</v>
          </cell>
        </row>
        <row r="453">
          <cell r="E453" t="str">
            <v>J6.2</v>
          </cell>
          <cell r="F453" t="str">
            <v>4.13.02</v>
          </cell>
          <cell r="G453">
            <v>0</v>
          </cell>
          <cell r="H453" t="str">
            <v>PEMBANGUNAN JEMBATAN SEI. TINGKALAK HULU (BALOK T) RUAS JALAN SP. HANDOYO - SUMBER DATAR</v>
          </cell>
          <cell r="I453" t="str">
            <v>04.13.02.03.08</v>
          </cell>
          <cell r="J453">
            <v>0</v>
          </cell>
          <cell r="K453">
            <v>0</v>
          </cell>
          <cell r="L453">
            <v>0</v>
          </cell>
          <cell r="M453">
            <v>0</v>
          </cell>
          <cell r="N453">
            <v>0</v>
          </cell>
          <cell r="O453" t="str">
            <v>SEI.TINGKALAK RUAS JALAN SIMPANG HANDOYO-SUMBER DATAR</v>
          </cell>
          <cell r="P453">
            <v>2014</v>
          </cell>
          <cell r="Q453">
            <v>0</v>
          </cell>
          <cell r="R453">
            <v>0</v>
          </cell>
          <cell r="S453">
            <v>0</v>
          </cell>
          <cell r="T453">
            <v>0</v>
          </cell>
          <cell r="U453">
            <v>2236254252</v>
          </cell>
          <cell r="V453">
            <v>0</v>
          </cell>
          <cell r="W453">
            <v>0</v>
          </cell>
        </row>
        <row r="454">
          <cell r="E454" t="str">
            <v>245.2</v>
          </cell>
          <cell r="F454" t="str">
            <v>4.13.01</v>
          </cell>
          <cell r="G454">
            <v>0</v>
          </cell>
          <cell r="H454" t="str">
            <v>PENINGKATAN JALAN SP. 4 PT. WANASARI - SUKAMAJU (DESA SUKA DAMAI)</v>
          </cell>
          <cell r="I454" t="str">
            <v>04.13.01.03.06</v>
          </cell>
          <cell r="J454">
            <v>0</v>
          </cell>
          <cell r="K454">
            <v>0</v>
          </cell>
          <cell r="L454">
            <v>0</v>
          </cell>
          <cell r="M454">
            <v>0</v>
          </cell>
          <cell r="N454">
            <v>0</v>
          </cell>
          <cell r="O454" t="str">
            <v>SP. 4 PT. WANASARI - SUKAMAJU</v>
          </cell>
          <cell r="P454">
            <v>2014</v>
          </cell>
          <cell r="Q454">
            <v>0</v>
          </cell>
          <cell r="R454">
            <v>0</v>
          </cell>
          <cell r="S454">
            <v>0</v>
          </cell>
          <cell r="T454">
            <v>0</v>
          </cell>
          <cell r="U454">
            <v>1858553044</v>
          </cell>
          <cell r="V454">
            <v>0</v>
          </cell>
          <cell r="W454">
            <v>0</v>
          </cell>
        </row>
        <row r="455">
          <cell r="E455" t="str">
            <v>244.2</v>
          </cell>
          <cell r="F455" t="str">
            <v>4.13.01</v>
          </cell>
          <cell r="G455">
            <v>0</v>
          </cell>
          <cell r="H455" t="str">
            <v>PENINGKATAN JALA KOTO BARU - SUKAMAJU (DESA BUKIT RAYA) (ASPAL)</v>
          </cell>
          <cell r="I455" t="str">
            <v>04.13.01.03.06</v>
          </cell>
          <cell r="J455">
            <v>0</v>
          </cell>
          <cell r="K455">
            <v>0</v>
          </cell>
          <cell r="L455">
            <v>0</v>
          </cell>
          <cell r="M455">
            <v>0</v>
          </cell>
          <cell r="N455">
            <v>0</v>
          </cell>
          <cell r="O455" t="str">
            <v>KOTO BARU - SUKA MAJU</v>
          </cell>
          <cell r="P455">
            <v>2014</v>
          </cell>
          <cell r="Q455">
            <v>0</v>
          </cell>
          <cell r="R455">
            <v>0</v>
          </cell>
          <cell r="S455">
            <v>0</v>
          </cell>
          <cell r="T455">
            <v>0</v>
          </cell>
          <cell r="U455">
            <v>1872278823</v>
          </cell>
          <cell r="V455">
            <v>0</v>
          </cell>
          <cell r="W455">
            <v>0</v>
          </cell>
        </row>
        <row r="456">
          <cell r="E456" t="str">
            <v>285.3</v>
          </cell>
          <cell r="F456" t="str">
            <v>4.13.01</v>
          </cell>
          <cell r="G456">
            <v>0</v>
          </cell>
          <cell r="H456" t="str">
            <v>PENINGKATAN JALAN SEI. PERUPUK - TELUK PAUH (ASPAL)</v>
          </cell>
          <cell r="I456" t="str">
            <v>04.13.01.03.06</v>
          </cell>
          <cell r="J456">
            <v>0</v>
          </cell>
          <cell r="K456">
            <v>0</v>
          </cell>
          <cell r="L456">
            <v>0</v>
          </cell>
          <cell r="M456">
            <v>0</v>
          </cell>
          <cell r="N456">
            <v>0</v>
          </cell>
          <cell r="O456" t="str">
            <v>SEI PERUPUK-TELUK PAUH</v>
          </cell>
          <cell r="P456">
            <v>2014</v>
          </cell>
          <cell r="Q456">
            <v>0</v>
          </cell>
          <cell r="R456">
            <v>0</v>
          </cell>
          <cell r="S456">
            <v>0</v>
          </cell>
          <cell r="T456">
            <v>0</v>
          </cell>
          <cell r="U456">
            <v>1212803223</v>
          </cell>
          <cell r="V456">
            <v>0</v>
          </cell>
          <cell r="W456">
            <v>0</v>
          </cell>
        </row>
        <row r="457">
          <cell r="E457" t="str">
            <v>17.3</v>
          </cell>
          <cell r="F457" t="str">
            <v>4.13.02</v>
          </cell>
          <cell r="G457">
            <v>0</v>
          </cell>
          <cell r="H457" t="str">
            <v>PEMELIHARAAN BERKALA BOX CULVERT JALAN MENUJU SPORT CENTRE</v>
          </cell>
          <cell r="I457" t="str">
            <v>04.13.01.03.06</v>
          </cell>
          <cell r="J457">
            <v>0</v>
          </cell>
          <cell r="K457">
            <v>0</v>
          </cell>
          <cell r="L457">
            <v>0</v>
          </cell>
          <cell r="M457">
            <v>0</v>
          </cell>
          <cell r="N457">
            <v>0</v>
          </cell>
          <cell r="O457" t="str">
            <v>SPORT CENTRE</v>
          </cell>
          <cell r="P457">
            <v>2014</v>
          </cell>
          <cell r="Q457">
            <v>0</v>
          </cell>
          <cell r="R457">
            <v>0</v>
          </cell>
          <cell r="S457">
            <v>0</v>
          </cell>
          <cell r="T457">
            <v>0</v>
          </cell>
          <cell r="U457">
            <v>197719954</v>
          </cell>
          <cell r="V457">
            <v>0</v>
          </cell>
          <cell r="W457">
            <v>0</v>
          </cell>
        </row>
        <row r="458">
          <cell r="F458" t="str">
            <v>4.13.02</v>
          </cell>
          <cell r="G458">
            <v>0</v>
          </cell>
          <cell r="H458" t="str">
            <v>PEMELIHARAAN BERKALA BOX CULVERT PINTU GOBANG KARI - JAKE</v>
          </cell>
          <cell r="I458" t="str">
            <v>04.13.01.03.06</v>
          </cell>
          <cell r="J458">
            <v>0</v>
          </cell>
          <cell r="K458">
            <v>0</v>
          </cell>
          <cell r="L458">
            <v>0</v>
          </cell>
          <cell r="M458">
            <v>0</v>
          </cell>
          <cell r="N458">
            <v>0</v>
          </cell>
          <cell r="O458" t="str">
            <v>PINTU GOBANG KARI - JAKE</v>
          </cell>
          <cell r="P458">
            <v>2014</v>
          </cell>
          <cell r="Q458">
            <v>0</v>
          </cell>
          <cell r="R458">
            <v>0</v>
          </cell>
          <cell r="S458">
            <v>0</v>
          </cell>
          <cell r="T458">
            <v>0</v>
          </cell>
          <cell r="U458">
            <v>197994103</v>
          </cell>
          <cell r="V458">
            <v>0</v>
          </cell>
          <cell r="W458">
            <v>0</v>
          </cell>
        </row>
        <row r="459">
          <cell r="F459" t="str">
            <v>4.13.02</v>
          </cell>
          <cell r="G459">
            <v>0</v>
          </cell>
          <cell r="H459" t="str">
            <v xml:space="preserve">PEMBUATAN TURAP JEMBATAN PASAR USANG BASERAH </v>
          </cell>
          <cell r="I459" t="str">
            <v>04.13.02.03.03</v>
          </cell>
          <cell r="J459">
            <v>0</v>
          </cell>
          <cell r="K459">
            <v>0</v>
          </cell>
          <cell r="L459">
            <v>0</v>
          </cell>
          <cell r="M459">
            <v>0</v>
          </cell>
          <cell r="N459">
            <v>0</v>
          </cell>
          <cell r="O459" t="str">
            <v xml:space="preserve">PASAR USANG BASERAH </v>
          </cell>
          <cell r="P459">
            <v>2014</v>
          </cell>
          <cell r="Q459">
            <v>0</v>
          </cell>
          <cell r="R459">
            <v>0</v>
          </cell>
          <cell r="S459">
            <v>0</v>
          </cell>
          <cell r="T459">
            <v>0</v>
          </cell>
          <cell r="U459">
            <v>187443170</v>
          </cell>
          <cell r="V459">
            <v>0</v>
          </cell>
          <cell r="W459">
            <v>0</v>
          </cell>
        </row>
        <row r="460">
          <cell r="F460" t="str">
            <v>4.13.01</v>
          </cell>
          <cell r="G460">
            <v>0</v>
          </cell>
          <cell r="H460" t="str">
            <v>PENINGKATAN JALAN SEI. RAMBAI - RAMBAHAN</v>
          </cell>
          <cell r="I460" t="str">
            <v>04.13.02.03.01</v>
          </cell>
          <cell r="J460">
            <v>0</v>
          </cell>
          <cell r="K460">
            <v>0</v>
          </cell>
          <cell r="L460">
            <v>0</v>
          </cell>
          <cell r="M460">
            <v>0</v>
          </cell>
          <cell r="N460">
            <v>0</v>
          </cell>
          <cell r="O460" t="str">
            <v>SEI. RAMBAI - RAMBAHAN</v>
          </cell>
          <cell r="P460">
            <v>2014</v>
          </cell>
          <cell r="Q460">
            <v>0</v>
          </cell>
          <cell r="R460">
            <v>0</v>
          </cell>
          <cell r="S460">
            <v>0</v>
          </cell>
          <cell r="T460">
            <v>0</v>
          </cell>
          <cell r="U460">
            <v>1834435855</v>
          </cell>
          <cell r="V460">
            <v>0</v>
          </cell>
          <cell r="W460">
            <v>0</v>
          </cell>
        </row>
        <row r="461">
          <cell r="E461" t="str">
            <v>J5.2</v>
          </cell>
          <cell r="F461" t="str">
            <v>4.13.02</v>
          </cell>
          <cell r="G461">
            <v>0</v>
          </cell>
          <cell r="H461" t="str">
            <v>PEMBANGUNAN JEMBATAN RANGKA SEI. DANAU BESAR RUAS JALAN KOTO RAJO - PL. JAMBU (LANJUTAN)</v>
          </cell>
          <cell r="I461" t="str">
            <v>04.13.01.03.06</v>
          </cell>
          <cell r="J461">
            <v>0</v>
          </cell>
          <cell r="K461">
            <v>0</v>
          </cell>
          <cell r="L461">
            <v>0</v>
          </cell>
          <cell r="M461">
            <v>0</v>
          </cell>
          <cell r="N461">
            <v>0</v>
          </cell>
          <cell r="O461" t="str">
            <v>SEI. DANAU BESAR RUAS JALAN KOTO RAJO - PL. JAMBU</v>
          </cell>
          <cell r="P461">
            <v>2014</v>
          </cell>
          <cell r="Q461">
            <v>0</v>
          </cell>
          <cell r="R461">
            <v>0</v>
          </cell>
          <cell r="S461">
            <v>0</v>
          </cell>
          <cell r="T461">
            <v>0</v>
          </cell>
          <cell r="U461">
            <v>692444812</v>
          </cell>
          <cell r="V461">
            <v>0</v>
          </cell>
          <cell r="W461">
            <v>0</v>
          </cell>
        </row>
        <row r="462">
          <cell r="F462" t="str">
            <v>4.13.01</v>
          </cell>
          <cell r="G462">
            <v>0</v>
          </cell>
          <cell r="H462" t="str">
            <v>PENINGKATAN JALAN SIMPANG MUNSALO - MUNSALO (ASPAL)</v>
          </cell>
          <cell r="I462" t="str">
            <v>04.13.01.03.06</v>
          </cell>
          <cell r="J462">
            <v>0</v>
          </cell>
          <cell r="K462">
            <v>0</v>
          </cell>
          <cell r="L462">
            <v>0</v>
          </cell>
          <cell r="M462">
            <v>0</v>
          </cell>
          <cell r="N462">
            <v>0</v>
          </cell>
          <cell r="O462" t="str">
            <v>SIMPANG MUNSALO - MUNSALO</v>
          </cell>
          <cell r="P462">
            <v>2014</v>
          </cell>
          <cell r="Q462">
            <v>0</v>
          </cell>
          <cell r="R462">
            <v>0</v>
          </cell>
          <cell r="S462">
            <v>0</v>
          </cell>
          <cell r="T462">
            <v>0</v>
          </cell>
          <cell r="U462">
            <v>1894172066</v>
          </cell>
          <cell r="V462">
            <v>0</v>
          </cell>
          <cell r="W462">
            <v>0</v>
          </cell>
        </row>
        <row r="463">
          <cell r="E463" t="str">
            <v>4.3</v>
          </cell>
          <cell r="F463" t="str">
            <v>4.13.01</v>
          </cell>
          <cell r="G463">
            <v>0</v>
          </cell>
          <cell r="H463" t="str">
            <v>PENINGKATAN JALAN SENTAJO - MUARA LANGSAT (PELEBARAN ASPAL 2,5 KM)</v>
          </cell>
          <cell r="I463" t="str">
            <v>04.13.01.03.06</v>
          </cell>
          <cell r="J463">
            <v>0</v>
          </cell>
          <cell r="K463">
            <v>0</v>
          </cell>
          <cell r="L463">
            <v>0</v>
          </cell>
          <cell r="M463">
            <v>0</v>
          </cell>
          <cell r="N463">
            <v>0</v>
          </cell>
          <cell r="O463" t="str">
            <v>SENTAJO - MUARA LANGSAT</v>
          </cell>
          <cell r="P463">
            <v>2014</v>
          </cell>
          <cell r="Q463">
            <v>0</v>
          </cell>
          <cell r="R463">
            <v>0</v>
          </cell>
          <cell r="S463">
            <v>0</v>
          </cell>
          <cell r="T463">
            <v>0</v>
          </cell>
          <cell r="U463">
            <v>5255870053</v>
          </cell>
          <cell r="V463">
            <v>0</v>
          </cell>
          <cell r="W463">
            <v>0</v>
          </cell>
        </row>
        <row r="464">
          <cell r="E464" t="str">
            <v>4.4</v>
          </cell>
          <cell r="F464" t="str">
            <v>4.13.01</v>
          </cell>
          <cell r="G464">
            <v>0</v>
          </cell>
          <cell r="H464" t="str">
            <v>PENINGKATAN JALAN SENTAJO - MUARA LANGSAT (DESA LANGSAT HULU)(ASPAL 2 KM)</v>
          </cell>
          <cell r="I464" t="str">
            <v>04.13.01.03.06</v>
          </cell>
          <cell r="J464">
            <v>0</v>
          </cell>
          <cell r="K464">
            <v>0</v>
          </cell>
          <cell r="L464">
            <v>0</v>
          </cell>
          <cell r="M464">
            <v>0</v>
          </cell>
          <cell r="N464">
            <v>0</v>
          </cell>
          <cell r="O464" t="str">
            <v>SENTAJO - MUARA LANGSAT</v>
          </cell>
          <cell r="P464">
            <v>2014</v>
          </cell>
          <cell r="Q464">
            <v>0</v>
          </cell>
          <cell r="R464">
            <v>0</v>
          </cell>
          <cell r="S464">
            <v>0</v>
          </cell>
          <cell r="T464">
            <v>0</v>
          </cell>
          <cell r="U464">
            <v>3769961879</v>
          </cell>
          <cell r="V464">
            <v>0</v>
          </cell>
          <cell r="W464">
            <v>0</v>
          </cell>
        </row>
        <row r="465">
          <cell r="E465" t="str">
            <v>74.1</v>
          </cell>
          <cell r="F465" t="str">
            <v>4.13.01</v>
          </cell>
          <cell r="G465">
            <v>0</v>
          </cell>
          <cell r="H465" t="str">
            <v>PENINGKATAN JALAN SIMPANG PULAU KEDUNDUNG - PULAU KEDUNDUNG</v>
          </cell>
          <cell r="I465" t="str">
            <v>04.13.01.03.06</v>
          </cell>
          <cell r="J465">
            <v>0</v>
          </cell>
          <cell r="K465">
            <v>0</v>
          </cell>
          <cell r="L465">
            <v>1500</v>
          </cell>
          <cell r="M465">
            <v>7</v>
          </cell>
          <cell r="N465">
            <v>10500</v>
          </cell>
          <cell r="O465" t="str">
            <v>SIMPANG PULAU KEDUNDUNG - PULAU KEDUNDUNG</v>
          </cell>
          <cell r="P465">
            <v>2014</v>
          </cell>
          <cell r="Q465">
            <v>0</v>
          </cell>
          <cell r="R465">
            <v>0</v>
          </cell>
          <cell r="S465">
            <v>0</v>
          </cell>
          <cell r="T465">
            <v>0</v>
          </cell>
          <cell r="U465">
            <v>1172323688</v>
          </cell>
          <cell r="V465">
            <v>0</v>
          </cell>
          <cell r="W465">
            <v>0</v>
          </cell>
        </row>
        <row r="466">
          <cell r="E466" t="str">
            <v>181.2</v>
          </cell>
          <cell r="F466" t="str">
            <v>4.13.02</v>
          </cell>
          <cell r="G466">
            <v>0</v>
          </cell>
          <cell r="H466" t="str">
            <v>PEMBUATAN 1 UNIT BOX CULVERT 4X3X7 SEI. BATANG PAPAN RUAS JALAN SP. RAMBAHAN-RAMBAHAN (1 UNIT)</v>
          </cell>
          <cell r="I466" t="str">
            <v>04.13.01.03.06</v>
          </cell>
          <cell r="J466">
            <v>0</v>
          </cell>
          <cell r="K466">
            <v>0</v>
          </cell>
          <cell r="L466">
            <v>0</v>
          </cell>
          <cell r="M466">
            <v>0</v>
          </cell>
          <cell r="N466">
            <v>0</v>
          </cell>
          <cell r="O466" t="str">
            <v>SEI. BATANG PAPAN RUAS JALAN SP. RAMBAHAN-RAMBAHAN</v>
          </cell>
          <cell r="P466">
            <v>2014</v>
          </cell>
          <cell r="Q466">
            <v>0</v>
          </cell>
          <cell r="R466">
            <v>0</v>
          </cell>
          <cell r="S466">
            <v>0</v>
          </cell>
          <cell r="T466">
            <v>0</v>
          </cell>
          <cell r="U466">
            <v>254080364</v>
          </cell>
          <cell r="V466">
            <v>0</v>
          </cell>
          <cell r="W466">
            <v>0</v>
          </cell>
        </row>
        <row r="467">
          <cell r="E467" t="str">
            <v>132.1</v>
          </cell>
          <cell r="F467" t="str">
            <v>4.13.01</v>
          </cell>
          <cell r="G467">
            <v>0</v>
          </cell>
          <cell r="H467" t="str">
            <v>PENINGKATAN JALAN DUSUN TUO - GUNUNG MELINTANG (ASPAL DAN BETON 1,25 KM)</v>
          </cell>
          <cell r="I467" t="str">
            <v>04.13.01.03.06</v>
          </cell>
          <cell r="J467">
            <v>0</v>
          </cell>
          <cell r="K467">
            <v>0</v>
          </cell>
          <cell r="L467">
            <v>0</v>
          </cell>
          <cell r="M467">
            <v>0</v>
          </cell>
          <cell r="N467">
            <v>0</v>
          </cell>
          <cell r="O467" t="str">
            <v>DUSUN TUO - GUNUNG MELINTANG</v>
          </cell>
          <cell r="P467">
            <v>2014</v>
          </cell>
          <cell r="Q467">
            <v>0</v>
          </cell>
          <cell r="R467">
            <v>0</v>
          </cell>
          <cell r="S467">
            <v>0</v>
          </cell>
          <cell r="T467">
            <v>0</v>
          </cell>
          <cell r="U467">
            <v>2410554234</v>
          </cell>
          <cell r="V467">
            <v>0</v>
          </cell>
          <cell r="W467">
            <v>0</v>
          </cell>
        </row>
        <row r="468">
          <cell r="F468" t="str">
            <v>4.13.01</v>
          </cell>
          <cell r="G468">
            <v>0</v>
          </cell>
          <cell r="H468" t="str">
            <v>PENINGKATAN JALAN KASANG LIMAU SUNDAI (ASPAL 1 KM)</v>
          </cell>
          <cell r="I468" t="str">
            <v>04.13.01.03.06</v>
          </cell>
          <cell r="J468">
            <v>0</v>
          </cell>
          <cell r="K468">
            <v>0</v>
          </cell>
          <cell r="L468">
            <v>0</v>
          </cell>
          <cell r="M468">
            <v>0</v>
          </cell>
          <cell r="N468">
            <v>0</v>
          </cell>
          <cell r="O468" t="str">
            <v>KASANG LIMAU SUNDAI</v>
          </cell>
          <cell r="P468">
            <v>2014</v>
          </cell>
          <cell r="Q468">
            <v>0</v>
          </cell>
          <cell r="R468">
            <v>0</v>
          </cell>
          <cell r="S468">
            <v>0</v>
          </cell>
          <cell r="T468">
            <v>0</v>
          </cell>
          <cell r="U468">
            <v>1930134008</v>
          </cell>
          <cell r="V468">
            <v>0</v>
          </cell>
          <cell r="W468">
            <v>0</v>
          </cell>
        </row>
        <row r="469">
          <cell r="E469" t="str">
            <v>4.5</v>
          </cell>
          <cell r="F469" t="str">
            <v>4.13.02</v>
          </cell>
          <cell r="G469">
            <v>0</v>
          </cell>
          <cell r="H469" t="str">
            <v>PEMBUATAN BOX CULVERT 2X2X7 RUAS JALAN SENTAJO - MUARA LANGSAT</v>
          </cell>
          <cell r="I469" t="str">
            <v>04.13.01.03.06</v>
          </cell>
          <cell r="J469">
            <v>0</v>
          </cell>
          <cell r="K469">
            <v>0</v>
          </cell>
          <cell r="L469">
            <v>0</v>
          </cell>
          <cell r="M469">
            <v>0</v>
          </cell>
          <cell r="N469">
            <v>0</v>
          </cell>
          <cell r="O469" t="str">
            <v>SENTAJO - MUARA LANGSAT</v>
          </cell>
          <cell r="P469">
            <v>2014</v>
          </cell>
          <cell r="Q469">
            <v>0</v>
          </cell>
          <cell r="R469">
            <v>0</v>
          </cell>
          <cell r="S469">
            <v>0</v>
          </cell>
          <cell r="T469">
            <v>0</v>
          </cell>
          <cell r="U469">
            <v>197942320</v>
          </cell>
          <cell r="V469">
            <v>0</v>
          </cell>
          <cell r="W469">
            <v>0</v>
          </cell>
        </row>
        <row r="470">
          <cell r="E470" t="str">
            <v>229.2</v>
          </cell>
          <cell r="F470" t="str">
            <v>4.13.01</v>
          </cell>
          <cell r="G470">
            <v>0</v>
          </cell>
          <cell r="H470" t="str">
            <v>PENINGKATAN JALAN SP. HANDOYO - SUMBER DATAR (ASPAL 1 KM)</v>
          </cell>
          <cell r="I470" t="str">
            <v>04.13.01.03.06</v>
          </cell>
          <cell r="J470">
            <v>0</v>
          </cell>
          <cell r="K470">
            <v>0</v>
          </cell>
          <cell r="L470">
            <v>0</v>
          </cell>
          <cell r="M470">
            <v>0</v>
          </cell>
          <cell r="N470">
            <v>0</v>
          </cell>
          <cell r="O470" t="str">
            <v>SP. HANDOYO - SUMBER DATAR</v>
          </cell>
          <cell r="P470">
            <v>2014</v>
          </cell>
          <cell r="Q470">
            <v>0</v>
          </cell>
          <cell r="R470">
            <v>0</v>
          </cell>
          <cell r="S470">
            <v>0</v>
          </cell>
          <cell r="T470">
            <v>0</v>
          </cell>
          <cell r="U470">
            <v>1927376842</v>
          </cell>
          <cell r="V470">
            <v>0</v>
          </cell>
          <cell r="W470">
            <v>0</v>
          </cell>
        </row>
        <row r="471">
          <cell r="E471" t="str">
            <v>235.2</v>
          </cell>
          <cell r="F471" t="str">
            <v>4.13.02</v>
          </cell>
          <cell r="G471">
            <v>0</v>
          </cell>
          <cell r="H471" t="str">
            <v>PEMBANGUNAN 1 UNIT BOX CULVERT 4X3,5X7 TUNGGAL RUAS JALAN AIR MAS - SEI. KERANJI - PASIR MAS (1 UNIT)</v>
          </cell>
          <cell r="I471" t="str">
            <v>04.13.01.03.06</v>
          </cell>
          <cell r="J471">
            <v>0</v>
          </cell>
          <cell r="K471">
            <v>0</v>
          </cell>
          <cell r="L471">
            <v>0</v>
          </cell>
          <cell r="M471">
            <v>0</v>
          </cell>
          <cell r="N471">
            <v>0</v>
          </cell>
          <cell r="O471" t="str">
            <v>AIR MAS - SEI. KERANJI - PASIR MAS</v>
          </cell>
          <cell r="P471">
            <v>2014</v>
          </cell>
          <cell r="Q471">
            <v>0</v>
          </cell>
          <cell r="R471">
            <v>0</v>
          </cell>
          <cell r="S471">
            <v>0</v>
          </cell>
          <cell r="T471">
            <v>0</v>
          </cell>
          <cell r="U471">
            <v>321413975</v>
          </cell>
          <cell r="V471">
            <v>0</v>
          </cell>
          <cell r="W471">
            <v>0</v>
          </cell>
        </row>
        <row r="472">
          <cell r="F472" t="str">
            <v>4.13.01</v>
          </cell>
          <cell r="G472">
            <v>0</v>
          </cell>
          <cell r="H472" t="str">
            <v>PENINGKATAN JALAN DESA SUMBER JAYA (ASPAL)</v>
          </cell>
          <cell r="I472" t="str">
            <v>04.13.01.03.06</v>
          </cell>
          <cell r="J472">
            <v>0</v>
          </cell>
          <cell r="K472">
            <v>0</v>
          </cell>
          <cell r="L472">
            <v>0</v>
          </cell>
          <cell r="M472">
            <v>0</v>
          </cell>
          <cell r="N472">
            <v>0</v>
          </cell>
          <cell r="O472" t="str">
            <v>SUMBER JAYA</v>
          </cell>
          <cell r="P472">
            <v>2014</v>
          </cell>
          <cell r="Q472">
            <v>0</v>
          </cell>
          <cell r="R472">
            <v>0</v>
          </cell>
          <cell r="S472">
            <v>0</v>
          </cell>
          <cell r="T472">
            <v>0</v>
          </cell>
          <cell r="U472">
            <v>1913817758</v>
          </cell>
          <cell r="V472">
            <v>0</v>
          </cell>
          <cell r="W472">
            <v>0</v>
          </cell>
        </row>
        <row r="473">
          <cell r="F473" t="str">
            <v>4.13.01</v>
          </cell>
          <cell r="G473">
            <v>0</v>
          </cell>
          <cell r="H473" t="str">
            <v>PENINGKATAN JALAN JAKE - LUBUK AMBACANG - LUBUK JAMBI (ASPAL)</v>
          </cell>
          <cell r="I473" t="str">
            <v>04.13.01.03.06</v>
          </cell>
          <cell r="J473">
            <v>0</v>
          </cell>
          <cell r="K473">
            <v>0</v>
          </cell>
          <cell r="L473">
            <v>0</v>
          </cell>
          <cell r="M473">
            <v>0</v>
          </cell>
          <cell r="N473">
            <v>0</v>
          </cell>
          <cell r="O473" t="str">
            <v>JAKE - LUBUK AMBACANG - LUBUK JAMBI</v>
          </cell>
          <cell r="P473">
            <v>2014</v>
          </cell>
          <cell r="Q473">
            <v>0</v>
          </cell>
          <cell r="R473">
            <v>0</v>
          </cell>
          <cell r="S473">
            <v>0</v>
          </cell>
          <cell r="T473">
            <v>0</v>
          </cell>
          <cell r="U473">
            <v>9827462391.6313477</v>
          </cell>
          <cell r="V473">
            <v>0</v>
          </cell>
          <cell r="W473">
            <v>0</v>
          </cell>
        </row>
        <row r="474">
          <cell r="F474" t="str">
            <v>4.13.01</v>
          </cell>
          <cell r="G474">
            <v>0</v>
          </cell>
          <cell r="H474" t="str">
            <v>PENINGKATAN JALAN MESJID KOTO - PULAU ARO + LOKASI PEMAKAMAN (ASPAL)</v>
          </cell>
          <cell r="I474" t="str">
            <v>04.13.01.03.06</v>
          </cell>
          <cell r="J474">
            <v>0</v>
          </cell>
          <cell r="K474">
            <v>0</v>
          </cell>
          <cell r="L474">
            <v>0</v>
          </cell>
          <cell r="M474">
            <v>0</v>
          </cell>
          <cell r="N474">
            <v>0</v>
          </cell>
          <cell r="O474" t="str">
            <v>MESJID KOTO - PULAU ARO</v>
          </cell>
          <cell r="P474">
            <v>2014</v>
          </cell>
          <cell r="Q474">
            <v>0</v>
          </cell>
          <cell r="R474">
            <v>0</v>
          </cell>
          <cell r="S474">
            <v>0</v>
          </cell>
          <cell r="T474">
            <v>0</v>
          </cell>
          <cell r="U474">
            <v>1947872840</v>
          </cell>
          <cell r="V474">
            <v>0</v>
          </cell>
          <cell r="W474">
            <v>0</v>
          </cell>
        </row>
        <row r="475">
          <cell r="E475" t="str">
            <v>123.1</v>
          </cell>
          <cell r="F475" t="str">
            <v>4.13.01</v>
          </cell>
          <cell r="G475">
            <v>0</v>
          </cell>
          <cell r="H475" t="str">
            <v>PENINGKATAN JALAN SAIK - KOTO KOMBU</v>
          </cell>
          <cell r="I475" t="str">
            <v>04.13.01.03.06</v>
          </cell>
          <cell r="J475">
            <v>0</v>
          </cell>
          <cell r="K475">
            <v>0</v>
          </cell>
          <cell r="L475">
            <v>0</v>
          </cell>
          <cell r="M475">
            <v>0</v>
          </cell>
          <cell r="N475">
            <v>0</v>
          </cell>
          <cell r="O475" t="str">
            <v>SAIK - KOTO KOMBU</v>
          </cell>
          <cell r="P475">
            <v>2014</v>
          </cell>
          <cell r="Q475">
            <v>0</v>
          </cell>
          <cell r="R475">
            <v>0</v>
          </cell>
          <cell r="S475">
            <v>0</v>
          </cell>
          <cell r="T475">
            <v>0</v>
          </cell>
          <cell r="U475">
            <v>197462951</v>
          </cell>
          <cell r="V475">
            <v>0</v>
          </cell>
          <cell r="W475">
            <v>0</v>
          </cell>
        </row>
        <row r="476">
          <cell r="F476" t="str">
            <v>4.13.01</v>
          </cell>
          <cell r="G476">
            <v>0</v>
          </cell>
          <cell r="H476" t="str">
            <v>PENINGKATAN JALAN BUKIT TERMENUNG KOPAH (UR. PILIHAN)</v>
          </cell>
          <cell r="I476" t="str">
            <v>04.13.01.03.06</v>
          </cell>
          <cell r="J476">
            <v>0</v>
          </cell>
          <cell r="K476">
            <v>0</v>
          </cell>
          <cell r="L476">
            <v>0</v>
          </cell>
          <cell r="M476">
            <v>0</v>
          </cell>
          <cell r="N476">
            <v>0</v>
          </cell>
          <cell r="O476" t="str">
            <v>BUKIT TERMENUNG KOPAH</v>
          </cell>
          <cell r="P476">
            <v>2014</v>
          </cell>
          <cell r="Q476">
            <v>0</v>
          </cell>
          <cell r="R476">
            <v>0</v>
          </cell>
          <cell r="S476">
            <v>0</v>
          </cell>
          <cell r="T476">
            <v>0</v>
          </cell>
          <cell r="U476">
            <v>198146512</v>
          </cell>
          <cell r="V476">
            <v>0</v>
          </cell>
          <cell r="W476">
            <v>0</v>
          </cell>
        </row>
        <row r="477">
          <cell r="F477" t="str">
            <v>4.13.01</v>
          </cell>
          <cell r="G477">
            <v>0</v>
          </cell>
          <cell r="H477" t="str">
            <v>PENINGKATAN JALAN PINANG MERAH - MUARA PETAI (UR. PILIHAN)</v>
          </cell>
          <cell r="I477" t="str">
            <v>04.13.01.03.06</v>
          </cell>
          <cell r="J477">
            <v>0</v>
          </cell>
          <cell r="K477">
            <v>0</v>
          </cell>
          <cell r="L477">
            <v>0</v>
          </cell>
          <cell r="M477">
            <v>0</v>
          </cell>
          <cell r="N477">
            <v>0</v>
          </cell>
          <cell r="O477" t="str">
            <v>PINANG MERAH - MUARA PETAI</v>
          </cell>
          <cell r="P477">
            <v>2014</v>
          </cell>
          <cell r="Q477">
            <v>0</v>
          </cell>
          <cell r="R477">
            <v>0</v>
          </cell>
          <cell r="S477">
            <v>0</v>
          </cell>
          <cell r="T477">
            <v>0</v>
          </cell>
          <cell r="U477">
            <v>197600820</v>
          </cell>
          <cell r="V477">
            <v>0</v>
          </cell>
          <cell r="W477">
            <v>0</v>
          </cell>
        </row>
        <row r="478">
          <cell r="F478" t="str">
            <v>4.13.02</v>
          </cell>
          <cell r="G478">
            <v>0</v>
          </cell>
          <cell r="H478" t="str">
            <v>PEMBUATAN DRAINASE RUAS JALAN LINGKAR KP. BARU SENTAJO</v>
          </cell>
          <cell r="I478" t="str">
            <v>04.14.02.04.05</v>
          </cell>
          <cell r="J478">
            <v>0</v>
          </cell>
          <cell r="K478">
            <v>0</v>
          </cell>
          <cell r="L478">
            <v>0</v>
          </cell>
          <cell r="M478">
            <v>0</v>
          </cell>
          <cell r="N478">
            <v>0</v>
          </cell>
          <cell r="O478" t="str">
            <v>Lingkar Kampung Baru Sentajo</v>
          </cell>
          <cell r="P478">
            <v>2014</v>
          </cell>
          <cell r="Q478">
            <v>0</v>
          </cell>
          <cell r="R478">
            <v>0</v>
          </cell>
          <cell r="S478">
            <v>0</v>
          </cell>
          <cell r="T478">
            <v>0</v>
          </cell>
          <cell r="U478">
            <v>198334296</v>
          </cell>
          <cell r="V478">
            <v>0</v>
          </cell>
          <cell r="W478">
            <v>0</v>
          </cell>
        </row>
        <row r="479">
          <cell r="E479" t="str">
            <v>.</v>
          </cell>
          <cell r="F479" t="str">
            <v>4.13.02</v>
          </cell>
          <cell r="G479">
            <v>0</v>
          </cell>
          <cell r="H479" t="str">
            <v>PEMBUATAN DRAINASE RUAS JALAN SIMPANG STM - BERINGIN - SAWAH</v>
          </cell>
          <cell r="I479" t="str">
            <v>04.14.02.04.05</v>
          </cell>
          <cell r="J479">
            <v>0</v>
          </cell>
          <cell r="K479">
            <v>0</v>
          </cell>
          <cell r="L479">
            <v>0</v>
          </cell>
          <cell r="M479">
            <v>0</v>
          </cell>
          <cell r="N479">
            <v>0</v>
          </cell>
          <cell r="O479" t="str">
            <v>SIMPANG STM - BERINGIN - SAWAH</v>
          </cell>
          <cell r="P479">
            <v>2014</v>
          </cell>
          <cell r="Q479">
            <v>0</v>
          </cell>
          <cell r="R479">
            <v>0</v>
          </cell>
          <cell r="S479">
            <v>0</v>
          </cell>
          <cell r="T479">
            <v>0</v>
          </cell>
          <cell r="U479">
            <v>197935199</v>
          </cell>
          <cell r="V479">
            <v>0</v>
          </cell>
          <cell r="W479">
            <v>0</v>
          </cell>
        </row>
        <row r="480">
          <cell r="F480" t="str">
            <v>4.13.02</v>
          </cell>
          <cell r="G480">
            <v>0</v>
          </cell>
          <cell r="H480" t="str">
            <v>PEMBUATAN 1 UNIT BOX CULVERT 2X2X7 SEI. GERINGGING PULAU ARO</v>
          </cell>
          <cell r="I480" t="str">
            <v>04.13.01.03.06</v>
          </cell>
          <cell r="J480">
            <v>0</v>
          </cell>
          <cell r="K480">
            <v>0</v>
          </cell>
          <cell r="L480">
            <v>0</v>
          </cell>
          <cell r="M480">
            <v>0</v>
          </cell>
          <cell r="N480">
            <v>0</v>
          </cell>
          <cell r="O480" t="str">
            <v>SEI. GERINGGING PULAU ARO</v>
          </cell>
          <cell r="P480">
            <v>2014</v>
          </cell>
          <cell r="Q480">
            <v>0</v>
          </cell>
          <cell r="R480">
            <v>0</v>
          </cell>
          <cell r="S480">
            <v>0</v>
          </cell>
          <cell r="T480">
            <v>0</v>
          </cell>
          <cell r="U480">
            <v>197798349</v>
          </cell>
          <cell r="V480">
            <v>0</v>
          </cell>
          <cell r="W480">
            <v>0</v>
          </cell>
        </row>
        <row r="481">
          <cell r="F481" t="str">
            <v>4.13.01</v>
          </cell>
          <cell r="G481">
            <v>0</v>
          </cell>
          <cell r="H481" t="str">
            <v>PENINGKATAN JALAN KABUPATEN - SEI. GERINGGING PL. ARO (UR. PILIHAN)</v>
          </cell>
          <cell r="I481" t="str">
            <v>04.13.01.03.06</v>
          </cell>
          <cell r="J481">
            <v>0</v>
          </cell>
          <cell r="K481">
            <v>0</v>
          </cell>
          <cell r="L481">
            <v>0</v>
          </cell>
          <cell r="M481">
            <v>0</v>
          </cell>
          <cell r="N481">
            <v>0</v>
          </cell>
          <cell r="O481" t="str">
            <v>KABUPATEN - SEI. GERINGGING PL. ARO</v>
          </cell>
          <cell r="P481">
            <v>2014</v>
          </cell>
          <cell r="Q481">
            <v>0</v>
          </cell>
          <cell r="R481">
            <v>0</v>
          </cell>
          <cell r="S481">
            <v>0</v>
          </cell>
          <cell r="T481">
            <v>0</v>
          </cell>
          <cell r="U481">
            <v>197815874</v>
          </cell>
          <cell r="V481">
            <v>0</v>
          </cell>
          <cell r="W481">
            <v>0</v>
          </cell>
        </row>
        <row r="482">
          <cell r="E482" t="str">
            <v>28.3</v>
          </cell>
          <cell r="F482" t="str">
            <v>4.13.01</v>
          </cell>
          <cell r="G482">
            <v>0</v>
          </cell>
          <cell r="H482" t="str">
            <v>PENINGKATAN JALAN ARENA PACU JALUR - PULAU KOMANG SENTAJO (ASPAL)</v>
          </cell>
          <cell r="I482" t="str">
            <v>04.13.01.03.06</v>
          </cell>
          <cell r="J482">
            <v>0</v>
          </cell>
          <cell r="K482">
            <v>0</v>
          </cell>
          <cell r="L482">
            <v>0</v>
          </cell>
          <cell r="M482">
            <v>0</v>
          </cell>
          <cell r="N482">
            <v>0</v>
          </cell>
          <cell r="O482" t="str">
            <v>PULAU KOMANG - KOTO SENTAJO</v>
          </cell>
          <cell r="P482">
            <v>2014</v>
          </cell>
          <cell r="Q482">
            <v>0</v>
          </cell>
          <cell r="R482">
            <v>0</v>
          </cell>
          <cell r="S482">
            <v>0</v>
          </cell>
          <cell r="T482">
            <v>0</v>
          </cell>
          <cell r="U482">
            <v>1914115810</v>
          </cell>
          <cell r="V482">
            <v>0</v>
          </cell>
          <cell r="W482">
            <v>0</v>
          </cell>
        </row>
        <row r="483">
          <cell r="F483" t="str">
            <v>4.13.01</v>
          </cell>
          <cell r="G483">
            <v>0</v>
          </cell>
          <cell r="H483" t="str">
            <v>PEMBANGUNAN JALAN PENGHUBUNG PULAU KOMANG - MUARO - BENDUNGAN</v>
          </cell>
          <cell r="I483" t="str">
            <v>04.13.01.03.06</v>
          </cell>
          <cell r="J483">
            <v>0</v>
          </cell>
          <cell r="K483">
            <v>0</v>
          </cell>
          <cell r="L483">
            <v>0</v>
          </cell>
          <cell r="M483">
            <v>0</v>
          </cell>
          <cell r="N483">
            <v>0</v>
          </cell>
          <cell r="O483" t="str">
            <v>PULAU KOMANG - MUARO - BENDUNGAN</v>
          </cell>
          <cell r="P483">
            <v>2014</v>
          </cell>
          <cell r="Q483">
            <v>0</v>
          </cell>
          <cell r="R483">
            <v>0</v>
          </cell>
          <cell r="S483">
            <v>0</v>
          </cell>
          <cell r="T483">
            <v>0</v>
          </cell>
          <cell r="U483">
            <v>446302277</v>
          </cell>
          <cell r="V483">
            <v>0</v>
          </cell>
          <cell r="W483">
            <v>0</v>
          </cell>
        </row>
        <row r="484">
          <cell r="F484" t="str">
            <v>4.13.01</v>
          </cell>
          <cell r="G484">
            <v>0</v>
          </cell>
          <cell r="H484" t="str">
            <v>PENINGKATAN JALAN KELURAHAN SEI. JERING (LAPEN)</v>
          </cell>
          <cell r="I484" t="str">
            <v>04.13.01.03.06</v>
          </cell>
          <cell r="J484">
            <v>0</v>
          </cell>
          <cell r="K484">
            <v>0</v>
          </cell>
          <cell r="L484">
            <v>0</v>
          </cell>
          <cell r="M484">
            <v>0</v>
          </cell>
          <cell r="N484">
            <v>0</v>
          </cell>
          <cell r="O484" t="str">
            <v>KELURAHAN SEI. JERING</v>
          </cell>
          <cell r="P484">
            <v>2014</v>
          </cell>
          <cell r="Q484">
            <v>0</v>
          </cell>
          <cell r="R484">
            <v>0</v>
          </cell>
          <cell r="S484">
            <v>0</v>
          </cell>
          <cell r="T484">
            <v>0</v>
          </cell>
          <cell r="U484">
            <v>371814177</v>
          </cell>
          <cell r="V484">
            <v>0</v>
          </cell>
          <cell r="W484">
            <v>0</v>
          </cell>
        </row>
        <row r="485">
          <cell r="F485" t="str">
            <v>4.13.02</v>
          </cell>
          <cell r="G485">
            <v>0</v>
          </cell>
          <cell r="H485" t="str">
            <v>PEMBUATAN 1 UNIT BOX CULVERT 2X2 RUAS JALAN LOGAS TANAH DARAT - JALAN RAPP</v>
          </cell>
          <cell r="I485" t="str">
            <v>04.13.01.03.06</v>
          </cell>
          <cell r="J485">
            <v>0</v>
          </cell>
          <cell r="K485">
            <v>0</v>
          </cell>
          <cell r="L485">
            <v>0</v>
          </cell>
          <cell r="M485">
            <v>0</v>
          </cell>
          <cell r="N485">
            <v>0</v>
          </cell>
          <cell r="O485" t="str">
            <v xml:space="preserve"> LOGAS TANAH DARAT - JALAN RAPP</v>
          </cell>
          <cell r="P485">
            <v>2014</v>
          </cell>
          <cell r="Q485">
            <v>0</v>
          </cell>
          <cell r="R485">
            <v>0</v>
          </cell>
          <cell r="S485">
            <v>0</v>
          </cell>
          <cell r="T485">
            <v>0</v>
          </cell>
          <cell r="U485">
            <v>197910872</v>
          </cell>
          <cell r="V485">
            <v>0</v>
          </cell>
          <cell r="W485">
            <v>0</v>
          </cell>
        </row>
        <row r="486">
          <cell r="F486" t="str">
            <v>4.13.02</v>
          </cell>
          <cell r="G486">
            <v>0</v>
          </cell>
          <cell r="H486" t="str">
            <v>PEMBUATAN 1 UNIT BOX CULVERT 3X3 RUAS JALAN PULAU KEDUNDUNG - DUTA PALMA</v>
          </cell>
          <cell r="I486" t="str">
            <v>04.13.01.03.06</v>
          </cell>
          <cell r="J486">
            <v>0</v>
          </cell>
          <cell r="K486">
            <v>0</v>
          </cell>
          <cell r="L486">
            <v>0</v>
          </cell>
          <cell r="M486">
            <v>0</v>
          </cell>
          <cell r="N486">
            <v>0</v>
          </cell>
          <cell r="O486" t="str">
            <v>PULAU KEDUNDUNG - DUTA PALMA</v>
          </cell>
          <cell r="P486">
            <v>2014</v>
          </cell>
          <cell r="Q486">
            <v>0</v>
          </cell>
          <cell r="R486">
            <v>0</v>
          </cell>
          <cell r="S486">
            <v>0</v>
          </cell>
          <cell r="T486">
            <v>0</v>
          </cell>
          <cell r="U486">
            <v>197392348</v>
          </cell>
          <cell r="V486">
            <v>0</v>
          </cell>
          <cell r="W486">
            <v>0</v>
          </cell>
        </row>
        <row r="487">
          <cell r="E487" t="str">
            <v>4.6</v>
          </cell>
          <cell r="F487" t="str">
            <v>4.13.02</v>
          </cell>
          <cell r="G487">
            <v>0</v>
          </cell>
          <cell r="H487" t="str">
            <v>PEMBUATAN 1 UNIT BOX CULVERT 2X2 RUAS JALAN SENTAJO - MUARA LANGSAT (DESA MARSAWA)</v>
          </cell>
          <cell r="I487" t="str">
            <v>04.13.01.03.06</v>
          </cell>
          <cell r="J487">
            <v>0</v>
          </cell>
          <cell r="K487">
            <v>0</v>
          </cell>
          <cell r="L487">
            <v>0</v>
          </cell>
          <cell r="M487">
            <v>0</v>
          </cell>
          <cell r="N487">
            <v>0</v>
          </cell>
          <cell r="O487" t="str">
            <v>SENTAJO - MUARA LANGSAT</v>
          </cell>
          <cell r="P487">
            <v>2014</v>
          </cell>
          <cell r="Q487">
            <v>0</v>
          </cell>
          <cell r="R487">
            <v>0</v>
          </cell>
          <cell r="S487">
            <v>0</v>
          </cell>
          <cell r="T487">
            <v>0</v>
          </cell>
          <cell r="U487">
            <v>197742059</v>
          </cell>
          <cell r="V487">
            <v>0</v>
          </cell>
          <cell r="W487">
            <v>0</v>
          </cell>
        </row>
        <row r="488">
          <cell r="E488" t="str">
            <v>273.2</v>
          </cell>
          <cell r="F488" t="str">
            <v>4.13.02</v>
          </cell>
          <cell r="G488">
            <v>0</v>
          </cell>
          <cell r="H488" t="str">
            <v>PEMBUATAN 1 UNIT BOX CULVERT 2X2 RUAS JALAN GUNUNG KESIANGAN - RESTLEMENT MASYARAKAT</v>
          </cell>
          <cell r="I488" t="str">
            <v>04.13.01.03.06</v>
          </cell>
          <cell r="J488">
            <v>0</v>
          </cell>
          <cell r="K488">
            <v>0</v>
          </cell>
          <cell r="L488">
            <v>0</v>
          </cell>
          <cell r="M488">
            <v>0</v>
          </cell>
          <cell r="N488">
            <v>0</v>
          </cell>
          <cell r="O488" t="str">
            <v>GUNUNG KESIANGAN - RESTLEMENT MASYARAKAT</v>
          </cell>
          <cell r="P488">
            <v>2014</v>
          </cell>
          <cell r="Q488">
            <v>0</v>
          </cell>
          <cell r="R488">
            <v>0</v>
          </cell>
          <cell r="S488">
            <v>0</v>
          </cell>
          <cell r="T488">
            <v>0</v>
          </cell>
          <cell r="U488">
            <v>197566438</v>
          </cell>
          <cell r="V488">
            <v>0</v>
          </cell>
          <cell r="W488">
            <v>0</v>
          </cell>
        </row>
        <row r="489">
          <cell r="F489" t="str">
            <v>4.13.02</v>
          </cell>
          <cell r="G489">
            <v>0</v>
          </cell>
          <cell r="H489" t="str">
            <v>PEMASANGAN BRONJONG RUAS JALAN PANGEAN - PULAU KUMPAI</v>
          </cell>
          <cell r="I489" t="str">
            <v>04.13.01.03.08</v>
          </cell>
          <cell r="J489">
            <v>0</v>
          </cell>
          <cell r="K489">
            <v>0</v>
          </cell>
          <cell r="L489">
            <v>0</v>
          </cell>
          <cell r="M489">
            <v>0</v>
          </cell>
          <cell r="N489">
            <v>0</v>
          </cell>
          <cell r="O489" t="str">
            <v>PANGEAN - PULAU KUMPAI</v>
          </cell>
          <cell r="P489">
            <v>2014</v>
          </cell>
          <cell r="Q489">
            <v>0</v>
          </cell>
          <cell r="R489">
            <v>0</v>
          </cell>
          <cell r="S489">
            <v>0</v>
          </cell>
          <cell r="T489">
            <v>0</v>
          </cell>
          <cell r="U489">
            <v>197650648</v>
          </cell>
          <cell r="V489">
            <v>0</v>
          </cell>
          <cell r="W489">
            <v>0</v>
          </cell>
        </row>
        <row r="490">
          <cell r="E490" t="str">
            <v>.</v>
          </cell>
          <cell r="F490" t="str">
            <v>4.13.02</v>
          </cell>
          <cell r="G490">
            <v>0</v>
          </cell>
          <cell r="H490" t="str">
            <v>PEMASANGAN BRONJONG RUAS JALAN LAPAU GADING - PANGEAN</v>
          </cell>
          <cell r="I490" t="str">
            <v>04.13.01.03.08</v>
          </cell>
          <cell r="J490">
            <v>0</v>
          </cell>
          <cell r="K490">
            <v>0</v>
          </cell>
          <cell r="L490">
            <v>0</v>
          </cell>
          <cell r="M490">
            <v>0</v>
          </cell>
          <cell r="N490">
            <v>0</v>
          </cell>
          <cell r="O490" t="str">
            <v>JL. LEPAU GADING - PANGEAN</v>
          </cell>
          <cell r="P490">
            <v>2014</v>
          </cell>
          <cell r="Q490">
            <v>0</v>
          </cell>
          <cell r="R490">
            <v>0</v>
          </cell>
          <cell r="S490">
            <v>0</v>
          </cell>
          <cell r="T490">
            <v>0</v>
          </cell>
          <cell r="U490">
            <v>197626838</v>
          </cell>
          <cell r="V490">
            <v>0</v>
          </cell>
          <cell r="W490">
            <v>0</v>
          </cell>
        </row>
        <row r="491">
          <cell r="F491" t="str">
            <v>4.13.02</v>
          </cell>
          <cell r="G491">
            <v>0</v>
          </cell>
          <cell r="H491" t="str">
            <v>PEMASANGAN BRONJONG RUAS JALAN KAMPUNG BARU TOAR - GUNUNG</v>
          </cell>
          <cell r="I491" t="str">
            <v>04.13.01.03.08</v>
          </cell>
          <cell r="J491">
            <v>0</v>
          </cell>
          <cell r="K491">
            <v>0</v>
          </cell>
          <cell r="L491">
            <v>0</v>
          </cell>
          <cell r="M491">
            <v>0</v>
          </cell>
          <cell r="N491">
            <v>0</v>
          </cell>
          <cell r="O491" t="str">
            <v>KAMPUNG BARU TOAR - GUNUNG</v>
          </cell>
          <cell r="P491">
            <v>2014</v>
          </cell>
          <cell r="Q491">
            <v>0</v>
          </cell>
          <cell r="R491">
            <v>0</v>
          </cell>
          <cell r="S491">
            <v>0</v>
          </cell>
          <cell r="T491">
            <v>0</v>
          </cell>
          <cell r="U491">
            <v>196879677</v>
          </cell>
          <cell r="V491">
            <v>0</v>
          </cell>
          <cell r="W491">
            <v>0</v>
          </cell>
        </row>
        <row r="492">
          <cell r="F492" t="str">
            <v>4.13.02</v>
          </cell>
          <cell r="G492">
            <v>0</v>
          </cell>
          <cell r="H492" t="str">
            <v>PEMASANGAN BRONJONG RUAS JALAN PERKANTORAN PEMDA (JALAN KESEHATAN )</v>
          </cell>
          <cell r="I492" t="str">
            <v>04.13.01.03.08</v>
          </cell>
          <cell r="J492">
            <v>0</v>
          </cell>
          <cell r="K492">
            <v>0</v>
          </cell>
          <cell r="L492">
            <v>0</v>
          </cell>
          <cell r="M492">
            <v>0</v>
          </cell>
          <cell r="N492">
            <v>0</v>
          </cell>
          <cell r="O492" t="str">
            <v>PERKANTORAN PEMDA (JALAN KESEHATAN )</v>
          </cell>
          <cell r="P492">
            <v>2014</v>
          </cell>
          <cell r="Q492">
            <v>0</v>
          </cell>
          <cell r="R492">
            <v>0</v>
          </cell>
          <cell r="S492">
            <v>0</v>
          </cell>
          <cell r="T492">
            <v>0</v>
          </cell>
          <cell r="U492">
            <v>197078483</v>
          </cell>
          <cell r="V492">
            <v>0</v>
          </cell>
          <cell r="W492">
            <v>0</v>
          </cell>
        </row>
        <row r="493">
          <cell r="F493" t="str">
            <v>4.13.01</v>
          </cell>
          <cell r="G493">
            <v>0</v>
          </cell>
          <cell r="H493" t="str">
            <v>PEMBANGUNAN JALAN BENDUNGAN SEI. SIRIH - TERMINAL - SENTAJO</v>
          </cell>
          <cell r="I493" t="str">
            <v>04.13.01.03.06</v>
          </cell>
          <cell r="J493">
            <v>0</v>
          </cell>
          <cell r="K493">
            <v>0</v>
          </cell>
          <cell r="L493">
            <v>0</v>
          </cell>
          <cell r="M493">
            <v>0</v>
          </cell>
          <cell r="N493">
            <v>0</v>
          </cell>
          <cell r="O493" t="str">
            <v>SEI. SIRIH - TERMINAL - SENTAJO</v>
          </cell>
          <cell r="P493">
            <v>2014</v>
          </cell>
          <cell r="Q493">
            <v>0</v>
          </cell>
          <cell r="R493">
            <v>0</v>
          </cell>
          <cell r="S493">
            <v>0</v>
          </cell>
          <cell r="T493">
            <v>0</v>
          </cell>
          <cell r="U493">
            <v>197436525</v>
          </cell>
          <cell r="V493">
            <v>0</v>
          </cell>
          <cell r="W493">
            <v>0</v>
          </cell>
        </row>
        <row r="494">
          <cell r="F494" t="str">
            <v>4.13.01</v>
          </cell>
          <cell r="G494">
            <v>0</v>
          </cell>
          <cell r="H494" t="str">
            <v>PEMELIHARAAN JALAN SEI. RUMBIO - SPORT CENTER (URG. PILIHAN)</v>
          </cell>
          <cell r="I494" t="str">
            <v>04.13.01.03.06</v>
          </cell>
          <cell r="J494">
            <v>0</v>
          </cell>
          <cell r="K494">
            <v>0</v>
          </cell>
          <cell r="L494">
            <v>0</v>
          </cell>
          <cell r="M494">
            <v>0</v>
          </cell>
          <cell r="N494">
            <v>0</v>
          </cell>
          <cell r="O494" t="str">
            <v>SEI. RUMBIO - SPORT CENTER</v>
          </cell>
          <cell r="P494">
            <v>2014</v>
          </cell>
          <cell r="Q494">
            <v>0</v>
          </cell>
          <cell r="R494">
            <v>0</v>
          </cell>
          <cell r="S494">
            <v>0</v>
          </cell>
          <cell r="T494">
            <v>0</v>
          </cell>
          <cell r="U494">
            <v>197544440</v>
          </cell>
          <cell r="V494">
            <v>0</v>
          </cell>
          <cell r="W494">
            <v>0</v>
          </cell>
        </row>
        <row r="495">
          <cell r="F495" t="str">
            <v>4.13.01</v>
          </cell>
          <cell r="G495">
            <v>0</v>
          </cell>
          <cell r="H495" t="str">
            <v>PENINGKATAN JALAN LINGKAR UNIKS (URG. PILIHAN)</v>
          </cell>
          <cell r="I495" t="str">
            <v>04.13.01.03.06</v>
          </cell>
          <cell r="J495">
            <v>0</v>
          </cell>
          <cell r="K495">
            <v>0</v>
          </cell>
          <cell r="L495">
            <v>0</v>
          </cell>
          <cell r="M495">
            <v>0</v>
          </cell>
          <cell r="N495">
            <v>0</v>
          </cell>
          <cell r="O495" t="str">
            <v>LINGKAR UNIKS</v>
          </cell>
          <cell r="P495">
            <v>2014</v>
          </cell>
          <cell r="Q495">
            <v>0</v>
          </cell>
          <cell r="R495">
            <v>0</v>
          </cell>
          <cell r="S495">
            <v>0</v>
          </cell>
          <cell r="T495">
            <v>0</v>
          </cell>
          <cell r="U495">
            <v>192182044</v>
          </cell>
          <cell r="V495">
            <v>0</v>
          </cell>
          <cell r="W495">
            <v>0</v>
          </cell>
        </row>
        <row r="496">
          <cell r="F496" t="str">
            <v>4.13.01</v>
          </cell>
          <cell r="G496">
            <v>0</v>
          </cell>
          <cell r="H496" t="str">
            <v>PEMELIHARAAN JALAN SMP 2 TELUK KUANTAN - BERINGIN</v>
          </cell>
          <cell r="I496" t="str">
            <v>04.13.01.03.06</v>
          </cell>
          <cell r="J496">
            <v>0</v>
          </cell>
          <cell r="K496">
            <v>0</v>
          </cell>
          <cell r="L496">
            <v>0</v>
          </cell>
          <cell r="M496">
            <v>0</v>
          </cell>
          <cell r="N496">
            <v>0</v>
          </cell>
          <cell r="O496" t="str">
            <v>SMP 2 TELUK KUANTAN - BERINGIN</v>
          </cell>
          <cell r="P496">
            <v>2014</v>
          </cell>
          <cell r="Q496">
            <v>0</v>
          </cell>
          <cell r="R496">
            <v>0</v>
          </cell>
          <cell r="S496">
            <v>0</v>
          </cell>
          <cell r="T496">
            <v>0</v>
          </cell>
          <cell r="U496">
            <v>187069610</v>
          </cell>
          <cell r="V496">
            <v>0</v>
          </cell>
          <cell r="W496">
            <v>0</v>
          </cell>
        </row>
        <row r="497">
          <cell r="F497" t="str">
            <v>4.13.01</v>
          </cell>
          <cell r="G497">
            <v>0</v>
          </cell>
          <cell r="H497" t="str">
            <v>PENINGKATAN JALAN BATU HAMPAR - KAMPUNG DATAR (URG. PILIHAN)</v>
          </cell>
          <cell r="I497" t="str">
            <v>04.13.01.03.06</v>
          </cell>
          <cell r="J497">
            <v>0</v>
          </cell>
          <cell r="K497">
            <v>0</v>
          </cell>
          <cell r="L497">
            <v>0</v>
          </cell>
          <cell r="M497">
            <v>0</v>
          </cell>
          <cell r="N497">
            <v>0</v>
          </cell>
          <cell r="O497" t="str">
            <v>BATU HAMPAR - KAMPUNG DATAR</v>
          </cell>
          <cell r="P497">
            <v>2014</v>
          </cell>
          <cell r="Q497">
            <v>0</v>
          </cell>
          <cell r="R497">
            <v>0</v>
          </cell>
          <cell r="S497">
            <v>0</v>
          </cell>
          <cell r="T497">
            <v>0</v>
          </cell>
          <cell r="U497">
            <v>197659444</v>
          </cell>
          <cell r="V497">
            <v>0</v>
          </cell>
          <cell r="W497">
            <v>0</v>
          </cell>
        </row>
        <row r="498">
          <cell r="F498" t="str">
            <v>4.13.01</v>
          </cell>
          <cell r="G498">
            <v>0</v>
          </cell>
          <cell r="H498" t="str">
            <v>PEMBANGUNAN JALAN LINGKAR KANTOR CAMAT SENTAJO RAYA</v>
          </cell>
          <cell r="I498" t="str">
            <v>04.13.01.03.06</v>
          </cell>
          <cell r="J498">
            <v>0</v>
          </cell>
          <cell r="K498">
            <v>0</v>
          </cell>
          <cell r="L498">
            <v>0</v>
          </cell>
          <cell r="M498">
            <v>0</v>
          </cell>
          <cell r="N498">
            <v>0</v>
          </cell>
          <cell r="O498" t="str">
            <v>LINGKAR KANTOR CAMAT SENTAJO RAYA</v>
          </cell>
          <cell r="P498">
            <v>2014</v>
          </cell>
          <cell r="Q498">
            <v>0</v>
          </cell>
          <cell r="R498">
            <v>0</v>
          </cell>
          <cell r="S498">
            <v>0</v>
          </cell>
          <cell r="T498">
            <v>0</v>
          </cell>
          <cell r="U498">
            <v>196939048</v>
          </cell>
          <cell r="V498">
            <v>0</v>
          </cell>
          <cell r="W498">
            <v>0</v>
          </cell>
        </row>
        <row r="499">
          <cell r="F499" t="str">
            <v>4.13.02</v>
          </cell>
          <cell r="G499">
            <v>0</v>
          </cell>
          <cell r="H499" t="str">
            <v>PEMBUATAN DRAINASE RUAS JALAN MENUJU SMK 3 KELURAHAN SEI. JERING KECAMATAN KUANTAN TENGAH</v>
          </cell>
          <cell r="I499" t="str">
            <v>04.13.01.03.08</v>
          </cell>
          <cell r="J499">
            <v>0</v>
          </cell>
          <cell r="K499">
            <v>0</v>
          </cell>
          <cell r="L499">
            <v>0</v>
          </cell>
          <cell r="M499">
            <v>0</v>
          </cell>
          <cell r="N499">
            <v>0</v>
          </cell>
          <cell r="O499" t="str">
            <v>JALAN MENUJU SMK 3 KELURAHAN SEI. JERING</v>
          </cell>
          <cell r="P499">
            <v>2014</v>
          </cell>
          <cell r="Q499">
            <v>0</v>
          </cell>
          <cell r="R499">
            <v>0</v>
          </cell>
          <cell r="S499">
            <v>0</v>
          </cell>
          <cell r="T499">
            <v>0</v>
          </cell>
          <cell r="U499">
            <v>198230943</v>
          </cell>
          <cell r="V499">
            <v>0</v>
          </cell>
          <cell r="W499">
            <v>0</v>
          </cell>
        </row>
        <row r="500">
          <cell r="F500" t="str">
            <v>4.13.02</v>
          </cell>
          <cell r="G500">
            <v>0</v>
          </cell>
          <cell r="H500" t="str">
            <v>PEMBUATAN DRAINASE RUAS JALAN SEBERANG TALUK - SANGAU</v>
          </cell>
          <cell r="I500" t="str">
            <v>04.13.01.03.08</v>
          </cell>
          <cell r="J500">
            <v>0</v>
          </cell>
          <cell r="K500">
            <v>0</v>
          </cell>
          <cell r="L500">
            <v>0</v>
          </cell>
          <cell r="M500">
            <v>0</v>
          </cell>
          <cell r="N500">
            <v>0</v>
          </cell>
          <cell r="O500" t="str">
            <v>SEBERANG TALUK - SANGAU</v>
          </cell>
          <cell r="P500">
            <v>2014</v>
          </cell>
          <cell r="Q500">
            <v>0</v>
          </cell>
          <cell r="R500">
            <v>0</v>
          </cell>
          <cell r="S500">
            <v>0</v>
          </cell>
          <cell r="T500">
            <v>0</v>
          </cell>
          <cell r="U500">
            <v>197782386</v>
          </cell>
          <cell r="V500">
            <v>0</v>
          </cell>
          <cell r="W500">
            <v>0</v>
          </cell>
        </row>
        <row r="501">
          <cell r="F501" t="str">
            <v>4.13.02</v>
          </cell>
          <cell r="G501">
            <v>0</v>
          </cell>
          <cell r="H501" t="str">
            <v>PEMBUATAN DRAINASE RUAS JALAN HASANAH - PULAU BUNGIN</v>
          </cell>
          <cell r="I501" t="str">
            <v>04.13.01.03.08</v>
          </cell>
          <cell r="J501">
            <v>0</v>
          </cell>
          <cell r="K501">
            <v>0</v>
          </cell>
          <cell r="L501">
            <v>0</v>
          </cell>
          <cell r="M501">
            <v>0</v>
          </cell>
          <cell r="N501">
            <v>0</v>
          </cell>
          <cell r="O501" t="str">
            <v>HASANAH - PULAU BUNGIN</v>
          </cell>
          <cell r="P501">
            <v>2014</v>
          </cell>
          <cell r="Q501">
            <v>0</v>
          </cell>
          <cell r="R501">
            <v>0</v>
          </cell>
          <cell r="S501">
            <v>0</v>
          </cell>
          <cell r="T501">
            <v>0</v>
          </cell>
          <cell r="U501">
            <v>197436838</v>
          </cell>
          <cell r="V501">
            <v>0</v>
          </cell>
          <cell r="W501">
            <v>0</v>
          </cell>
        </row>
        <row r="502">
          <cell r="E502" t="str">
            <v>186.3</v>
          </cell>
          <cell r="F502" t="str">
            <v>4.13.01</v>
          </cell>
          <cell r="G502">
            <v>0</v>
          </cell>
          <cell r="H502" t="str">
            <v>PENINGKATAN JALAN KUANTAN SAKO - SAKO MARGASARI (ASPAL)</v>
          </cell>
          <cell r="I502" t="str">
            <v>04.13.01.03.06</v>
          </cell>
          <cell r="J502">
            <v>0</v>
          </cell>
          <cell r="K502">
            <v>0</v>
          </cell>
          <cell r="L502">
            <v>0</v>
          </cell>
          <cell r="M502">
            <v>0</v>
          </cell>
          <cell r="N502">
            <v>0</v>
          </cell>
          <cell r="O502" t="str">
            <v>KUANTAN SAKO - SAKO MARGASARI</v>
          </cell>
          <cell r="P502">
            <v>2014</v>
          </cell>
          <cell r="Q502">
            <v>0</v>
          </cell>
          <cell r="R502">
            <v>0</v>
          </cell>
          <cell r="S502">
            <v>0</v>
          </cell>
          <cell r="T502">
            <v>0</v>
          </cell>
          <cell r="U502">
            <v>1892921442</v>
          </cell>
          <cell r="V502">
            <v>0</v>
          </cell>
          <cell r="W502">
            <v>0</v>
          </cell>
        </row>
        <row r="503">
          <cell r="F503" t="str">
            <v>4.13.02</v>
          </cell>
          <cell r="G503">
            <v>0</v>
          </cell>
          <cell r="H503" t="str">
            <v>PEMBUATAN 1 UNIT BOX CULVERT RUAS JALAN KOTO SENTAJO - DESA BERINGIN</v>
          </cell>
          <cell r="I503" t="str">
            <v>04.13.01.03.06</v>
          </cell>
          <cell r="J503">
            <v>0</v>
          </cell>
          <cell r="K503">
            <v>0</v>
          </cell>
          <cell r="L503">
            <v>0</v>
          </cell>
          <cell r="M503">
            <v>0</v>
          </cell>
          <cell r="N503">
            <v>0</v>
          </cell>
          <cell r="O503" t="str">
            <v>KOTO SENTAJO - DESA BERINGIN</v>
          </cell>
          <cell r="P503">
            <v>2014</v>
          </cell>
          <cell r="Q503">
            <v>0</v>
          </cell>
          <cell r="R503">
            <v>0</v>
          </cell>
          <cell r="S503">
            <v>0</v>
          </cell>
          <cell r="T503">
            <v>0</v>
          </cell>
          <cell r="U503">
            <v>189452159</v>
          </cell>
          <cell r="V503">
            <v>0</v>
          </cell>
          <cell r="W503">
            <v>0</v>
          </cell>
        </row>
        <row r="504">
          <cell r="E504" t="str">
            <v>10.2</v>
          </cell>
          <cell r="F504" t="str">
            <v>4.13.02</v>
          </cell>
          <cell r="G504">
            <v>0</v>
          </cell>
          <cell r="H504" t="str">
            <v>PEMBUATAN 1 UNIT BOX CULVERT RUAS JALAN SEBERANG TALUK - DUTA PALMA</v>
          </cell>
          <cell r="I504" t="str">
            <v>04.13.01.03.06</v>
          </cell>
          <cell r="J504">
            <v>0</v>
          </cell>
          <cell r="K504">
            <v>0</v>
          </cell>
          <cell r="L504">
            <v>0</v>
          </cell>
          <cell r="M504">
            <v>0</v>
          </cell>
          <cell r="N504">
            <v>0</v>
          </cell>
          <cell r="O504" t="str">
            <v>SEBERANG TALUK - DUTA PALMA</v>
          </cell>
          <cell r="P504">
            <v>2014</v>
          </cell>
          <cell r="Q504">
            <v>0</v>
          </cell>
          <cell r="R504">
            <v>0</v>
          </cell>
          <cell r="S504">
            <v>0</v>
          </cell>
          <cell r="T504">
            <v>0</v>
          </cell>
          <cell r="U504">
            <v>197613420</v>
          </cell>
          <cell r="V504">
            <v>0</v>
          </cell>
          <cell r="W504">
            <v>0</v>
          </cell>
        </row>
        <row r="505">
          <cell r="F505" t="str">
            <v>4.13.01</v>
          </cell>
          <cell r="G505">
            <v>0</v>
          </cell>
          <cell r="H505" t="str">
            <v>PENINGKATAN RUAS JALAN TANJUNG - MUARO TOMBANG (URG. PILIHAN)</v>
          </cell>
          <cell r="I505" t="str">
            <v>04.13.01.03.06</v>
          </cell>
          <cell r="J505">
            <v>0</v>
          </cell>
          <cell r="K505">
            <v>0</v>
          </cell>
          <cell r="L505">
            <v>0</v>
          </cell>
          <cell r="M505">
            <v>0</v>
          </cell>
          <cell r="N505">
            <v>0</v>
          </cell>
          <cell r="O505" t="str">
            <v>TANJUNG - MUARO TOMBANG</v>
          </cell>
          <cell r="P505">
            <v>2014</v>
          </cell>
          <cell r="Q505">
            <v>0</v>
          </cell>
          <cell r="R505">
            <v>0</v>
          </cell>
          <cell r="S505">
            <v>0</v>
          </cell>
          <cell r="T505">
            <v>0</v>
          </cell>
          <cell r="U505">
            <v>197861466</v>
          </cell>
          <cell r="V505">
            <v>0</v>
          </cell>
          <cell r="W505">
            <v>0</v>
          </cell>
        </row>
        <row r="506">
          <cell r="E506" t="str">
            <v>52.2</v>
          </cell>
          <cell r="F506" t="str">
            <v>4.13.01</v>
          </cell>
          <cell r="G506">
            <v>0</v>
          </cell>
          <cell r="H506" t="str">
            <v xml:space="preserve"> JALAN TERMINAL - SENTAJO</v>
          </cell>
          <cell r="I506" t="str">
            <v>04.13.01.03.06</v>
          </cell>
          <cell r="J506">
            <v>0</v>
          </cell>
          <cell r="K506">
            <v>0</v>
          </cell>
          <cell r="L506">
            <v>0</v>
          </cell>
          <cell r="M506">
            <v>0</v>
          </cell>
          <cell r="N506">
            <v>0</v>
          </cell>
          <cell r="O506" t="str">
            <v>TERMINAL - SENTAJO</v>
          </cell>
          <cell r="P506">
            <v>2014</v>
          </cell>
          <cell r="Q506">
            <v>0</v>
          </cell>
          <cell r="R506">
            <v>0</v>
          </cell>
          <cell r="S506">
            <v>0</v>
          </cell>
          <cell r="T506">
            <v>0</v>
          </cell>
          <cell r="U506">
            <v>49779000</v>
          </cell>
          <cell r="V506">
            <v>0</v>
          </cell>
          <cell r="W506">
            <v>0</v>
          </cell>
        </row>
        <row r="507">
          <cell r="E507" t="str">
            <v>65.3</v>
          </cell>
          <cell r="F507" t="str">
            <v>4.13.01</v>
          </cell>
          <cell r="G507">
            <v>0</v>
          </cell>
          <cell r="H507" t="str">
            <v>PENINGKATAN STRUKTUR JALAN STM - SAWAH</v>
          </cell>
          <cell r="I507" t="str">
            <v>04.13.01.03.06</v>
          </cell>
          <cell r="J507">
            <v>0</v>
          </cell>
          <cell r="K507">
            <v>0</v>
          </cell>
          <cell r="L507">
            <v>0</v>
          </cell>
          <cell r="M507">
            <v>0</v>
          </cell>
          <cell r="N507">
            <v>0</v>
          </cell>
          <cell r="O507" t="str">
            <v>STM - SAWAH</v>
          </cell>
          <cell r="P507">
            <v>2015</v>
          </cell>
          <cell r="Q507">
            <v>0</v>
          </cell>
          <cell r="R507">
            <v>0</v>
          </cell>
          <cell r="S507">
            <v>0</v>
          </cell>
          <cell r="T507" t="str">
            <v>APBD</v>
          </cell>
          <cell r="U507">
            <v>5771596592</v>
          </cell>
          <cell r="V507">
            <v>0</v>
          </cell>
          <cell r="W507">
            <v>0</v>
          </cell>
        </row>
        <row r="508">
          <cell r="F508" t="str">
            <v>4.13.01</v>
          </cell>
          <cell r="G508">
            <v>0</v>
          </cell>
          <cell r="H508" t="str">
            <v>PENINGKATAN JL. SMP 2 TELUK KUANTAN - JL. KAB. STM - BERIGIN</v>
          </cell>
          <cell r="I508" t="str">
            <v>04.13.01.03.06</v>
          </cell>
          <cell r="J508">
            <v>0</v>
          </cell>
          <cell r="K508">
            <v>0</v>
          </cell>
          <cell r="L508">
            <v>0</v>
          </cell>
          <cell r="M508">
            <v>0</v>
          </cell>
          <cell r="N508">
            <v>0</v>
          </cell>
          <cell r="O508" t="str">
            <v>SMP 2 TELUK KUANTAN - JL. KAB. STM - BERIGIN</v>
          </cell>
          <cell r="P508">
            <v>2015</v>
          </cell>
          <cell r="Q508">
            <v>0</v>
          </cell>
          <cell r="R508">
            <v>0</v>
          </cell>
          <cell r="S508">
            <v>0</v>
          </cell>
          <cell r="T508" t="str">
            <v>APBD</v>
          </cell>
          <cell r="U508">
            <v>3199037978</v>
          </cell>
          <cell r="V508">
            <v>0</v>
          </cell>
          <cell r="W508">
            <v>0</v>
          </cell>
        </row>
        <row r="509">
          <cell r="E509" t="str">
            <v>183.3</v>
          </cell>
          <cell r="F509" t="str">
            <v>4.13.01</v>
          </cell>
          <cell r="G509">
            <v>0</v>
          </cell>
          <cell r="H509" t="str">
            <v>PENINGKATAN JL.SUKA RAJA - GIRI SAKO</v>
          </cell>
          <cell r="I509" t="str">
            <v>04.13.01.03.06</v>
          </cell>
          <cell r="J509">
            <v>0</v>
          </cell>
          <cell r="K509">
            <v>0</v>
          </cell>
          <cell r="L509">
            <v>0</v>
          </cell>
          <cell r="M509">
            <v>0</v>
          </cell>
          <cell r="N509">
            <v>0</v>
          </cell>
          <cell r="O509" t="str">
            <v>SUKARAJA-GIRI SAKO</v>
          </cell>
          <cell r="P509">
            <v>2015</v>
          </cell>
          <cell r="Q509">
            <v>0</v>
          </cell>
          <cell r="R509">
            <v>0</v>
          </cell>
          <cell r="S509">
            <v>0</v>
          </cell>
          <cell r="T509" t="str">
            <v>APBD</v>
          </cell>
          <cell r="U509">
            <v>2127760813</v>
          </cell>
          <cell r="V509">
            <v>0</v>
          </cell>
          <cell r="W509">
            <v>0</v>
          </cell>
        </row>
        <row r="510">
          <cell r="F510" t="str">
            <v>4.13.01</v>
          </cell>
          <cell r="G510">
            <v>0</v>
          </cell>
          <cell r="H510" t="str">
            <v>JALAN LOKASI PEMAKAMAN PL. ARO</v>
          </cell>
          <cell r="I510" t="str">
            <v>04.13.01.03.06</v>
          </cell>
          <cell r="J510">
            <v>0</v>
          </cell>
          <cell r="K510">
            <v>0</v>
          </cell>
          <cell r="L510">
            <v>0</v>
          </cell>
          <cell r="M510">
            <v>0</v>
          </cell>
          <cell r="N510">
            <v>0</v>
          </cell>
          <cell r="O510" t="str">
            <v>PEMAKAMAN PL. ARO</v>
          </cell>
          <cell r="P510">
            <v>2015</v>
          </cell>
          <cell r="Q510">
            <v>0</v>
          </cell>
          <cell r="R510">
            <v>0</v>
          </cell>
          <cell r="S510">
            <v>0</v>
          </cell>
          <cell r="T510" t="str">
            <v>APBD</v>
          </cell>
          <cell r="U510">
            <v>1931170394</v>
          </cell>
          <cell r="V510">
            <v>0</v>
          </cell>
          <cell r="W510">
            <v>0</v>
          </cell>
        </row>
        <row r="511">
          <cell r="E511" t="str">
            <v>4.7</v>
          </cell>
          <cell r="F511" t="str">
            <v>4.13.01</v>
          </cell>
          <cell r="G511">
            <v>0</v>
          </cell>
          <cell r="H511" t="str">
            <v>PENINGKATAN JL. SENTAJO - MUARA LANGSAT</v>
          </cell>
          <cell r="I511" t="str">
            <v>04.13.01.03.06</v>
          </cell>
          <cell r="J511">
            <v>0</v>
          </cell>
          <cell r="K511">
            <v>0</v>
          </cell>
          <cell r="L511">
            <v>0</v>
          </cell>
          <cell r="M511">
            <v>0</v>
          </cell>
          <cell r="N511">
            <v>0</v>
          </cell>
          <cell r="O511" t="str">
            <v>SENTAJO - MUARA LANGSAT</v>
          </cell>
          <cell r="P511">
            <v>2015</v>
          </cell>
          <cell r="Q511">
            <v>0</v>
          </cell>
          <cell r="R511">
            <v>0</v>
          </cell>
          <cell r="S511">
            <v>0</v>
          </cell>
          <cell r="T511" t="str">
            <v>APBD</v>
          </cell>
          <cell r="U511">
            <v>4142581848.1999998</v>
          </cell>
          <cell r="V511">
            <v>0</v>
          </cell>
          <cell r="W511">
            <v>0</v>
          </cell>
        </row>
        <row r="512">
          <cell r="E512" t="str">
            <v>259.2</v>
          </cell>
          <cell r="F512" t="str">
            <v>4.13.01</v>
          </cell>
          <cell r="G512">
            <v>0</v>
          </cell>
          <cell r="H512" t="str">
            <v>PENINGKATAN JL. SENTAJO - TERATAK AIR HITAM</v>
          </cell>
          <cell r="I512" t="str">
            <v>04.13.01.03.06</v>
          </cell>
          <cell r="J512">
            <v>0</v>
          </cell>
          <cell r="K512">
            <v>0</v>
          </cell>
          <cell r="L512">
            <v>0</v>
          </cell>
          <cell r="M512">
            <v>0</v>
          </cell>
          <cell r="N512">
            <v>0</v>
          </cell>
          <cell r="O512" t="str">
            <v>SENTAJO - TERATAK AIR HITAM</v>
          </cell>
          <cell r="P512">
            <v>2015</v>
          </cell>
          <cell r="Q512">
            <v>0</v>
          </cell>
          <cell r="R512">
            <v>0</v>
          </cell>
          <cell r="S512">
            <v>0</v>
          </cell>
          <cell r="T512" t="str">
            <v>APBD</v>
          </cell>
          <cell r="U512">
            <v>2691692465</v>
          </cell>
          <cell r="V512">
            <v>0</v>
          </cell>
          <cell r="W512">
            <v>0</v>
          </cell>
        </row>
        <row r="513">
          <cell r="E513" t="str">
            <v>164.5</v>
          </cell>
          <cell r="F513" t="str">
            <v>4.13.01</v>
          </cell>
          <cell r="G513">
            <v>0</v>
          </cell>
          <cell r="H513" t="str">
            <v>PENINGKATAN JL. PANGEAN - SITUGAL</v>
          </cell>
          <cell r="I513" t="str">
            <v>04.13.01.03.06</v>
          </cell>
          <cell r="J513">
            <v>0</v>
          </cell>
          <cell r="K513">
            <v>0</v>
          </cell>
          <cell r="L513">
            <v>0</v>
          </cell>
          <cell r="M513">
            <v>0</v>
          </cell>
          <cell r="N513">
            <v>0</v>
          </cell>
          <cell r="O513" t="str">
            <v>PANGEAN - SITUGAL</v>
          </cell>
          <cell r="P513">
            <v>2015</v>
          </cell>
          <cell r="Q513">
            <v>0</v>
          </cell>
          <cell r="R513">
            <v>0</v>
          </cell>
          <cell r="S513">
            <v>0</v>
          </cell>
          <cell r="T513" t="str">
            <v>APBD</v>
          </cell>
          <cell r="U513">
            <v>8656542443.2000008</v>
          </cell>
          <cell r="V513">
            <v>0</v>
          </cell>
          <cell r="W513">
            <v>0</v>
          </cell>
        </row>
        <row r="514">
          <cell r="E514" t="str">
            <v>52.3</v>
          </cell>
          <cell r="F514" t="str">
            <v>4.13.01</v>
          </cell>
          <cell r="G514">
            <v>0</v>
          </cell>
          <cell r="H514" t="str">
            <v>PEMBUATAN MEDIA JALAN TERMINAL TELUK KUANTAN - SENTAJO</v>
          </cell>
          <cell r="I514" t="str">
            <v>04.13.01.03.06</v>
          </cell>
          <cell r="J514">
            <v>0</v>
          </cell>
          <cell r="K514">
            <v>0</v>
          </cell>
          <cell r="L514">
            <v>0</v>
          </cell>
          <cell r="M514">
            <v>0</v>
          </cell>
          <cell r="N514">
            <v>0</v>
          </cell>
          <cell r="O514" t="str">
            <v>TERMINAL - SENTAJO</v>
          </cell>
          <cell r="P514">
            <v>2015</v>
          </cell>
          <cell r="Q514">
            <v>0</v>
          </cell>
          <cell r="R514">
            <v>0</v>
          </cell>
          <cell r="S514">
            <v>0</v>
          </cell>
          <cell r="T514" t="str">
            <v>APBD</v>
          </cell>
          <cell r="U514">
            <v>1038080204</v>
          </cell>
          <cell r="V514">
            <v>0</v>
          </cell>
          <cell r="W514">
            <v>0</v>
          </cell>
        </row>
        <row r="515">
          <cell r="F515" t="str">
            <v>4.13.01</v>
          </cell>
          <cell r="G515">
            <v>0</v>
          </cell>
          <cell r="H515" t="str">
            <v>PENINGKATAN JALAN BENAI- PL. KOPUANG</v>
          </cell>
          <cell r="I515" t="str">
            <v>04.13.01.03.06</v>
          </cell>
          <cell r="J515">
            <v>0</v>
          </cell>
          <cell r="K515">
            <v>0</v>
          </cell>
          <cell r="L515">
            <v>0</v>
          </cell>
          <cell r="M515">
            <v>0</v>
          </cell>
          <cell r="N515">
            <v>0</v>
          </cell>
          <cell r="O515" t="str">
            <v>BENAI-PL. KOPUNG</v>
          </cell>
          <cell r="P515">
            <v>2015</v>
          </cell>
          <cell r="Q515">
            <v>0</v>
          </cell>
          <cell r="R515">
            <v>0</v>
          </cell>
          <cell r="S515">
            <v>0</v>
          </cell>
          <cell r="T515" t="str">
            <v>APBD</v>
          </cell>
          <cell r="U515">
            <v>3131158428</v>
          </cell>
          <cell r="V515">
            <v>0</v>
          </cell>
          <cell r="W515">
            <v>0</v>
          </cell>
        </row>
        <row r="516">
          <cell r="F516" t="str">
            <v>4.13.01</v>
          </cell>
          <cell r="G516">
            <v>0</v>
          </cell>
          <cell r="H516" t="str">
            <v>PENINGKATAN JALAN BANJAR LOPAK- PEMBATANG</v>
          </cell>
          <cell r="I516" t="str">
            <v>04.13.01.03.06</v>
          </cell>
          <cell r="J516">
            <v>0</v>
          </cell>
          <cell r="K516">
            <v>0</v>
          </cell>
          <cell r="L516">
            <v>0</v>
          </cell>
          <cell r="M516">
            <v>0</v>
          </cell>
          <cell r="N516">
            <v>0</v>
          </cell>
          <cell r="O516" t="str">
            <v>BANJAR LOPAK - PEMBATANG</v>
          </cell>
          <cell r="P516">
            <v>2015</v>
          </cell>
          <cell r="Q516">
            <v>0</v>
          </cell>
          <cell r="R516">
            <v>0</v>
          </cell>
          <cell r="S516">
            <v>0</v>
          </cell>
          <cell r="T516" t="str">
            <v>APBD</v>
          </cell>
          <cell r="U516">
            <v>2128040770</v>
          </cell>
          <cell r="V516">
            <v>0</v>
          </cell>
          <cell r="W516">
            <v>0</v>
          </cell>
        </row>
        <row r="517">
          <cell r="F517" t="str">
            <v>4.13.01</v>
          </cell>
          <cell r="G517">
            <v>0</v>
          </cell>
          <cell r="H517" t="str">
            <v>PENGASPALAN JALAN LINGK. KANTOR CAMAT BENAI</v>
          </cell>
          <cell r="I517" t="str">
            <v>04.13.01.03.06</v>
          </cell>
          <cell r="J517">
            <v>0</v>
          </cell>
          <cell r="K517">
            <v>0</v>
          </cell>
          <cell r="L517">
            <v>0</v>
          </cell>
          <cell r="M517">
            <v>0</v>
          </cell>
          <cell r="N517">
            <v>0</v>
          </cell>
          <cell r="O517" t="str">
            <v>LINGK. KANTOR CAMAT BENAI</v>
          </cell>
          <cell r="P517">
            <v>2015</v>
          </cell>
          <cell r="Q517">
            <v>0</v>
          </cell>
          <cell r="R517">
            <v>0</v>
          </cell>
          <cell r="S517">
            <v>0</v>
          </cell>
          <cell r="T517" t="str">
            <v>APBD</v>
          </cell>
          <cell r="U517">
            <v>1990157144</v>
          </cell>
          <cell r="V517">
            <v>0</v>
          </cell>
          <cell r="W517">
            <v>0</v>
          </cell>
        </row>
        <row r="518">
          <cell r="E518" t="str">
            <v>167.2</v>
          </cell>
          <cell r="F518" t="str">
            <v>4.13.01</v>
          </cell>
          <cell r="G518">
            <v>0</v>
          </cell>
          <cell r="H518" t="str">
            <v>PENINGKATAN JALAN DESA TANAH BEKALI</v>
          </cell>
          <cell r="I518" t="str">
            <v>04.13.01.03.06</v>
          </cell>
          <cell r="J518">
            <v>0</v>
          </cell>
          <cell r="K518">
            <v>0</v>
          </cell>
          <cell r="L518">
            <v>0</v>
          </cell>
          <cell r="M518">
            <v>0</v>
          </cell>
          <cell r="N518">
            <v>0</v>
          </cell>
          <cell r="O518" t="str">
            <v>DESA TANAH BEKALI</v>
          </cell>
          <cell r="P518">
            <v>2015</v>
          </cell>
          <cell r="Q518">
            <v>0</v>
          </cell>
          <cell r="R518">
            <v>0</v>
          </cell>
          <cell r="S518">
            <v>0</v>
          </cell>
          <cell r="T518" t="str">
            <v>APBD</v>
          </cell>
          <cell r="U518">
            <v>2091776958</v>
          </cell>
          <cell r="V518">
            <v>0</v>
          </cell>
          <cell r="W518">
            <v>0</v>
          </cell>
        </row>
        <row r="519">
          <cell r="E519" t="str">
            <v>165.7</v>
          </cell>
          <cell r="F519" t="str">
            <v>4.13.01</v>
          </cell>
          <cell r="G519">
            <v>0</v>
          </cell>
          <cell r="H519" t="str">
            <v>PENINGKATAN JALAN SAKO - TRANS SKP II</v>
          </cell>
          <cell r="I519" t="str">
            <v>04.13.01.03.06</v>
          </cell>
          <cell r="J519">
            <v>0</v>
          </cell>
          <cell r="K519">
            <v>0</v>
          </cell>
          <cell r="L519">
            <v>0</v>
          </cell>
          <cell r="M519">
            <v>0</v>
          </cell>
          <cell r="N519">
            <v>0</v>
          </cell>
          <cell r="O519" t="str">
            <v>SAKO TRANS SKP II</v>
          </cell>
          <cell r="P519">
            <v>2015</v>
          </cell>
          <cell r="Q519">
            <v>0</v>
          </cell>
          <cell r="R519">
            <v>0</v>
          </cell>
          <cell r="S519">
            <v>0</v>
          </cell>
          <cell r="T519" t="str">
            <v>APBD</v>
          </cell>
          <cell r="U519">
            <v>2126653104.2</v>
          </cell>
          <cell r="V519">
            <v>0</v>
          </cell>
          <cell r="W519">
            <v>0</v>
          </cell>
        </row>
        <row r="520">
          <cell r="F520" t="str">
            <v>4.13.01</v>
          </cell>
          <cell r="G520">
            <v>0</v>
          </cell>
          <cell r="H520" t="str">
            <v>PENINGKATAN JALAN PSR USANG - PL. MADINAH</v>
          </cell>
          <cell r="I520" t="str">
            <v>04.13.01.03.06</v>
          </cell>
          <cell r="J520">
            <v>0</v>
          </cell>
          <cell r="K520">
            <v>0</v>
          </cell>
          <cell r="L520">
            <v>0</v>
          </cell>
          <cell r="M520">
            <v>0</v>
          </cell>
          <cell r="N520">
            <v>0</v>
          </cell>
          <cell r="O520" t="str">
            <v>PSR USANG - PL. MADINAH</v>
          </cell>
          <cell r="P520">
            <v>2015</v>
          </cell>
          <cell r="Q520">
            <v>0</v>
          </cell>
          <cell r="R520">
            <v>0</v>
          </cell>
          <cell r="S520">
            <v>0</v>
          </cell>
          <cell r="T520" t="str">
            <v>APBD</v>
          </cell>
          <cell r="U520">
            <v>3073451038</v>
          </cell>
          <cell r="V520">
            <v>0</v>
          </cell>
          <cell r="W520">
            <v>0</v>
          </cell>
        </row>
        <row r="521">
          <cell r="E521" t="str">
            <v>257.2</v>
          </cell>
          <cell r="F521" t="str">
            <v>4.13.01</v>
          </cell>
          <cell r="G521">
            <v>0</v>
          </cell>
          <cell r="H521" t="str">
            <v>PENINGKATAN JALAN BENAI - PL. LANCANG</v>
          </cell>
          <cell r="I521" t="str">
            <v>04.13.01.03.06</v>
          </cell>
          <cell r="J521">
            <v>0</v>
          </cell>
          <cell r="K521">
            <v>0</v>
          </cell>
          <cell r="L521">
            <v>0</v>
          </cell>
          <cell r="M521">
            <v>0</v>
          </cell>
          <cell r="N521">
            <v>0</v>
          </cell>
          <cell r="O521" t="str">
            <v>BENAI - PL. LANCANG</v>
          </cell>
          <cell r="P521">
            <v>2015</v>
          </cell>
          <cell r="Q521">
            <v>0</v>
          </cell>
          <cell r="R521">
            <v>0</v>
          </cell>
          <cell r="S521">
            <v>0</v>
          </cell>
          <cell r="T521" t="str">
            <v>APBD</v>
          </cell>
          <cell r="U521">
            <v>3166464963</v>
          </cell>
          <cell r="V521">
            <v>0</v>
          </cell>
          <cell r="W521">
            <v>0</v>
          </cell>
        </row>
        <row r="522">
          <cell r="E522" t="str">
            <v>296.2</v>
          </cell>
          <cell r="F522" t="str">
            <v>4.13.01</v>
          </cell>
          <cell r="G522">
            <v>0</v>
          </cell>
          <cell r="H522" t="str">
            <v>PENINGKATAN JALAN INUMAN - PL. BUSUK</v>
          </cell>
          <cell r="I522" t="str">
            <v>04.13.01.03.06</v>
          </cell>
          <cell r="J522">
            <v>0</v>
          </cell>
          <cell r="K522">
            <v>0</v>
          </cell>
          <cell r="L522">
            <v>0</v>
          </cell>
          <cell r="M522">
            <v>0</v>
          </cell>
          <cell r="N522">
            <v>0</v>
          </cell>
          <cell r="O522" t="str">
            <v>INUMAN - PL. BUSUK</v>
          </cell>
          <cell r="P522">
            <v>2015</v>
          </cell>
          <cell r="Q522">
            <v>0</v>
          </cell>
          <cell r="R522">
            <v>0</v>
          </cell>
          <cell r="S522">
            <v>0</v>
          </cell>
          <cell r="T522" t="str">
            <v>APBD</v>
          </cell>
          <cell r="U522">
            <v>2025740168</v>
          </cell>
          <cell r="V522">
            <v>0</v>
          </cell>
          <cell r="W522">
            <v>0</v>
          </cell>
        </row>
        <row r="523">
          <cell r="F523" t="str">
            <v>4.13.01</v>
          </cell>
          <cell r="G523">
            <v>0</v>
          </cell>
          <cell r="H523" t="str">
            <v>PENINGKATAN JALAN SP. SEI KUNING - SP. 4 PT.WANASARI</v>
          </cell>
          <cell r="I523" t="str">
            <v>04.13.01.03.06</v>
          </cell>
          <cell r="J523">
            <v>0</v>
          </cell>
          <cell r="K523">
            <v>0</v>
          </cell>
          <cell r="L523">
            <v>0</v>
          </cell>
          <cell r="M523">
            <v>0</v>
          </cell>
          <cell r="N523">
            <v>0</v>
          </cell>
          <cell r="O523" t="str">
            <v>SP. SEI KUNING - SP. 4 PT.WANASARI</v>
          </cell>
          <cell r="P523">
            <v>2015</v>
          </cell>
          <cell r="Q523">
            <v>0</v>
          </cell>
          <cell r="R523">
            <v>0</v>
          </cell>
          <cell r="S523">
            <v>0</v>
          </cell>
          <cell r="T523" t="str">
            <v>APBD</v>
          </cell>
          <cell r="U523">
            <v>2153193000</v>
          </cell>
          <cell r="V523">
            <v>0</v>
          </cell>
          <cell r="W523">
            <v>0</v>
          </cell>
        </row>
        <row r="524">
          <cell r="E524" t="str">
            <v>295.2</v>
          </cell>
          <cell r="F524" t="str">
            <v>4.13.01</v>
          </cell>
          <cell r="G524">
            <v>0</v>
          </cell>
          <cell r="H524" t="str">
            <v>PENINGKATAN JALAN PL. BAYUR - SEI. PERUPUK</v>
          </cell>
          <cell r="I524" t="str">
            <v>04.13.01.03.06</v>
          </cell>
          <cell r="J524">
            <v>0</v>
          </cell>
          <cell r="K524">
            <v>0</v>
          </cell>
          <cell r="L524">
            <v>0</v>
          </cell>
          <cell r="M524">
            <v>0</v>
          </cell>
          <cell r="N524">
            <v>0</v>
          </cell>
          <cell r="O524" t="str">
            <v>PULAU BAYUR-SEI. PERUPUK</v>
          </cell>
          <cell r="P524">
            <v>2015</v>
          </cell>
          <cell r="Q524">
            <v>0</v>
          </cell>
          <cell r="R524">
            <v>0</v>
          </cell>
          <cell r="S524">
            <v>0</v>
          </cell>
          <cell r="T524" t="str">
            <v>APBD</v>
          </cell>
          <cell r="U524">
            <v>2038722656.2</v>
          </cell>
          <cell r="V524">
            <v>0</v>
          </cell>
          <cell r="W524">
            <v>0</v>
          </cell>
        </row>
        <row r="525">
          <cell r="E525" t="str">
            <v>93.2</v>
          </cell>
          <cell r="F525" t="str">
            <v>4.13.01</v>
          </cell>
          <cell r="G525">
            <v>0</v>
          </cell>
          <cell r="H525" t="str">
            <v>PENINGKATAN JALAN SP. KINALI - BUKIT KAUMAN</v>
          </cell>
          <cell r="I525" t="str">
            <v>04.13.01.03.06</v>
          </cell>
          <cell r="J525">
            <v>0</v>
          </cell>
          <cell r="K525">
            <v>0</v>
          </cell>
          <cell r="L525">
            <v>0</v>
          </cell>
          <cell r="M525">
            <v>0</v>
          </cell>
          <cell r="N525">
            <v>0</v>
          </cell>
          <cell r="O525" t="str">
            <v>SIMPANG KINALI-BUKIT KAUMAN</v>
          </cell>
          <cell r="P525">
            <v>2015</v>
          </cell>
          <cell r="Q525">
            <v>0</v>
          </cell>
          <cell r="R525">
            <v>0</v>
          </cell>
          <cell r="S525">
            <v>0</v>
          </cell>
          <cell r="T525" t="str">
            <v>APBD</v>
          </cell>
          <cell r="U525">
            <v>1656251100</v>
          </cell>
          <cell r="V525">
            <v>0</v>
          </cell>
          <cell r="W525">
            <v>0</v>
          </cell>
        </row>
        <row r="526">
          <cell r="E526" t="str">
            <v>87.4</v>
          </cell>
          <cell r="F526" t="str">
            <v>4.13.01</v>
          </cell>
          <cell r="G526">
            <v>0</v>
          </cell>
          <cell r="H526" t="str">
            <v>PENINGKATAN JALAN IBUL - SUNGAI BESAR</v>
          </cell>
          <cell r="I526" t="str">
            <v>04.13.01.03.06</v>
          </cell>
          <cell r="J526">
            <v>0</v>
          </cell>
          <cell r="K526">
            <v>0</v>
          </cell>
          <cell r="L526">
            <v>0</v>
          </cell>
          <cell r="M526">
            <v>0</v>
          </cell>
          <cell r="N526">
            <v>0</v>
          </cell>
          <cell r="O526" t="str">
            <v>IBUL - SEI. BESAR</v>
          </cell>
          <cell r="P526">
            <v>2015</v>
          </cell>
          <cell r="Q526">
            <v>0</v>
          </cell>
          <cell r="R526">
            <v>0</v>
          </cell>
          <cell r="S526">
            <v>0</v>
          </cell>
          <cell r="T526" t="str">
            <v>APBD</v>
          </cell>
          <cell r="U526">
            <v>3760564386.1999998</v>
          </cell>
          <cell r="V526">
            <v>0</v>
          </cell>
          <cell r="W526">
            <v>0</v>
          </cell>
        </row>
        <row r="527">
          <cell r="E527" t="str">
            <v>245.3</v>
          </cell>
          <cell r="F527" t="str">
            <v>4.13.01</v>
          </cell>
          <cell r="G527">
            <v>0</v>
          </cell>
          <cell r="H527" t="str">
            <v>PENINGKATAN JALAN SP. 4 PT. WANASARI - SUKA MAJU</v>
          </cell>
          <cell r="I527" t="str">
            <v>04.13.01.03.06</v>
          </cell>
          <cell r="J527">
            <v>0</v>
          </cell>
          <cell r="K527">
            <v>0</v>
          </cell>
          <cell r="L527">
            <v>0</v>
          </cell>
          <cell r="M527">
            <v>0</v>
          </cell>
          <cell r="N527">
            <v>0</v>
          </cell>
          <cell r="O527" t="str">
            <v>SP. 4 PT. WANASARI - SUKAMAJU</v>
          </cell>
          <cell r="P527">
            <v>2015</v>
          </cell>
          <cell r="Q527">
            <v>0</v>
          </cell>
          <cell r="R527">
            <v>0</v>
          </cell>
          <cell r="S527">
            <v>0</v>
          </cell>
          <cell r="T527" t="str">
            <v>APBD</v>
          </cell>
          <cell r="U527">
            <v>2128408453</v>
          </cell>
          <cell r="V527">
            <v>0</v>
          </cell>
          <cell r="W527">
            <v>0</v>
          </cell>
        </row>
        <row r="528">
          <cell r="F528" t="str">
            <v>4.13.01</v>
          </cell>
          <cell r="G528">
            <v>0</v>
          </cell>
          <cell r="H528" t="str">
            <v>PENINGKATAN JALAN SUMBER JAYA - KUANTAN SAKO</v>
          </cell>
          <cell r="I528" t="str">
            <v>04.13.01.03.06</v>
          </cell>
          <cell r="J528">
            <v>0</v>
          </cell>
          <cell r="K528">
            <v>0</v>
          </cell>
          <cell r="L528">
            <v>0</v>
          </cell>
          <cell r="M528">
            <v>0</v>
          </cell>
          <cell r="N528">
            <v>0</v>
          </cell>
          <cell r="O528" t="str">
            <v>SUMBER JAYA - KUANTAN SAKO</v>
          </cell>
          <cell r="P528">
            <v>2015</v>
          </cell>
          <cell r="Q528">
            <v>0</v>
          </cell>
          <cell r="R528">
            <v>0</v>
          </cell>
          <cell r="S528">
            <v>0</v>
          </cell>
          <cell r="T528" t="str">
            <v>APBD</v>
          </cell>
          <cell r="U528">
            <v>2132575732</v>
          </cell>
          <cell r="V528">
            <v>0</v>
          </cell>
          <cell r="W528">
            <v>0</v>
          </cell>
        </row>
        <row r="529">
          <cell r="E529" t="str">
            <v>231.1</v>
          </cell>
          <cell r="F529" t="str">
            <v>4.13.01</v>
          </cell>
          <cell r="G529">
            <v>0</v>
          </cell>
          <cell r="H529" t="str">
            <v>PENINGKATAN JALAN PASIR MAS - SAKO MARGA SARI</v>
          </cell>
          <cell r="I529" t="str">
            <v>04.13.01.03.06</v>
          </cell>
          <cell r="J529">
            <v>0</v>
          </cell>
          <cell r="K529">
            <v>0</v>
          </cell>
          <cell r="L529">
            <v>0</v>
          </cell>
          <cell r="M529">
            <v>0</v>
          </cell>
          <cell r="N529">
            <v>0</v>
          </cell>
          <cell r="O529" t="str">
            <v>PASIR MAS - SAKO MARGA SARI</v>
          </cell>
          <cell r="P529">
            <v>2015</v>
          </cell>
          <cell r="Q529">
            <v>0</v>
          </cell>
          <cell r="R529">
            <v>0</v>
          </cell>
          <cell r="S529">
            <v>0</v>
          </cell>
          <cell r="T529" t="str">
            <v>APBD</v>
          </cell>
          <cell r="U529">
            <v>2066023866.2</v>
          </cell>
          <cell r="V529">
            <v>0</v>
          </cell>
          <cell r="W529">
            <v>0</v>
          </cell>
        </row>
        <row r="530">
          <cell r="F530" t="str">
            <v>4.13.01</v>
          </cell>
          <cell r="G530">
            <v>0</v>
          </cell>
          <cell r="H530" t="str">
            <v>PENINGKATAN JALAN LINGKAR PERUMNAS</v>
          </cell>
          <cell r="I530" t="str">
            <v>04.13.01.03.06</v>
          </cell>
          <cell r="J530">
            <v>0</v>
          </cell>
          <cell r="K530">
            <v>0</v>
          </cell>
          <cell r="L530">
            <v>0</v>
          </cell>
          <cell r="M530">
            <v>0</v>
          </cell>
          <cell r="N530">
            <v>0</v>
          </cell>
          <cell r="O530" t="str">
            <v>LINGKAR PERUMNAS</v>
          </cell>
          <cell r="P530">
            <v>2015</v>
          </cell>
          <cell r="Q530">
            <v>0</v>
          </cell>
          <cell r="R530">
            <v>0</v>
          </cell>
          <cell r="S530">
            <v>0</v>
          </cell>
          <cell r="T530" t="str">
            <v>APBD</v>
          </cell>
          <cell r="U530">
            <v>1212664598</v>
          </cell>
          <cell r="V530">
            <v>0</v>
          </cell>
          <cell r="W530">
            <v>0</v>
          </cell>
        </row>
        <row r="531">
          <cell r="F531" t="str">
            <v>4.13.02</v>
          </cell>
          <cell r="G531">
            <v>0</v>
          </cell>
          <cell r="H531" t="str">
            <v>PEMBANGUNAN JEMBATAN BATANG TABALAI</v>
          </cell>
          <cell r="I531" t="str">
            <v>04.13.02.03.08</v>
          </cell>
          <cell r="J531">
            <v>0</v>
          </cell>
          <cell r="K531">
            <v>0</v>
          </cell>
          <cell r="L531">
            <v>0</v>
          </cell>
          <cell r="M531">
            <v>0</v>
          </cell>
          <cell r="N531">
            <v>0</v>
          </cell>
          <cell r="O531" t="str">
            <v>BATANG TABALAI</v>
          </cell>
          <cell r="P531">
            <v>2015</v>
          </cell>
          <cell r="Q531">
            <v>0</v>
          </cell>
          <cell r="R531">
            <v>0</v>
          </cell>
          <cell r="S531">
            <v>0</v>
          </cell>
          <cell r="T531" t="str">
            <v>APBD</v>
          </cell>
          <cell r="U531">
            <v>2361312163</v>
          </cell>
          <cell r="V531">
            <v>0</v>
          </cell>
          <cell r="W531">
            <v>0</v>
          </cell>
        </row>
        <row r="532">
          <cell r="F532" t="str">
            <v>4.13.02</v>
          </cell>
          <cell r="G532">
            <v>0</v>
          </cell>
          <cell r="H532" t="str">
            <v>PEMBANG JEMB SEI.TINGKALAK HILIR RUAS JLN.SIMP.JAKE - SEI.SIRIH</v>
          </cell>
          <cell r="I532" t="str">
            <v>04.13.02.03.08</v>
          </cell>
          <cell r="J532">
            <v>0</v>
          </cell>
          <cell r="K532">
            <v>0</v>
          </cell>
          <cell r="L532">
            <v>0</v>
          </cell>
          <cell r="M532">
            <v>0</v>
          </cell>
          <cell r="N532">
            <v>0</v>
          </cell>
          <cell r="O532" t="str">
            <v>SEI.TINGKALAK HILIR RUAS JLN.SIMP.JAKE - SEI.SIRIH</v>
          </cell>
          <cell r="P532">
            <v>2015</v>
          </cell>
          <cell r="Q532">
            <v>0</v>
          </cell>
          <cell r="R532">
            <v>0</v>
          </cell>
          <cell r="S532">
            <v>0</v>
          </cell>
          <cell r="T532" t="str">
            <v>APBD</v>
          </cell>
          <cell r="U532">
            <v>1855632664.2</v>
          </cell>
          <cell r="V532">
            <v>0</v>
          </cell>
          <cell r="W532">
            <v>0</v>
          </cell>
        </row>
        <row r="533">
          <cell r="F533" t="str">
            <v>4.13.01</v>
          </cell>
          <cell r="G533">
            <v>0</v>
          </cell>
          <cell r="H533" t="str">
            <v>PENINGKATAN JLN. PINANG MERAH - MUARA PETAI</v>
          </cell>
          <cell r="I533" t="str">
            <v>04.13.01.03.06</v>
          </cell>
          <cell r="J533">
            <v>0</v>
          </cell>
          <cell r="K533">
            <v>0</v>
          </cell>
          <cell r="L533">
            <v>0</v>
          </cell>
          <cell r="M533">
            <v>0</v>
          </cell>
          <cell r="N533">
            <v>0</v>
          </cell>
          <cell r="O533" t="str">
            <v>PINANG MERAH - MUARA PETAI</v>
          </cell>
          <cell r="P533">
            <v>2015</v>
          </cell>
          <cell r="Q533">
            <v>0</v>
          </cell>
          <cell r="R533">
            <v>0</v>
          </cell>
          <cell r="S533">
            <v>0</v>
          </cell>
          <cell r="T533" t="str">
            <v>APBD</v>
          </cell>
          <cell r="U533">
            <v>2083405986.2</v>
          </cell>
          <cell r="V533">
            <v>0</v>
          </cell>
          <cell r="W533">
            <v>0</v>
          </cell>
        </row>
        <row r="534">
          <cell r="E534" t="str">
            <v>279.2</v>
          </cell>
          <cell r="F534" t="str">
            <v>4.13.02</v>
          </cell>
          <cell r="G534">
            <v>0</v>
          </cell>
          <cell r="H534" t="str">
            <v>PEMBANGUNAN JEM. TALONTAM RUAS JL. TALONTAM - BANJAR BENAI</v>
          </cell>
          <cell r="I534" t="str">
            <v>04.13.01.03.06</v>
          </cell>
          <cell r="J534">
            <v>0</v>
          </cell>
          <cell r="K534">
            <v>0</v>
          </cell>
          <cell r="L534">
            <v>0</v>
          </cell>
          <cell r="M534">
            <v>0</v>
          </cell>
          <cell r="N534">
            <v>0</v>
          </cell>
          <cell r="O534" t="str">
            <v>JL. TALONTAM - BANJAR BENAI</v>
          </cell>
          <cell r="P534">
            <v>2015</v>
          </cell>
          <cell r="Q534">
            <v>0</v>
          </cell>
          <cell r="R534">
            <v>0</v>
          </cell>
          <cell r="S534">
            <v>0</v>
          </cell>
          <cell r="T534" t="str">
            <v>APBD</v>
          </cell>
          <cell r="U534">
            <v>2349817980</v>
          </cell>
          <cell r="V534">
            <v>0</v>
          </cell>
          <cell r="W534">
            <v>0</v>
          </cell>
        </row>
        <row r="535">
          <cell r="E535" t="str">
            <v>191.1</v>
          </cell>
          <cell r="F535" t="str">
            <v>4.13.02</v>
          </cell>
          <cell r="G535">
            <v>0</v>
          </cell>
          <cell r="H535" t="str">
            <v>PEMBUATAN 1 UNIT BOX CULVERT RUAS JL.LOGAS - TANJUNG MEDANG</v>
          </cell>
          <cell r="I535" t="str">
            <v>04.13.01.03.06</v>
          </cell>
          <cell r="J535">
            <v>0</v>
          </cell>
          <cell r="K535">
            <v>0</v>
          </cell>
          <cell r="L535">
            <v>0</v>
          </cell>
          <cell r="M535">
            <v>0</v>
          </cell>
          <cell r="N535">
            <v>0</v>
          </cell>
          <cell r="O535" t="str">
            <v>LOGAS - TANJUNG MEDANG</v>
          </cell>
          <cell r="P535">
            <v>2015</v>
          </cell>
          <cell r="Q535">
            <v>0</v>
          </cell>
          <cell r="R535">
            <v>0</v>
          </cell>
          <cell r="S535">
            <v>0</v>
          </cell>
          <cell r="T535" t="str">
            <v>APBD</v>
          </cell>
          <cell r="U535">
            <v>247494064</v>
          </cell>
          <cell r="V535">
            <v>0</v>
          </cell>
          <cell r="W535">
            <v>0</v>
          </cell>
        </row>
        <row r="536">
          <cell r="F536" t="str">
            <v>4.13.02</v>
          </cell>
          <cell r="G536">
            <v>0</v>
          </cell>
          <cell r="H536" t="str">
            <v xml:space="preserve">PEMBANGUNAN JEM.SEI.KLESEK HULU RUAS JL.AIR MAS - SEI KIRANJI </v>
          </cell>
          <cell r="I536" t="str">
            <v>04.13.01.03.06</v>
          </cell>
          <cell r="J536">
            <v>0</v>
          </cell>
          <cell r="K536">
            <v>0</v>
          </cell>
          <cell r="L536">
            <v>0</v>
          </cell>
          <cell r="M536">
            <v>0</v>
          </cell>
          <cell r="N536">
            <v>0</v>
          </cell>
          <cell r="O536" t="str">
            <v xml:space="preserve">SEI.KLESEK HULU RUAS JL.AIR MAS - SEI KIRANJI </v>
          </cell>
          <cell r="P536">
            <v>2015</v>
          </cell>
          <cell r="Q536">
            <v>0</v>
          </cell>
          <cell r="R536">
            <v>0</v>
          </cell>
          <cell r="S536">
            <v>0</v>
          </cell>
          <cell r="T536" t="str">
            <v>APBD</v>
          </cell>
          <cell r="U536">
            <v>2801026132</v>
          </cell>
          <cell r="V536">
            <v>0</v>
          </cell>
          <cell r="W536">
            <v>0</v>
          </cell>
        </row>
        <row r="537">
          <cell r="F537" t="str">
            <v>4.13.02</v>
          </cell>
          <cell r="G537">
            <v>0</v>
          </cell>
          <cell r="H537" t="str">
            <v>PEMBANGUNAN JEM. SEI BAWANG RUAS JALAN JAKE - SEI. SIRIH</v>
          </cell>
          <cell r="I537" t="str">
            <v>04.13.01.03.06</v>
          </cell>
          <cell r="J537">
            <v>0</v>
          </cell>
          <cell r="K537">
            <v>0</v>
          </cell>
          <cell r="L537">
            <v>0</v>
          </cell>
          <cell r="M537">
            <v>0</v>
          </cell>
          <cell r="N537">
            <v>0</v>
          </cell>
          <cell r="O537" t="str">
            <v>SEI BAWANG RUAS JALAN JAKE - SEI. SIRIH</v>
          </cell>
          <cell r="P537">
            <v>2015</v>
          </cell>
          <cell r="Q537">
            <v>0</v>
          </cell>
          <cell r="R537">
            <v>0</v>
          </cell>
          <cell r="S537">
            <v>0</v>
          </cell>
          <cell r="T537" t="str">
            <v>APBD</v>
          </cell>
          <cell r="U537">
            <v>2023879506</v>
          </cell>
          <cell r="V537">
            <v>0</v>
          </cell>
          <cell r="W537">
            <v>0</v>
          </cell>
        </row>
        <row r="538">
          <cell r="F538" t="str">
            <v>4.13.01</v>
          </cell>
          <cell r="G538">
            <v>0</v>
          </cell>
          <cell r="H538" t="str">
            <v>PENINGKATAN JLN SEBERANG TALUK- SIBEROBAH - SANGAU</v>
          </cell>
          <cell r="I538" t="str">
            <v>04.13.01.03.06</v>
          </cell>
          <cell r="J538">
            <v>0</v>
          </cell>
          <cell r="K538">
            <v>0</v>
          </cell>
          <cell r="L538">
            <v>0</v>
          </cell>
          <cell r="M538">
            <v>0</v>
          </cell>
          <cell r="N538">
            <v>0</v>
          </cell>
          <cell r="O538" t="str">
            <v>SEBERANG TALUK- SIBEROBAH - SANGAU</v>
          </cell>
          <cell r="P538">
            <v>2015</v>
          </cell>
          <cell r="Q538">
            <v>0</v>
          </cell>
          <cell r="R538">
            <v>0</v>
          </cell>
          <cell r="S538">
            <v>0</v>
          </cell>
          <cell r="T538" t="str">
            <v>APBD</v>
          </cell>
          <cell r="U538">
            <v>5113308736.9644003</v>
          </cell>
          <cell r="V538">
            <v>0</v>
          </cell>
          <cell r="W538">
            <v>0</v>
          </cell>
        </row>
        <row r="539">
          <cell r="E539" t="str">
            <v>258.3</v>
          </cell>
          <cell r="F539" t="str">
            <v>4.13.01</v>
          </cell>
          <cell r="G539">
            <v>0</v>
          </cell>
          <cell r="H539" t="str">
            <v>PENINGKATAN JLN LEPAU GADING - PANGEAN</v>
          </cell>
          <cell r="I539" t="str">
            <v>04.13.01.03.06</v>
          </cell>
          <cell r="J539">
            <v>0</v>
          </cell>
          <cell r="K539">
            <v>0</v>
          </cell>
          <cell r="L539">
            <v>0</v>
          </cell>
          <cell r="M539">
            <v>0</v>
          </cell>
          <cell r="N539">
            <v>0</v>
          </cell>
          <cell r="O539" t="str">
            <v>JL. LEPAU GADING - PANGEAN</v>
          </cell>
          <cell r="P539">
            <v>2015</v>
          </cell>
          <cell r="Q539">
            <v>0</v>
          </cell>
          <cell r="R539">
            <v>0</v>
          </cell>
          <cell r="S539">
            <v>0</v>
          </cell>
          <cell r="T539" t="str">
            <v>APBD</v>
          </cell>
          <cell r="U539">
            <v>4424469137.1017532</v>
          </cell>
          <cell r="V539">
            <v>0</v>
          </cell>
          <cell r="W539">
            <v>0</v>
          </cell>
        </row>
        <row r="540">
          <cell r="F540" t="str">
            <v>4.13.01</v>
          </cell>
          <cell r="G540">
            <v>0</v>
          </cell>
          <cell r="H540" t="str">
            <v>PENINGKATAN JALAN PULAU KOPUNG</v>
          </cell>
          <cell r="I540" t="str">
            <v>04.13.01.03.06</v>
          </cell>
          <cell r="J540">
            <v>0</v>
          </cell>
          <cell r="K540">
            <v>0</v>
          </cell>
          <cell r="L540">
            <v>0</v>
          </cell>
          <cell r="M540">
            <v>0</v>
          </cell>
          <cell r="N540">
            <v>0</v>
          </cell>
          <cell r="O540" t="str">
            <v>PULAU KOPUNG</v>
          </cell>
          <cell r="P540">
            <v>2015</v>
          </cell>
          <cell r="Q540">
            <v>0</v>
          </cell>
          <cell r="R540">
            <v>0</v>
          </cell>
          <cell r="S540">
            <v>0</v>
          </cell>
          <cell r="T540" t="str">
            <v>APBD</v>
          </cell>
          <cell r="U540">
            <v>194299755</v>
          </cell>
          <cell r="V540">
            <v>0</v>
          </cell>
          <cell r="W540">
            <v>0</v>
          </cell>
        </row>
        <row r="541">
          <cell r="E541" t="str">
            <v>4.8</v>
          </cell>
          <cell r="F541" t="str">
            <v>4.13.02</v>
          </cell>
          <cell r="G541">
            <v>0</v>
          </cell>
          <cell r="H541" t="str">
            <v>PEMBUATAN BOX CULVERT RUAS JL. SENTAJO - MUARA LANGSAT</v>
          </cell>
          <cell r="I541" t="str">
            <v>04.13.01.03.06</v>
          </cell>
          <cell r="J541">
            <v>0</v>
          </cell>
          <cell r="K541">
            <v>0</v>
          </cell>
          <cell r="L541">
            <v>0</v>
          </cell>
          <cell r="M541">
            <v>0</v>
          </cell>
          <cell r="N541">
            <v>0</v>
          </cell>
          <cell r="O541" t="str">
            <v>SENTAJO - MUARA LANGSAT</v>
          </cell>
          <cell r="P541">
            <v>2015</v>
          </cell>
          <cell r="Q541">
            <v>0</v>
          </cell>
          <cell r="R541">
            <v>0</v>
          </cell>
          <cell r="S541">
            <v>0</v>
          </cell>
          <cell r="T541" t="str">
            <v>APBD</v>
          </cell>
          <cell r="U541">
            <v>187607827</v>
          </cell>
          <cell r="V541">
            <v>0</v>
          </cell>
          <cell r="W541">
            <v>0</v>
          </cell>
        </row>
        <row r="542">
          <cell r="F542" t="str">
            <v>4.13.01</v>
          </cell>
          <cell r="G542">
            <v>0</v>
          </cell>
          <cell r="H542" t="str">
            <v>PENING. JALAN STRUKTUR JL. MUARA LEMBU  PANGKALAN INDARUNG</v>
          </cell>
          <cell r="I542" t="str">
            <v>04.13.01.03.06</v>
          </cell>
          <cell r="J542">
            <v>0</v>
          </cell>
          <cell r="K542">
            <v>0</v>
          </cell>
          <cell r="L542">
            <v>0</v>
          </cell>
          <cell r="M542">
            <v>0</v>
          </cell>
          <cell r="N542">
            <v>0</v>
          </cell>
          <cell r="O542" t="str">
            <v>MUARA LEMBU - PANGKALAN INDARUNG</v>
          </cell>
          <cell r="P542">
            <v>2015</v>
          </cell>
          <cell r="Q542">
            <v>0</v>
          </cell>
          <cell r="R542">
            <v>0</v>
          </cell>
          <cell r="S542">
            <v>0</v>
          </cell>
          <cell r="T542" t="str">
            <v>APBD</v>
          </cell>
          <cell r="U542">
            <v>1976709313</v>
          </cell>
          <cell r="V542">
            <v>0</v>
          </cell>
          <cell r="W542">
            <v>0</v>
          </cell>
        </row>
        <row r="543">
          <cell r="F543" t="str">
            <v>4.13.01</v>
          </cell>
          <cell r="G543">
            <v>0</v>
          </cell>
          <cell r="H543" t="str">
            <v>PENINGKATAN JALAN KOTO GUNUNG - PL. MUNGKUR</v>
          </cell>
          <cell r="I543" t="str">
            <v>04.13.01.03.06</v>
          </cell>
          <cell r="J543">
            <v>0</v>
          </cell>
          <cell r="K543">
            <v>0</v>
          </cell>
          <cell r="L543">
            <v>0</v>
          </cell>
          <cell r="M543">
            <v>0</v>
          </cell>
          <cell r="N543">
            <v>0</v>
          </cell>
          <cell r="O543" t="str">
            <v>KOTO GUNUNG - PL. MUNGKUR</v>
          </cell>
          <cell r="P543">
            <v>2015</v>
          </cell>
          <cell r="Q543">
            <v>0</v>
          </cell>
          <cell r="R543">
            <v>0</v>
          </cell>
          <cell r="S543">
            <v>0</v>
          </cell>
          <cell r="T543" t="str">
            <v>APBD</v>
          </cell>
          <cell r="U543">
            <v>1945562821</v>
          </cell>
          <cell r="V543">
            <v>0</v>
          </cell>
          <cell r="W543">
            <v>0</v>
          </cell>
        </row>
        <row r="544">
          <cell r="F544" t="str">
            <v>4.13.01</v>
          </cell>
          <cell r="G544">
            <v>0</v>
          </cell>
          <cell r="H544" t="str">
            <v>PEMBANGUNAN JALAN  PADANG MUNSALO - SAWAH</v>
          </cell>
          <cell r="I544" t="str">
            <v>04.13.01.03.06</v>
          </cell>
          <cell r="J544">
            <v>0</v>
          </cell>
          <cell r="K544">
            <v>0</v>
          </cell>
          <cell r="L544">
            <v>0</v>
          </cell>
          <cell r="M544">
            <v>0</v>
          </cell>
          <cell r="N544">
            <v>0</v>
          </cell>
          <cell r="O544" t="str">
            <v>PADANG MUNSALO - SAWAH</v>
          </cell>
          <cell r="P544">
            <v>2015</v>
          </cell>
          <cell r="Q544">
            <v>0</v>
          </cell>
          <cell r="R544">
            <v>0</v>
          </cell>
          <cell r="S544">
            <v>0</v>
          </cell>
          <cell r="T544" t="str">
            <v>APBD</v>
          </cell>
          <cell r="U544">
            <v>194273678</v>
          </cell>
          <cell r="V544">
            <v>0</v>
          </cell>
          <cell r="W544">
            <v>0</v>
          </cell>
        </row>
        <row r="545">
          <cell r="F545" t="str">
            <v>4.13.01</v>
          </cell>
          <cell r="G545">
            <v>0</v>
          </cell>
          <cell r="H545" t="str">
            <v>PENINGKATAN JLN. SEBERANG TALUK-KANDANG TUMIYANG</v>
          </cell>
          <cell r="I545" t="str">
            <v>04.13.01.03.06</v>
          </cell>
          <cell r="J545">
            <v>0</v>
          </cell>
          <cell r="K545">
            <v>0</v>
          </cell>
          <cell r="L545">
            <v>0</v>
          </cell>
          <cell r="M545">
            <v>0</v>
          </cell>
          <cell r="N545">
            <v>0</v>
          </cell>
          <cell r="O545" t="str">
            <v>SEBERANG TALUK-KANDANG TUMIYANG</v>
          </cell>
          <cell r="P545">
            <v>2015</v>
          </cell>
          <cell r="Q545">
            <v>0</v>
          </cell>
          <cell r="R545">
            <v>0</v>
          </cell>
          <cell r="S545">
            <v>0</v>
          </cell>
          <cell r="T545" t="str">
            <v>APBD</v>
          </cell>
          <cell r="U545">
            <v>469897527</v>
          </cell>
          <cell r="V545">
            <v>0</v>
          </cell>
          <cell r="W545">
            <v>0</v>
          </cell>
        </row>
        <row r="546">
          <cell r="E546" t="str">
            <v>52.4</v>
          </cell>
          <cell r="F546" t="str">
            <v>4.13.01</v>
          </cell>
          <cell r="G546">
            <v>0</v>
          </cell>
          <cell r="H546" t="str">
            <v>PEMBANGUNAN JLN. TERMINAL SENTAJO</v>
          </cell>
          <cell r="I546" t="str">
            <v>04.13.01.03.06</v>
          </cell>
          <cell r="J546">
            <v>0</v>
          </cell>
          <cell r="K546">
            <v>0</v>
          </cell>
          <cell r="L546">
            <v>0</v>
          </cell>
          <cell r="M546">
            <v>0</v>
          </cell>
          <cell r="N546">
            <v>0</v>
          </cell>
          <cell r="O546" t="str">
            <v>TERMINAL - SENTAJO</v>
          </cell>
          <cell r="P546">
            <v>2015</v>
          </cell>
          <cell r="Q546">
            <v>0</v>
          </cell>
          <cell r="R546">
            <v>0</v>
          </cell>
          <cell r="S546">
            <v>0</v>
          </cell>
          <cell r="T546" t="str">
            <v>APBD</v>
          </cell>
          <cell r="U546">
            <v>194582579</v>
          </cell>
          <cell r="V546">
            <v>0</v>
          </cell>
          <cell r="W546">
            <v>0</v>
          </cell>
        </row>
        <row r="547">
          <cell r="F547" t="str">
            <v>4.13.01</v>
          </cell>
          <cell r="G547">
            <v>0</v>
          </cell>
          <cell r="H547" t="str">
            <v>PEMBANGUNAN JALAN SEI. TOLANG - BIKIT AMBALAU</v>
          </cell>
          <cell r="I547" t="str">
            <v>04.13.01.03.06</v>
          </cell>
          <cell r="J547">
            <v>0</v>
          </cell>
          <cell r="K547">
            <v>0</v>
          </cell>
          <cell r="L547">
            <v>0</v>
          </cell>
          <cell r="M547">
            <v>0</v>
          </cell>
          <cell r="N547">
            <v>0</v>
          </cell>
          <cell r="O547" t="str">
            <v>SEI. TOLANG - BIKIT AMBALAU</v>
          </cell>
          <cell r="P547">
            <v>2015</v>
          </cell>
          <cell r="Q547">
            <v>0</v>
          </cell>
          <cell r="R547">
            <v>0</v>
          </cell>
          <cell r="S547">
            <v>0</v>
          </cell>
          <cell r="T547" t="str">
            <v>APBD</v>
          </cell>
          <cell r="U547">
            <v>194304755</v>
          </cell>
          <cell r="V547">
            <v>0</v>
          </cell>
          <cell r="W547">
            <v>0</v>
          </cell>
        </row>
        <row r="548">
          <cell r="F548" t="str">
            <v>4.13.01</v>
          </cell>
          <cell r="G548">
            <v>0</v>
          </cell>
          <cell r="H548" t="str">
            <v>PEMBUATAN BAHU JL.BETON RUAS JALAN TOPAN- PERUMNAS</v>
          </cell>
          <cell r="I548" t="str">
            <v>04.13.01.03.06</v>
          </cell>
          <cell r="J548">
            <v>0</v>
          </cell>
          <cell r="K548">
            <v>0</v>
          </cell>
          <cell r="L548">
            <v>0</v>
          </cell>
          <cell r="M548">
            <v>0</v>
          </cell>
          <cell r="N548">
            <v>0</v>
          </cell>
          <cell r="O548" t="str">
            <v>TOPAN- PERUMNAS</v>
          </cell>
          <cell r="P548">
            <v>2015</v>
          </cell>
          <cell r="Q548">
            <v>0</v>
          </cell>
          <cell r="R548">
            <v>0</v>
          </cell>
          <cell r="S548">
            <v>0</v>
          </cell>
          <cell r="T548" t="str">
            <v>APBD</v>
          </cell>
          <cell r="U548">
            <v>194194110</v>
          </cell>
          <cell r="V548">
            <v>0</v>
          </cell>
          <cell r="W548">
            <v>0</v>
          </cell>
        </row>
        <row r="549">
          <cell r="F549" t="str">
            <v>4.13.02</v>
          </cell>
          <cell r="G549">
            <v>0</v>
          </cell>
          <cell r="H549" t="str">
            <v>PEMBUATAN BOX CULVERT + DRAINASE SUKA MAJU</v>
          </cell>
          <cell r="I549" t="str">
            <v>04.13.01.03.08</v>
          </cell>
          <cell r="J549">
            <v>0</v>
          </cell>
          <cell r="K549">
            <v>0</v>
          </cell>
          <cell r="L549">
            <v>0</v>
          </cell>
          <cell r="M549">
            <v>0</v>
          </cell>
          <cell r="N549">
            <v>0</v>
          </cell>
          <cell r="O549" t="str">
            <v>SUKA MAJU</v>
          </cell>
          <cell r="P549">
            <v>2015</v>
          </cell>
          <cell r="Q549">
            <v>0</v>
          </cell>
          <cell r="R549">
            <v>0</v>
          </cell>
          <cell r="S549">
            <v>0</v>
          </cell>
          <cell r="T549" t="str">
            <v>APBD</v>
          </cell>
          <cell r="U549">
            <v>191295534</v>
          </cell>
          <cell r="V549">
            <v>0</v>
          </cell>
          <cell r="W549">
            <v>0</v>
          </cell>
        </row>
        <row r="550">
          <cell r="E550" t="str">
            <v>80.1</v>
          </cell>
          <cell r="F550" t="str">
            <v>4.13.02</v>
          </cell>
          <cell r="G550">
            <v>0</v>
          </cell>
          <cell r="H550" t="str">
            <v>PEMBUATAN BOX CULVERT RUAS JALAN MENUJU TPA</v>
          </cell>
          <cell r="I550" t="str">
            <v>04.13.01.03.06</v>
          </cell>
          <cell r="J550">
            <v>0</v>
          </cell>
          <cell r="K550">
            <v>0</v>
          </cell>
          <cell r="L550">
            <v>1700</v>
          </cell>
          <cell r="M550">
            <v>10</v>
          </cell>
          <cell r="N550">
            <v>17000</v>
          </cell>
          <cell r="O550" t="str">
            <v>MENUJU TPA</v>
          </cell>
          <cell r="P550">
            <v>2015</v>
          </cell>
          <cell r="Q550">
            <v>0</v>
          </cell>
          <cell r="R550">
            <v>0</v>
          </cell>
          <cell r="S550">
            <v>0</v>
          </cell>
          <cell r="T550" t="str">
            <v>APBD</v>
          </cell>
          <cell r="U550">
            <v>195476550</v>
          </cell>
          <cell r="V550">
            <v>0</v>
          </cell>
          <cell r="W550">
            <v>0</v>
          </cell>
        </row>
        <row r="551">
          <cell r="E551" t="str">
            <v>17.4</v>
          </cell>
          <cell r="F551" t="str">
            <v>4.13.02</v>
          </cell>
          <cell r="G551">
            <v>0</v>
          </cell>
          <cell r="H551" t="str">
            <v>PEMBUATAN BOX CULVERT GOR JALUR DUA</v>
          </cell>
          <cell r="I551" t="str">
            <v>04.13.01.03.06</v>
          </cell>
          <cell r="J551">
            <v>0</v>
          </cell>
          <cell r="K551">
            <v>0</v>
          </cell>
          <cell r="L551">
            <v>0</v>
          </cell>
          <cell r="M551">
            <v>0</v>
          </cell>
          <cell r="N551">
            <v>0</v>
          </cell>
          <cell r="O551" t="str">
            <v>GOR JALUR DUA</v>
          </cell>
          <cell r="P551">
            <v>2015</v>
          </cell>
          <cell r="Q551">
            <v>0</v>
          </cell>
          <cell r="R551">
            <v>0</v>
          </cell>
          <cell r="S551">
            <v>0</v>
          </cell>
          <cell r="T551" t="str">
            <v>APBD</v>
          </cell>
          <cell r="U551">
            <v>193212995</v>
          </cell>
          <cell r="V551">
            <v>0</v>
          </cell>
          <cell r="W551">
            <v>0</v>
          </cell>
        </row>
        <row r="552">
          <cell r="E552" t="str">
            <v>235.3</v>
          </cell>
          <cell r="F552" t="str">
            <v>4.13.02</v>
          </cell>
          <cell r="G552">
            <v>0</v>
          </cell>
          <cell r="H552" t="str">
            <v>PEMBUATAN BOX CULVERT RUAS JALAN AIR MAS-SEI. KIRANJI</v>
          </cell>
          <cell r="I552" t="str">
            <v>04.13.01.03.06</v>
          </cell>
          <cell r="J552">
            <v>0</v>
          </cell>
          <cell r="K552">
            <v>0</v>
          </cell>
          <cell r="L552">
            <v>0</v>
          </cell>
          <cell r="M552">
            <v>0</v>
          </cell>
          <cell r="N552">
            <v>0</v>
          </cell>
          <cell r="O552" t="str">
            <v>AIR MAS-SEI. KIRANJI</v>
          </cell>
          <cell r="P552">
            <v>2015</v>
          </cell>
          <cell r="Q552">
            <v>0</v>
          </cell>
          <cell r="R552">
            <v>0</v>
          </cell>
          <cell r="S552">
            <v>0</v>
          </cell>
          <cell r="T552" t="str">
            <v>APBD</v>
          </cell>
          <cell r="U552">
            <v>193532549</v>
          </cell>
          <cell r="V552">
            <v>0</v>
          </cell>
          <cell r="W552">
            <v>0</v>
          </cell>
        </row>
        <row r="553">
          <cell r="F553" t="str">
            <v>4.13.02</v>
          </cell>
          <cell r="G553">
            <v>0</v>
          </cell>
          <cell r="H553" t="str">
            <v>PEMBUATAN 1 UNIT BOX CULVERT RUAS JL.PL.KEDUDUNG-DUTA PALMA</v>
          </cell>
          <cell r="I553" t="str">
            <v>04.13.01.03.06</v>
          </cell>
          <cell r="J553">
            <v>0</v>
          </cell>
          <cell r="K553">
            <v>0</v>
          </cell>
          <cell r="L553">
            <v>0</v>
          </cell>
          <cell r="M553">
            <v>0</v>
          </cell>
          <cell r="N553">
            <v>0</v>
          </cell>
          <cell r="O553" t="str">
            <v>PULAU KEDUNDUNG - DUTA PALMA</v>
          </cell>
          <cell r="P553">
            <v>2015</v>
          </cell>
          <cell r="Q553">
            <v>0</v>
          </cell>
          <cell r="R553">
            <v>0</v>
          </cell>
          <cell r="S553">
            <v>0</v>
          </cell>
          <cell r="T553" t="str">
            <v>APBD</v>
          </cell>
          <cell r="U553">
            <v>192293177</v>
          </cell>
          <cell r="V553">
            <v>0</v>
          </cell>
          <cell r="W553">
            <v>0</v>
          </cell>
        </row>
        <row r="554">
          <cell r="F554" t="str">
            <v>4.13.02</v>
          </cell>
          <cell r="G554">
            <v>0</v>
          </cell>
          <cell r="H554" t="str">
            <v>PEMBUATAN 1 UNIT BOX CULVERT 2X2X6 DALAM KOTA BASERAH</v>
          </cell>
          <cell r="I554" t="str">
            <v>04.13.01.03.06</v>
          </cell>
          <cell r="J554">
            <v>0</v>
          </cell>
          <cell r="K554">
            <v>0</v>
          </cell>
          <cell r="L554">
            <v>0</v>
          </cell>
          <cell r="M554">
            <v>0</v>
          </cell>
          <cell r="N554">
            <v>0</v>
          </cell>
          <cell r="O554" t="str">
            <v>KOTA BASERAH</v>
          </cell>
          <cell r="P554">
            <v>2015</v>
          </cell>
          <cell r="Q554">
            <v>0</v>
          </cell>
          <cell r="R554">
            <v>0</v>
          </cell>
          <cell r="S554">
            <v>0</v>
          </cell>
          <cell r="T554" t="str">
            <v>APBD</v>
          </cell>
          <cell r="U554">
            <v>121648894</v>
          </cell>
          <cell r="V554">
            <v>0</v>
          </cell>
          <cell r="W554">
            <v>0</v>
          </cell>
        </row>
        <row r="555">
          <cell r="F555" t="str">
            <v>4.13.01</v>
          </cell>
          <cell r="G555">
            <v>0</v>
          </cell>
          <cell r="H555" t="str">
            <v>PENINGKATAN JALAN TOAR - PETAPAHAN</v>
          </cell>
          <cell r="I555" t="str">
            <v>04.13.01.03.06</v>
          </cell>
          <cell r="J555">
            <v>0</v>
          </cell>
          <cell r="K555">
            <v>0</v>
          </cell>
          <cell r="L555">
            <v>0</v>
          </cell>
          <cell r="M555">
            <v>0</v>
          </cell>
          <cell r="N555">
            <v>0</v>
          </cell>
          <cell r="O555" t="str">
            <v>TOAR - PETAPAHAN</v>
          </cell>
          <cell r="P555">
            <v>2015</v>
          </cell>
          <cell r="Q555">
            <v>0</v>
          </cell>
          <cell r="R555">
            <v>0</v>
          </cell>
          <cell r="S555">
            <v>0</v>
          </cell>
          <cell r="T555" t="str">
            <v>APBD</v>
          </cell>
          <cell r="U555">
            <v>1945177628</v>
          </cell>
          <cell r="V555">
            <v>0</v>
          </cell>
          <cell r="W555">
            <v>0</v>
          </cell>
        </row>
        <row r="556">
          <cell r="F556" t="str">
            <v>4.13.01</v>
          </cell>
          <cell r="G556">
            <v>0</v>
          </cell>
          <cell r="H556" t="str">
            <v>PEMBANGUNAN JALAN KASANG - SEI. KELELAWAR</v>
          </cell>
          <cell r="I556" t="str">
            <v>04.13.01.03.06</v>
          </cell>
          <cell r="J556">
            <v>0</v>
          </cell>
          <cell r="K556">
            <v>0</v>
          </cell>
          <cell r="L556">
            <v>0</v>
          </cell>
          <cell r="M556">
            <v>0</v>
          </cell>
          <cell r="N556">
            <v>0</v>
          </cell>
          <cell r="O556" t="str">
            <v>KASANG - SEI. KELELAWAR</v>
          </cell>
          <cell r="P556">
            <v>2015</v>
          </cell>
          <cell r="Q556">
            <v>0</v>
          </cell>
          <cell r="R556">
            <v>0</v>
          </cell>
          <cell r="S556">
            <v>0</v>
          </cell>
          <cell r="T556" t="str">
            <v>APBD</v>
          </cell>
          <cell r="U556">
            <v>2197200060</v>
          </cell>
          <cell r="V556">
            <v>0</v>
          </cell>
          <cell r="W556">
            <v>0</v>
          </cell>
        </row>
        <row r="557">
          <cell r="E557" t="str">
            <v>183.4</v>
          </cell>
          <cell r="F557" t="str">
            <v>4.13.01</v>
          </cell>
          <cell r="G557">
            <v>0</v>
          </cell>
          <cell r="H557" t="str">
            <v>PENINGKATAN JALAN SUKA RAJA - GIRI SAKO</v>
          </cell>
          <cell r="I557" t="str">
            <v>04.13.01.03.06</v>
          </cell>
          <cell r="J557">
            <v>0</v>
          </cell>
          <cell r="K557">
            <v>0</v>
          </cell>
          <cell r="L557">
            <v>0</v>
          </cell>
          <cell r="M557">
            <v>0</v>
          </cell>
          <cell r="N557">
            <v>0</v>
          </cell>
          <cell r="O557" t="str">
            <v>SUKARAJA-GIRI SAKO</v>
          </cell>
          <cell r="P557">
            <v>2015</v>
          </cell>
          <cell r="Q557">
            <v>0</v>
          </cell>
          <cell r="R557">
            <v>0</v>
          </cell>
          <cell r="S557">
            <v>0</v>
          </cell>
          <cell r="T557" t="str">
            <v>APBD</v>
          </cell>
          <cell r="U557">
            <v>2122831297</v>
          </cell>
          <cell r="V557">
            <v>0</v>
          </cell>
          <cell r="W557">
            <v>0</v>
          </cell>
        </row>
        <row r="558">
          <cell r="E558" t="str">
            <v>4.9</v>
          </cell>
          <cell r="F558" t="str">
            <v>4.13.01</v>
          </cell>
          <cell r="G558">
            <v>0</v>
          </cell>
          <cell r="H558" t="str">
            <v>PENINGKATAN JALAN SENTAJO - MUARA LANGSAT</v>
          </cell>
          <cell r="I558" t="str">
            <v>04.13.01.03.06</v>
          </cell>
          <cell r="J558">
            <v>0</v>
          </cell>
          <cell r="K558">
            <v>0</v>
          </cell>
          <cell r="L558">
            <v>0</v>
          </cell>
          <cell r="M558">
            <v>0</v>
          </cell>
          <cell r="N558">
            <v>0</v>
          </cell>
          <cell r="O558" t="str">
            <v>SENTAJO - MUARA LANGSAT</v>
          </cell>
          <cell r="P558">
            <v>2015</v>
          </cell>
          <cell r="Q558">
            <v>0</v>
          </cell>
          <cell r="R558">
            <v>0</v>
          </cell>
          <cell r="S558">
            <v>0</v>
          </cell>
          <cell r="T558" t="str">
            <v>APBD</v>
          </cell>
          <cell r="U558">
            <v>8378965790.1999998</v>
          </cell>
          <cell r="V558">
            <v>0</v>
          </cell>
          <cell r="W558">
            <v>0</v>
          </cell>
        </row>
        <row r="559">
          <cell r="E559" t="str">
            <v>166.2</v>
          </cell>
          <cell r="F559" t="str">
            <v>4.13.01</v>
          </cell>
          <cell r="G559">
            <v>0</v>
          </cell>
          <cell r="H559" t="str">
            <v xml:space="preserve">PENINGKATAN STRUKTUR JL. PAUH ANGIT-PASAR USANG PANGEAN </v>
          </cell>
          <cell r="I559" t="str">
            <v>04.13.01.03.06</v>
          </cell>
          <cell r="J559">
            <v>0</v>
          </cell>
          <cell r="K559">
            <v>0</v>
          </cell>
          <cell r="L559">
            <v>0</v>
          </cell>
          <cell r="M559">
            <v>0</v>
          </cell>
          <cell r="N559">
            <v>0</v>
          </cell>
          <cell r="O559" t="str">
            <v xml:space="preserve">PAUH ANGIT-PASAR USANG PANGEAN </v>
          </cell>
          <cell r="P559">
            <v>2015</v>
          </cell>
          <cell r="Q559">
            <v>0</v>
          </cell>
          <cell r="R559">
            <v>0</v>
          </cell>
          <cell r="S559">
            <v>0</v>
          </cell>
          <cell r="T559" t="str">
            <v>APBD</v>
          </cell>
          <cell r="U559">
            <v>2059213886</v>
          </cell>
          <cell r="V559">
            <v>0</v>
          </cell>
          <cell r="W559">
            <v>0</v>
          </cell>
        </row>
        <row r="560">
          <cell r="F560" t="str">
            <v>4.13.02</v>
          </cell>
          <cell r="G560">
            <v>0</v>
          </cell>
          <cell r="H560" t="str">
            <v>PEMBUATAN BOX CULVERT+DRAINASE RUAS JL.SIMP.PL.ARO</v>
          </cell>
          <cell r="I560" t="str">
            <v>04.13.01.03.08</v>
          </cell>
          <cell r="J560">
            <v>0</v>
          </cell>
          <cell r="K560">
            <v>0</v>
          </cell>
          <cell r="L560">
            <v>0</v>
          </cell>
          <cell r="M560">
            <v>0</v>
          </cell>
          <cell r="N560">
            <v>0</v>
          </cell>
          <cell r="O560" t="str">
            <v>SIMP.PL.ARO</v>
          </cell>
          <cell r="P560">
            <v>2015</v>
          </cell>
          <cell r="Q560">
            <v>0</v>
          </cell>
          <cell r="R560">
            <v>0</v>
          </cell>
          <cell r="S560">
            <v>0</v>
          </cell>
          <cell r="T560" t="str">
            <v>APBD</v>
          </cell>
          <cell r="U560">
            <v>191142383</v>
          </cell>
          <cell r="V560">
            <v>0</v>
          </cell>
          <cell r="W560">
            <v>0</v>
          </cell>
        </row>
        <row r="561">
          <cell r="F561" t="str">
            <v>4.13.02</v>
          </cell>
          <cell r="G561">
            <v>0</v>
          </cell>
          <cell r="H561" t="str">
            <v>PEMBUATAN BOX CULVERT RUAS JALAN TAWAKAL</v>
          </cell>
          <cell r="I561" t="str">
            <v>04.13.01.03.06</v>
          </cell>
          <cell r="J561">
            <v>0</v>
          </cell>
          <cell r="K561">
            <v>0</v>
          </cell>
          <cell r="L561">
            <v>0</v>
          </cell>
          <cell r="M561">
            <v>0</v>
          </cell>
          <cell r="N561">
            <v>0</v>
          </cell>
          <cell r="O561" t="str">
            <v>RUAS JALAN TAWAKAL</v>
          </cell>
          <cell r="P561">
            <v>2015</v>
          </cell>
          <cell r="Q561">
            <v>0</v>
          </cell>
          <cell r="R561">
            <v>0</v>
          </cell>
          <cell r="S561">
            <v>0</v>
          </cell>
          <cell r="T561" t="str">
            <v>APBD</v>
          </cell>
          <cell r="U561">
            <v>190265603</v>
          </cell>
          <cell r="V561">
            <v>0</v>
          </cell>
          <cell r="W561">
            <v>0</v>
          </cell>
        </row>
        <row r="562">
          <cell r="F562" t="str">
            <v>4.13.01</v>
          </cell>
          <cell r="G562">
            <v>0</v>
          </cell>
          <cell r="H562" t="str">
            <v>PEMBANGUNAN JALAN DESA SEBERANG SUNGAI</v>
          </cell>
          <cell r="I562" t="str">
            <v>04.13.01.03.06</v>
          </cell>
          <cell r="J562">
            <v>0</v>
          </cell>
          <cell r="K562">
            <v>0</v>
          </cell>
          <cell r="L562">
            <v>0</v>
          </cell>
          <cell r="M562">
            <v>0</v>
          </cell>
          <cell r="N562">
            <v>0</v>
          </cell>
          <cell r="O562" t="str">
            <v>DESA SEBERANG SUNGAI</v>
          </cell>
          <cell r="P562">
            <v>2015</v>
          </cell>
          <cell r="Q562">
            <v>0</v>
          </cell>
          <cell r="R562">
            <v>0</v>
          </cell>
          <cell r="S562">
            <v>0</v>
          </cell>
          <cell r="T562" t="str">
            <v>APBD</v>
          </cell>
          <cell r="U562">
            <v>741801931</v>
          </cell>
          <cell r="V562">
            <v>0</v>
          </cell>
          <cell r="W562">
            <v>0</v>
          </cell>
        </row>
        <row r="563">
          <cell r="F563" t="str">
            <v>4.13.01</v>
          </cell>
          <cell r="G563">
            <v>0</v>
          </cell>
          <cell r="H563" t="str">
            <v>PENINGKATAN JALAN DESA BERINGIN</v>
          </cell>
          <cell r="I563" t="str">
            <v>04.13.01.03.06</v>
          </cell>
          <cell r="J563">
            <v>0</v>
          </cell>
          <cell r="K563">
            <v>0</v>
          </cell>
          <cell r="L563">
            <v>0</v>
          </cell>
          <cell r="M563">
            <v>0</v>
          </cell>
          <cell r="N563">
            <v>0</v>
          </cell>
          <cell r="O563" t="str">
            <v>DESA BERINGIN</v>
          </cell>
          <cell r="P563">
            <v>2015</v>
          </cell>
          <cell r="Q563">
            <v>0</v>
          </cell>
          <cell r="R563">
            <v>0</v>
          </cell>
          <cell r="S563">
            <v>0</v>
          </cell>
          <cell r="T563" t="str">
            <v>APBD</v>
          </cell>
          <cell r="U563">
            <v>194535396</v>
          </cell>
          <cell r="V563">
            <v>0</v>
          </cell>
          <cell r="W563">
            <v>0</v>
          </cell>
        </row>
        <row r="564">
          <cell r="F564" t="str">
            <v>4.13.01</v>
          </cell>
          <cell r="G564">
            <v>0</v>
          </cell>
          <cell r="H564" t="str">
            <v>PENINGKATAN JALAN DESA BUKIT TEMENUNG</v>
          </cell>
          <cell r="I564" t="str">
            <v>04.13.01.03.06</v>
          </cell>
          <cell r="J564">
            <v>0</v>
          </cell>
          <cell r="K564">
            <v>0</v>
          </cell>
          <cell r="L564">
            <v>0</v>
          </cell>
          <cell r="M564">
            <v>0</v>
          </cell>
          <cell r="N564">
            <v>0</v>
          </cell>
          <cell r="O564" t="str">
            <v>BUKIT TERMENUNG KOPAH</v>
          </cell>
          <cell r="P564">
            <v>2015</v>
          </cell>
          <cell r="Q564">
            <v>0</v>
          </cell>
          <cell r="R564">
            <v>0</v>
          </cell>
          <cell r="S564">
            <v>0</v>
          </cell>
          <cell r="T564" t="str">
            <v>APBD</v>
          </cell>
          <cell r="U564">
            <v>194109943</v>
          </cell>
          <cell r="V564">
            <v>0</v>
          </cell>
          <cell r="W564">
            <v>0</v>
          </cell>
        </row>
        <row r="565">
          <cell r="F565" t="str">
            <v>4.13.01</v>
          </cell>
          <cell r="G565">
            <v>0</v>
          </cell>
          <cell r="H565" t="str">
            <v>PENINGKATAN JALAN DURIAN SEBATANG DSA TITIAN MODANG</v>
          </cell>
          <cell r="I565" t="str">
            <v>04.13.01.03.06</v>
          </cell>
          <cell r="J565">
            <v>0</v>
          </cell>
          <cell r="K565">
            <v>0</v>
          </cell>
          <cell r="L565">
            <v>0</v>
          </cell>
          <cell r="M565">
            <v>0</v>
          </cell>
          <cell r="N565">
            <v>0</v>
          </cell>
          <cell r="O565" t="str">
            <v>TITIAN MODANG</v>
          </cell>
          <cell r="P565">
            <v>2015</v>
          </cell>
          <cell r="Q565">
            <v>0</v>
          </cell>
          <cell r="R565">
            <v>0</v>
          </cell>
          <cell r="S565">
            <v>0</v>
          </cell>
          <cell r="T565" t="str">
            <v>APBD</v>
          </cell>
          <cell r="U565">
            <v>194305774</v>
          </cell>
          <cell r="V565">
            <v>0</v>
          </cell>
          <cell r="W565">
            <v>0</v>
          </cell>
        </row>
        <row r="566">
          <cell r="F566" t="str">
            <v>4.13.01</v>
          </cell>
          <cell r="G566">
            <v>0</v>
          </cell>
          <cell r="H566" t="str">
            <v>PENINGKATAN JALAN DESA SUNGAI PAKU</v>
          </cell>
          <cell r="I566" t="str">
            <v>04.13.01.03.06</v>
          </cell>
          <cell r="J566">
            <v>0</v>
          </cell>
          <cell r="K566">
            <v>0</v>
          </cell>
          <cell r="L566">
            <v>0</v>
          </cell>
          <cell r="M566">
            <v>0</v>
          </cell>
          <cell r="N566">
            <v>0</v>
          </cell>
          <cell r="O566" t="str">
            <v>DESA SUNGAI PAKU</v>
          </cell>
          <cell r="P566">
            <v>2015</v>
          </cell>
          <cell r="Q566">
            <v>0</v>
          </cell>
          <cell r="R566">
            <v>0</v>
          </cell>
          <cell r="S566">
            <v>0</v>
          </cell>
          <cell r="T566" t="str">
            <v>APBD</v>
          </cell>
          <cell r="U566">
            <v>192442791</v>
          </cell>
          <cell r="V566">
            <v>0</v>
          </cell>
          <cell r="W566">
            <v>0</v>
          </cell>
        </row>
        <row r="567">
          <cell r="F567" t="str">
            <v>4.13.02</v>
          </cell>
          <cell r="G567">
            <v>0</v>
          </cell>
          <cell r="H567" t="str">
            <v>PEMBUATAN BOX CULVERT DESA TEBARAU PANJANG-DUTA PALMA</v>
          </cell>
          <cell r="I567" t="str">
            <v>04.13.01.03.06</v>
          </cell>
          <cell r="J567">
            <v>0</v>
          </cell>
          <cell r="K567">
            <v>0</v>
          </cell>
          <cell r="L567">
            <v>0</v>
          </cell>
          <cell r="M567">
            <v>0</v>
          </cell>
          <cell r="N567">
            <v>0</v>
          </cell>
          <cell r="O567" t="str">
            <v>TEBARAU PANJANG-DUTA PALMA</v>
          </cell>
          <cell r="P567">
            <v>2015</v>
          </cell>
          <cell r="Q567">
            <v>0</v>
          </cell>
          <cell r="R567">
            <v>0</v>
          </cell>
          <cell r="S567">
            <v>0</v>
          </cell>
          <cell r="T567" t="str">
            <v>APBD</v>
          </cell>
          <cell r="U567">
            <v>195564131</v>
          </cell>
          <cell r="V567">
            <v>0</v>
          </cell>
          <cell r="W567">
            <v>0</v>
          </cell>
        </row>
        <row r="568">
          <cell r="E568" t="str">
            <v>1.4</v>
          </cell>
          <cell r="F568" t="str">
            <v>4.13.02</v>
          </cell>
          <cell r="G568">
            <v>0</v>
          </cell>
          <cell r="H568" t="str">
            <v>PEMBUATAN BOX CULVERT BUKIT TEMENUNG SEI. TITIAN MODANG</v>
          </cell>
          <cell r="I568" t="str">
            <v>04.13.01.03.06</v>
          </cell>
          <cell r="J568">
            <v>0</v>
          </cell>
          <cell r="K568">
            <v>0</v>
          </cell>
          <cell r="L568">
            <v>0</v>
          </cell>
          <cell r="M568">
            <v>0</v>
          </cell>
          <cell r="N568">
            <v>0</v>
          </cell>
          <cell r="O568" t="str">
            <v>BUKIT TERMENUNG KOPAH</v>
          </cell>
          <cell r="P568">
            <v>2015</v>
          </cell>
          <cell r="Q568">
            <v>0</v>
          </cell>
          <cell r="R568">
            <v>0</v>
          </cell>
          <cell r="S568">
            <v>0</v>
          </cell>
          <cell r="T568" t="str">
            <v>APBD</v>
          </cell>
          <cell r="U568">
            <v>194585175</v>
          </cell>
          <cell r="V568">
            <v>0</v>
          </cell>
          <cell r="W568">
            <v>0</v>
          </cell>
        </row>
        <row r="569">
          <cell r="E569" t="str">
            <v>186.4</v>
          </cell>
          <cell r="F569" t="str">
            <v>4.13.02</v>
          </cell>
          <cell r="G569">
            <v>0</v>
          </cell>
          <cell r="H569" t="str">
            <v>PEMBUATAN BOX CULVERT RUAS JL.SAKOMARGASARI-KUANTAN SAKO</v>
          </cell>
          <cell r="I569" t="str">
            <v>04.13.01.03.06</v>
          </cell>
          <cell r="J569">
            <v>0</v>
          </cell>
          <cell r="K569">
            <v>0</v>
          </cell>
          <cell r="L569">
            <v>0</v>
          </cell>
          <cell r="M569">
            <v>0</v>
          </cell>
          <cell r="N569">
            <v>0</v>
          </cell>
          <cell r="O569" t="str">
            <v>SAKO MARAGASARI-KUANTAN SAKO</v>
          </cell>
          <cell r="P569">
            <v>2015</v>
          </cell>
          <cell r="Q569">
            <v>0</v>
          </cell>
          <cell r="R569">
            <v>0</v>
          </cell>
          <cell r="S569">
            <v>0</v>
          </cell>
          <cell r="T569" t="str">
            <v>APBD</v>
          </cell>
          <cell r="U569">
            <v>194014396</v>
          </cell>
          <cell r="V569">
            <v>0</v>
          </cell>
          <cell r="W569">
            <v>0</v>
          </cell>
        </row>
        <row r="570">
          <cell r="F570" t="str">
            <v>4.13.01</v>
          </cell>
          <cell r="G570">
            <v>0</v>
          </cell>
          <cell r="H570" t="str">
            <v>PENINGKATAN JL. SIMP. TIGA-SINAMBEK-GERBANG KOTA JAKE</v>
          </cell>
          <cell r="I570" t="str">
            <v>04.13.01.03.06</v>
          </cell>
          <cell r="J570">
            <v>0</v>
          </cell>
          <cell r="K570">
            <v>0</v>
          </cell>
          <cell r="L570">
            <v>0</v>
          </cell>
          <cell r="M570">
            <v>0</v>
          </cell>
          <cell r="N570">
            <v>0</v>
          </cell>
          <cell r="O570" t="str">
            <v>SP.TIGA-SINAMBEK-GERBANG KOTA JAKE</v>
          </cell>
          <cell r="P570">
            <v>2015</v>
          </cell>
          <cell r="Q570">
            <v>0</v>
          </cell>
          <cell r="R570">
            <v>0</v>
          </cell>
          <cell r="S570">
            <v>0</v>
          </cell>
          <cell r="T570" t="str">
            <v>APBD</v>
          </cell>
          <cell r="U570">
            <v>28270054450.200001</v>
          </cell>
          <cell r="V570">
            <v>0</v>
          </cell>
          <cell r="W570">
            <v>0</v>
          </cell>
        </row>
        <row r="571">
          <cell r="E571" t="str">
            <v>181.3</v>
          </cell>
          <cell r="F571" t="str">
            <v>4.13.01</v>
          </cell>
          <cell r="G571">
            <v>0</v>
          </cell>
          <cell r="H571" t="str">
            <v>PENINGKATAN JL. SIMP. RAMBAHAN-RAMBAHAN</v>
          </cell>
          <cell r="I571" t="str">
            <v>04.13.01.03.06</v>
          </cell>
          <cell r="J571">
            <v>0</v>
          </cell>
          <cell r="K571">
            <v>0</v>
          </cell>
          <cell r="L571">
            <v>0</v>
          </cell>
          <cell r="M571">
            <v>0</v>
          </cell>
          <cell r="N571">
            <v>0</v>
          </cell>
          <cell r="O571" t="str">
            <v>SIMP. RAMBAHAN-SEI RAMBAIHAN</v>
          </cell>
          <cell r="P571">
            <v>2015</v>
          </cell>
          <cell r="Q571">
            <v>0</v>
          </cell>
          <cell r="R571">
            <v>0</v>
          </cell>
          <cell r="S571">
            <v>0</v>
          </cell>
          <cell r="T571" t="str">
            <v>APBD</v>
          </cell>
          <cell r="U571">
            <v>1777518495</v>
          </cell>
          <cell r="V571">
            <v>0</v>
          </cell>
          <cell r="W571">
            <v>0</v>
          </cell>
        </row>
        <row r="572">
          <cell r="F572" t="str">
            <v>4.13.02</v>
          </cell>
          <cell r="G572">
            <v>0</v>
          </cell>
          <cell r="H572" t="str">
            <v>PEMBANGUNAN JEMBATAN SEI. AIR DALUS JL.JAKE-KOTO KOMBU</v>
          </cell>
          <cell r="I572" t="str">
            <v>04.13.01.03.06</v>
          </cell>
          <cell r="J572">
            <v>0</v>
          </cell>
          <cell r="K572">
            <v>0</v>
          </cell>
          <cell r="L572">
            <v>0</v>
          </cell>
          <cell r="M572">
            <v>0</v>
          </cell>
          <cell r="N572">
            <v>0</v>
          </cell>
          <cell r="O572" t="str">
            <v>SEI. AIR DALUS JL.JAKE-KOTO KOMBU</v>
          </cell>
          <cell r="P572">
            <v>2015</v>
          </cell>
          <cell r="Q572">
            <v>0</v>
          </cell>
          <cell r="R572">
            <v>0</v>
          </cell>
          <cell r="S572">
            <v>0</v>
          </cell>
          <cell r="T572" t="str">
            <v>APBD</v>
          </cell>
          <cell r="U572">
            <v>2539770681</v>
          </cell>
          <cell r="V572">
            <v>0</v>
          </cell>
          <cell r="W572">
            <v>0</v>
          </cell>
        </row>
        <row r="573">
          <cell r="F573" t="str">
            <v>4.13.01</v>
          </cell>
          <cell r="G573">
            <v>0</v>
          </cell>
          <cell r="H573" t="str">
            <v>PEMBANGUNAN JALAN LINGKAR KARAK - PULAU ARO</v>
          </cell>
          <cell r="I573" t="str">
            <v>04.13.01.03.06</v>
          </cell>
          <cell r="J573">
            <v>0</v>
          </cell>
          <cell r="K573">
            <v>0</v>
          </cell>
          <cell r="L573">
            <v>0</v>
          </cell>
          <cell r="M573">
            <v>0</v>
          </cell>
          <cell r="N573">
            <v>0</v>
          </cell>
          <cell r="O573" t="str">
            <v>LINGKAR KARAK - PULAU ARO</v>
          </cell>
          <cell r="P573">
            <v>2015</v>
          </cell>
          <cell r="Q573">
            <v>0</v>
          </cell>
          <cell r="R573">
            <v>0</v>
          </cell>
          <cell r="S573">
            <v>0</v>
          </cell>
          <cell r="T573" t="str">
            <v>APBD</v>
          </cell>
          <cell r="U573">
            <v>191714919</v>
          </cell>
          <cell r="V573">
            <v>0</v>
          </cell>
          <cell r="W573">
            <v>0</v>
          </cell>
        </row>
        <row r="574">
          <cell r="F574" t="str">
            <v>4.13.01</v>
          </cell>
          <cell r="G574">
            <v>0</v>
          </cell>
          <cell r="H574" t="str">
            <v>PEMBANGUNAN JALAN DESA SUNGAI PAKU</v>
          </cell>
          <cell r="I574" t="str">
            <v>04.13.01.03.06</v>
          </cell>
          <cell r="J574">
            <v>0</v>
          </cell>
          <cell r="K574">
            <v>0</v>
          </cell>
          <cell r="L574">
            <v>0</v>
          </cell>
          <cell r="M574">
            <v>0</v>
          </cell>
          <cell r="N574">
            <v>0</v>
          </cell>
          <cell r="O574" t="str">
            <v>DESA SUNGAI PAKU</v>
          </cell>
          <cell r="P574">
            <v>2015</v>
          </cell>
          <cell r="Q574">
            <v>0</v>
          </cell>
          <cell r="R574">
            <v>0</v>
          </cell>
          <cell r="S574">
            <v>0</v>
          </cell>
          <cell r="T574" t="str">
            <v>APBD</v>
          </cell>
          <cell r="U574">
            <v>133925703</v>
          </cell>
          <cell r="V574">
            <v>0</v>
          </cell>
          <cell r="W574">
            <v>0</v>
          </cell>
        </row>
        <row r="575">
          <cell r="E575" t="str">
            <v>13.2</v>
          </cell>
          <cell r="F575" t="str">
            <v>4.13.02</v>
          </cell>
          <cell r="G575">
            <v>0</v>
          </cell>
          <cell r="H575" t="str">
            <v>PEMBUATAN 1 UNIT BOX CULVERT DESA BERINGIN</v>
          </cell>
          <cell r="I575" t="str">
            <v>04.13.01.03.06</v>
          </cell>
          <cell r="J575">
            <v>0</v>
          </cell>
          <cell r="K575">
            <v>0</v>
          </cell>
          <cell r="L575">
            <v>0</v>
          </cell>
          <cell r="M575">
            <v>0</v>
          </cell>
          <cell r="N575">
            <v>0</v>
          </cell>
          <cell r="O575" t="str">
            <v>DESA BERINGIN</v>
          </cell>
          <cell r="P575">
            <v>2015</v>
          </cell>
          <cell r="Q575">
            <v>0</v>
          </cell>
          <cell r="R575">
            <v>0</v>
          </cell>
          <cell r="S575">
            <v>0</v>
          </cell>
          <cell r="T575" t="str">
            <v>APBD</v>
          </cell>
          <cell r="U575">
            <v>192010205</v>
          </cell>
          <cell r="V575">
            <v>0</v>
          </cell>
          <cell r="W575">
            <v>0</v>
          </cell>
        </row>
        <row r="576">
          <cell r="F576" t="str">
            <v>4.13.01</v>
          </cell>
          <cell r="G576">
            <v>0</v>
          </cell>
          <cell r="H576" t="str">
            <v>PEMBANGUNAN JALAN PERUMNAS - BERINGIN</v>
          </cell>
          <cell r="I576" t="str">
            <v>04.13.01.03.06</v>
          </cell>
          <cell r="J576">
            <v>0</v>
          </cell>
          <cell r="K576">
            <v>0</v>
          </cell>
          <cell r="L576">
            <v>0</v>
          </cell>
          <cell r="M576">
            <v>0</v>
          </cell>
          <cell r="N576">
            <v>0</v>
          </cell>
          <cell r="O576" t="str">
            <v>PERUMNAS - BERINGIN</v>
          </cell>
          <cell r="P576">
            <v>2015</v>
          </cell>
          <cell r="Q576">
            <v>0</v>
          </cell>
          <cell r="R576">
            <v>0</v>
          </cell>
          <cell r="S576">
            <v>0</v>
          </cell>
          <cell r="T576" t="str">
            <v>APBD</v>
          </cell>
          <cell r="U576">
            <v>190930494</v>
          </cell>
          <cell r="V576">
            <v>0</v>
          </cell>
          <cell r="W576">
            <v>0</v>
          </cell>
        </row>
        <row r="577">
          <cell r="F577" t="str">
            <v>4.13.02</v>
          </cell>
          <cell r="G577">
            <v>0</v>
          </cell>
          <cell r="H577" t="str">
            <v>PEMBANG.TURAP JEMBATAN SEI.KUKOK BESAR JLN KOTO RAJO-PL-JAMBU</v>
          </cell>
          <cell r="I577" t="str">
            <v>04.13.02.03.08</v>
          </cell>
          <cell r="J577">
            <v>0</v>
          </cell>
          <cell r="K577">
            <v>0</v>
          </cell>
          <cell r="L577">
            <v>0</v>
          </cell>
          <cell r="M577">
            <v>0</v>
          </cell>
          <cell r="N577">
            <v>0</v>
          </cell>
          <cell r="O577" t="str">
            <v xml:space="preserve">SEI.KUKOK BESAR </v>
          </cell>
          <cell r="P577">
            <v>2015</v>
          </cell>
          <cell r="Q577">
            <v>0</v>
          </cell>
          <cell r="R577">
            <v>0</v>
          </cell>
          <cell r="S577">
            <v>0</v>
          </cell>
          <cell r="T577" t="str">
            <v>APBD</v>
          </cell>
          <cell r="U577">
            <v>674055175</v>
          </cell>
          <cell r="V577">
            <v>0</v>
          </cell>
          <cell r="W577">
            <v>0</v>
          </cell>
        </row>
        <row r="578">
          <cell r="F578" t="str">
            <v>4.13.02</v>
          </cell>
          <cell r="G578">
            <v>0</v>
          </cell>
          <cell r="H578" t="str">
            <v>PEMASANGAN BRONJONG RUAS JL.KAMPUNG BARUTOAR-GUNUNG</v>
          </cell>
          <cell r="I578" t="str">
            <v>04.13.01.03.08</v>
          </cell>
          <cell r="J578">
            <v>0</v>
          </cell>
          <cell r="K578">
            <v>0</v>
          </cell>
          <cell r="L578">
            <v>0</v>
          </cell>
          <cell r="M578">
            <v>0</v>
          </cell>
          <cell r="N578">
            <v>0</v>
          </cell>
          <cell r="O578" t="str">
            <v>KAMPUNG BARU TOAR - GUNUNG</v>
          </cell>
          <cell r="P578">
            <v>2015</v>
          </cell>
          <cell r="Q578">
            <v>0</v>
          </cell>
          <cell r="R578">
            <v>0</v>
          </cell>
          <cell r="S578">
            <v>0</v>
          </cell>
          <cell r="T578" t="str">
            <v>APBD</v>
          </cell>
          <cell r="U578">
            <v>194413644</v>
          </cell>
          <cell r="V578">
            <v>0</v>
          </cell>
          <cell r="W578">
            <v>0</v>
          </cell>
        </row>
        <row r="579">
          <cell r="F579" t="str">
            <v>4.13.02</v>
          </cell>
          <cell r="G579">
            <v>0</v>
          </cell>
          <cell r="H579" t="str">
            <v>PEMASANGAN BRONJONG RUAS JALAN PERKANTORAN PEMDA</v>
          </cell>
          <cell r="I579" t="str">
            <v>04.13.01.03.08</v>
          </cell>
          <cell r="J579">
            <v>0</v>
          </cell>
          <cell r="K579">
            <v>0</v>
          </cell>
          <cell r="L579">
            <v>0</v>
          </cell>
          <cell r="M579">
            <v>0</v>
          </cell>
          <cell r="N579">
            <v>0</v>
          </cell>
          <cell r="O579" t="str">
            <v>JALAN PERKANTORAN PEMDA</v>
          </cell>
          <cell r="P579">
            <v>2015</v>
          </cell>
          <cell r="Q579">
            <v>0</v>
          </cell>
          <cell r="R579">
            <v>0</v>
          </cell>
          <cell r="S579">
            <v>0</v>
          </cell>
          <cell r="T579" t="str">
            <v>APBD</v>
          </cell>
          <cell r="U579">
            <v>194508025</v>
          </cell>
          <cell r="V579">
            <v>0</v>
          </cell>
          <cell r="W579">
            <v>0</v>
          </cell>
        </row>
        <row r="580">
          <cell r="F580" t="str">
            <v>4.13.02</v>
          </cell>
          <cell r="G580">
            <v>0</v>
          </cell>
          <cell r="H580" t="str">
            <v>PEMASANGAN BRONJONG RUAS JALAN PANGEAN - PL. KUMPAI</v>
          </cell>
          <cell r="I580" t="str">
            <v>04.13.01.03.08</v>
          </cell>
          <cell r="J580">
            <v>0</v>
          </cell>
          <cell r="K580">
            <v>0</v>
          </cell>
          <cell r="L580">
            <v>0</v>
          </cell>
          <cell r="M580">
            <v>0</v>
          </cell>
          <cell r="N580">
            <v>0</v>
          </cell>
          <cell r="O580" t="str">
            <v>PANGEAN - PULAU KUMPAI</v>
          </cell>
          <cell r="P580">
            <v>2015</v>
          </cell>
          <cell r="Q580">
            <v>0</v>
          </cell>
          <cell r="R580">
            <v>0</v>
          </cell>
          <cell r="S580">
            <v>0</v>
          </cell>
          <cell r="T580" t="str">
            <v>APBD</v>
          </cell>
          <cell r="U580">
            <v>194125619</v>
          </cell>
          <cell r="V580">
            <v>0</v>
          </cell>
          <cell r="W580">
            <v>0</v>
          </cell>
        </row>
        <row r="581">
          <cell r="F581" t="str">
            <v>4.13.02</v>
          </cell>
          <cell r="G581">
            <v>0</v>
          </cell>
          <cell r="H581" t="str">
            <v>PEMBUATAN TALUD JEMB.TINGKALAK JL.SIMP.HANDOYO-SUMBER DATAR</v>
          </cell>
          <cell r="I581" t="str">
            <v>04.13.01.03.06</v>
          </cell>
          <cell r="J581">
            <v>0</v>
          </cell>
          <cell r="K581">
            <v>0</v>
          </cell>
          <cell r="L581">
            <v>0</v>
          </cell>
          <cell r="M581">
            <v>0</v>
          </cell>
          <cell r="N581">
            <v>0</v>
          </cell>
          <cell r="O581" t="str">
            <v>TINGKALAK JL.SIMP.HANDOYO-SUMBER DATAR</v>
          </cell>
          <cell r="P581">
            <v>2015</v>
          </cell>
          <cell r="Q581">
            <v>0</v>
          </cell>
          <cell r="R581">
            <v>0</v>
          </cell>
          <cell r="S581">
            <v>0</v>
          </cell>
          <cell r="T581" t="str">
            <v>APBD</v>
          </cell>
          <cell r="U581">
            <v>194469172</v>
          </cell>
          <cell r="V581">
            <v>0</v>
          </cell>
          <cell r="W581">
            <v>0</v>
          </cell>
        </row>
        <row r="582">
          <cell r="E582" t="str">
            <v>91.2</v>
          </cell>
          <cell r="F582" t="str">
            <v>4.13.01</v>
          </cell>
          <cell r="G582">
            <v>0</v>
          </cell>
          <cell r="H582" t="str">
            <v>PENINGKATAN JALAN LUBUK JAMBI - SAIK - PEBAUN (ASPAL)</v>
          </cell>
          <cell r="I582" t="str">
            <v>04.13.01.03.06</v>
          </cell>
          <cell r="J582">
            <v>0</v>
          </cell>
          <cell r="K582">
            <v>0</v>
          </cell>
          <cell r="L582">
            <v>0</v>
          </cell>
          <cell r="M582">
            <v>0</v>
          </cell>
          <cell r="N582">
            <v>0</v>
          </cell>
          <cell r="O582" t="str">
            <v>LUBUK JAMBI - SAIK - PEBAUN</v>
          </cell>
          <cell r="P582">
            <v>2016</v>
          </cell>
          <cell r="Q582">
            <v>0</v>
          </cell>
          <cell r="R582">
            <v>0</v>
          </cell>
          <cell r="S582">
            <v>0</v>
          </cell>
          <cell r="T582" t="str">
            <v>APBD</v>
          </cell>
          <cell r="U582">
            <v>8141572842.6999998</v>
          </cell>
          <cell r="V582">
            <v>0</v>
          </cell>
          <cell r="W582">
            <v>0</v>
          </cell>
        </row>
        <row r="583">
          <cell r="F583" t="str">
            <v>4.13.01</v>
          </cell>
          <cell r="G583">
            <v>0</v>
          </cell>
          <cell r="H583" t="str">
            <v>- PENINGKATAN JALAN JAKE - LUBUK AMBACANG - LUBUK JAMBI 3 KM (ASPAL)</v>
          </cell>
          <cell r="I583" t="str">
            <v>04.13.01.03.06</v>
          </cell>
          <cell r="J583">
            <v>0</v>
          </cell>
          <cell r="K583">
            <v>0</v>
          </cell>
          <cell r="L583">
            <v>0</v>
          </cell>
          <cell r="M583">
            <v>0</v>
          </cell>
          <cell r="N583">
            <v>0</v>
          </cell>
          <cell r="O583" t="str">
            <v>JAKE - LUBUK AMBACANG - LUBUK JAMBI</v>
          </cell>
          <cell r="P583">
            <v>2016</v>
          </cell>
          <cell r="Q583">
            <v>0</v>
          </cell>
          <cell r="R583">
            <v>0</v>
          </cell>
          <cell r="S583">
            <v>0</v>
          </cell>
          <cell r="T583" t="str">
            <v>APBD</v>
          </cell>
          <cell r="U583">
            <v>8147247049.011054</v>
          </cell>
          <cell r="V583">
            <v>0</v>
          </cell>
          <cell r="W583">
            <v>0</v>
          </cell>
        </row>
        <row r="584">
          <cell r="F584" t="str">
            <v>4.13.01</v>
          </cell>
          <cell r="G584">
            <v>0</v>
          </cell>
          <cell r="H584" t="str">
            <v>PENINGKATAN JALAN TANJUNG - MUARO TOMBANG ( ASPAL )</v>
          </cell>
          <cell r="I584" t="str">
            <v>04.13.01.03.06</v>
          </cell>
          <cell r="J584">
            <v>0</v>
          </cell>
          <cell r="K584">
            <v>0</v>
          </cell>
          <cell r="L584">
            <v>0</v>
          </cell>
          <cell r="M584">
            <v>0</v>
          </cell>
          <cell r="N584">
            <v>0</v>
          </cell>
          <cell r="O584" t="str">
            <v>TANJUNG - MUARO TOMBANG</v>
          </cell>
          <cell r="P584">
            <v>2016</v>
          </cell>
          <cell r="Q584">
            <v>0</v>
          </cell>
          <cell r="R584">
            <v>0</v>
          </cell>
          <cell r="S584">
            <v>0</v>
          </cell>
          <cell r="T584" t="str">
            <v>APBD</v>
          </cell>
          <cell r="U584">
            <v>2960652854.1300001</v>
          </cell>
          <cell r="V584">
            <v>0</v>
          </cell>
          <cell r="W584">
            <v>0</v>
          </cell>
        </row>
        <row r="585">
          <cell r="E585" t="str">
            <v>124.3</v>
          </cell>
          <cell r="F585" t="str">
            <v>4.13.01</v>
          </cell>
          <cell r="G585">
            <v>0</v>
          </cell>
          <cell r="H585" t="str">
            <v xml:space="preserve">PENINGKATAN JALAN MUDIK ULO - INUMAN - SUMPU </v>
          </cell>
          <cell r="I585" t="str">
            <v>04.13.01.03.06</v>
          </cell>
          <cell r="J585">
            <v>0</v>
          </cell>
          <cell r="K585">
            <v>0</v>
          </cell>
          <cell r="L585">
            <v>0</v>
          </cell>
          <cell r="M585">
            <v>0</v>
          </cell>
          <cell r="N585">
            <v>0</v>
          </cell>
          <cell r="O585" t="str">
            <v xml:space="preserve">MUDIK ULO - INUMAN - SUMPU </v>
          </cell>
          <cell r="P585">
            <v>2016</v>
          </cell>
          <cell r="Q585">
            <v>0</v>
          </cell>
          <cell r="R585">
            <v>0</v>
          </cell>
          <cell r="S585">
            <v>0</v>
          </cell>
          <cell r="T585" t="str">
            <v>APBD</v>
          </cell>
          <cell r="U585">
            <v>1997824226.8399999</v>
          </cell>
          <cell r="V585">
            <v>0</v>
          </cell>
          <cell r="W585">
            <v>0</v>
          </cell>
        </row>
        <row r="586">
          <cell r="E586" t="str">
            <v>190.4</v>
          </cell>
          <cell r="F586" t="str">
            <v>4.13.01</v>
          </cell>
          <cell r="G586">
            <v>0</v>
          </cell>
          <cell r="H586" t="str">
            <v>PENINGKATAN JALAN SAMBUNG - KEBUN LADO (ASPAL ) ( DAK )</v>
          </cell>
          <cell r="I586" t="str">
            <v>04.13.01.03.06</v>
          </cell>
          <cell r="J586">
            <v>0</v>
          </cell>
          <cell r="K586">
            <v>0</v>
          </cell>
          <cell r="L586">
            <v>0</v>
          </cell>
          <cell r="M586">
            <v>0</v>
          </cell>
          <cell r="N586">
            <v>0</v>
          </cell>
          <cell r="O586" t="str">
            <v>JALAN SAMBUNG - KEBUN LADO</v>
          </cell>
          <cell r="P586">
            <v>2016</v>
          </cell>
          <cell r="Q586">
            <v>0</v>
          </cell>
          <cell r="R586">
            <v>0</v>
          </cell>
          <cell r="S586">
            <v>0</v>
          </cell>
          <cell r="T586" t="str">
            <v>APBD</v>
          </cell>
          <cell r="U586">
            <v>4868290282.0367718</v>
          </cell>
          <cell r="V586">
            <v>0</v>
          </cell>
          <cell r="W586">
            <v>0</v>
          </cell>
        </row>
        <row r="587">
          <cell r="E587" t="str">
            <v>163.3</v>
          </cell>
          <cell r="F587" t="str">
            <v>4.13.01</v>
          </cell>
          <cell r="G587">
            <v>0</v>
          </cell>
          <cell r="H587" t="str">
            <v>PENINGKATAN JALAN PANGEAN - PULAI KUPAI (ASPAL)</v>
          </cell>
          <cell r="I587" t="str">
            <v>04.13.01.03.06</v>
          </cell>
          <cell r="J587">
            <v>0</v>
          </cell>
          <cell r="K587">
            <v>0</v>
          </cell>
          <cell r="L587">
            <v>0</v>
          </cell>
          <cell r="M587">
            <v>0</v>
          </cell>
          <cell r="N587">
            <v>0</v>
          </cell>
          <cell r="O587" t="str">
            <v>PANGEAN - PULAU KUMPAI</v>
          </cell>
          <cell r="P587">
            <v>2016</v>
          </cell>
          <cell r="Q587">
            <v>0</v>
          </cell>
          <cell r="R587">
            <v>0</v>
          </cell>
          <cell r="S587">
            <v>0</v>
          </cell>
          <cell r="T587" t="str">
            <v>APBD</v>
          </cell>
          <cell r="U587">
            <v>1945903540.0999999</v>
          </cell>
          <cell r="V587">
            <v>0</v>
          </cell>
          <cell r="W587">
            <v>0</v>
          </cell>
        </row>
        <row r="588">
          <cell r="E588" t="str">
            <v>230.2</v>
          </cell>
          <cell r="F588" t="str">
            <v>4.13.01</v>
          </cell>
          <cell r="G588">
            <v>0</v>
          </cell>
          <cell r="H588" t="str">
            <v>PENINGKATAN JALAN LOGAS - SUMBER DATAR + PASAR LOGAS (ASPAL)</v>
          </cell>
          <cell r="I588" t="str">
            <v>04.13.01.03.06</v>
          </cell>
          <cell r="J588">
            <v>0</v>
          </cell>
          <cell r="K588">
            <v>0</v>
          </cell>
          <cell r="L588">
            <v>0</v>
          </cell>
          <cell r="M588">
            <v>0</v>
          </cell>
          <cell r="N588">
            <v>0</v>
          </cell>
          <cell r="O588" t="str">
            <v>LOGAS - SUMBER DATAR + PASAR LOGAS</v>
          </cell>
          <cell r="P588">
            <v>2016</v>
          </cell>
          <cell r="Q588">
            <v>0</v>
          </cell>
          <cell r="R588">
            <v>0</v>
          </cell>
          <cell r="S588">
            <v>0</v>
          </cell>
          <cell r="T588" t="str">
            <v>APBD</v>
          </cell>
          <cell r="U588">
            <v>2819328226.6399999</v>
          </cell>
          <cell r="V588">
            <v>0</v>
          </cell>
          <cell r="W588">
            <v>0</v>
          </cell>
        </row>
        <row r="589">
          <cell r="E589" t="str">
            <v>65.4</v>
          </cell>
          <cell r="F589" t="str">
            <v>4.13.01</v>
          </cell>
          <cell r="G589">
            <v>0</v>
          </cell>
          <cell r="H589" t="str">
            <v>PENINGKATAN STRUKTUR JALAN STM - SAWAH (RIQID)</v>
          </cell>
          <cell r="I589" t="str">
            <v>04.13.01.03.06</v>
          </cell>
          <cell r="J589">
            <v>0</v>
          </cell>
          <cell r="K589">
            <v>0</v>
          </cell>
          <cell r="L589">
            <v>0</v>
          </cell>
          <cell r="M589">
            <v>0</v>
          </cell>
          <cell r="N589">
            <v>0</v>
          </cell>
          <cell r="O589" t="str">
            <v>STM - SAWAH</v>
          </cell>
          <cell r="P589">
            <v>2016</v>
          </cell>
          <cell r="Q589">
            <v>0</v>
          </cell>
          <cell r="R589">
            <v>0</v>
          </cell>
          <cell r="S589">
            <v>0</v>
          </cell>
          <cell r="T589" t="str">
            <v>APBD</v>
          </cell>
          <cell r="U589">
            <v>9785377200</v>
          </cell>
          <cell r="V589">
            <v>0</v>
          </cell>
          <cell r="W589">
            <v>0</v>
          </cell>
        </row>
        <row r="590">
          <cell r="F590" t="str">
            <v>4.13.01</v>
          </cell>
          <cell r="G590">
            <v>0</v>
          </cell>
          <cell r="H590" t="str">
            <v>PENINGKATAN STRUKTUR JALAN IMAM MUNANDAR (RIQID)</v>
          </cell>
          <cell r="I590" t="str">
            <v>04.13.01.03.06</v>
          </cell>
          <cell r="J590">
            <v>0</v>
          </cell>
          <cell r="K590">
            <v>0</v>
          </cell>
          <cell r="L590">
            <v>0</v>
          </cell>
          <cell r="M590">
            <v>0</v>
          </cell>
          <cell r="N590">
            <v>0</v>
          </cell>
          <cell r="O590" t="str">
            <v>JALAN IMAM MUNANDAR</v>
          </cell>
          <cell r="P590">
            <v>2016</v>
          </cell>
          <cell r="Q590">
            <v>0</v>
          </cell>
          <cell r="R590">
            <v>0</v>
          </cell>
          <cell r="S590">
            <v>0</v>
          </cell>
          <cell r="T590" t="str">
            <v>APBD</v>
          </cell>
          <cell r="U590">
            <v>2400192423</v>
          </cell>
          <cell r="V590">
            <v>0</v>
          </cell>
          <cell r="W590">
            <v>0</v>
          </cell>
        </row>
        <row r="591">
          <cell r="E591" t="str">
            <v>4.10</v>
          </cell>
          <cell r="F591" t="str">
            <v>4.13.01</v>
          </cell>
          <cell r="G591">
            <v>0</v>
          </cell>
          <cell r="H591" t="str">
            <v>PENINGKATANJALAN SENTAJO - MUARA LANGSAT (ASPAL) (DAK)</v>
          </cell>
          <cell r="I591" t="str">
            <v>04.13.01.03.06</v>
          </cell>
          <cell r="J591">
            <v>0</v>
          </cell>
          <cell r="K591">
            <v>0</v>
          </cell>
          <cell r="L591">
            <v>0</v>
          </cell>
          <cell r="M591">
            <v>0</v>
          </cell>
          <cell r="N591">
            <v>0</v>
          </cell>
          <cell r="O591" t="str">
            <v>SENTAJO - MUARA LANGSAT</v>
          </cell>
          <cell r="P591">
            <v>2016</v>
          </cell>
          <cell r="Q591">
            <v>0</v>
          </cell>
          <cell r="R591">
            <v>0</v>
          </cell>
          <cell r="S591">
            <v>0</v>
          </cell>
          <cell r="T591" t="str">
            <v>APBD</v>
          </cell>
          <cell r="U591">
            <v>8482176848.3360138</v>
          </cell>
          <cell r="V591">
            <v>0</v>
          </cell>
          <cell r="W591">
            <v>0</v>
          </cell>
        </row>
        <row r="592">
          <cell r="E592" t="str">
            <v>164.6</v>
          </cell>
          <cell r="F592" t="str">
            <v>4.13.01</v>
          </cell>
          <cell r="G592">
            <v>0</v>
          </cell>
          <cell r="H592" t="str">
            <v>PENINGKATAN JALAN PANGEAN - SITUGAL (PELEBARAN)</v>
          </cell>
          <cell r="I592" t="str">
            <v>04.13.01.03.06</v>
          </cell>
          <cell r="J592">
            <v>0</v>
          </cell>
          <cell r="K592">
            <v>0</v>
          </cell>
          <cell r="L592">
            <v>0</v>
          </cell>
          <cell r="M592">
            <v>0</v>
          </cell>
          <cell r="N592">
            <v>0</v>
          </cell>
          <cell r="O592" t="str">
            <v>PANGEAN - SITUGAL</v>
          </cell>
          <cell r="P592">
            <v>2016</v>
          </cell>
          <cell r="Q592">
            <v>0</v>
          </cell>
          <cell r="R592">
            <v>0</v>
          </cell>
          <cell r="S592">
            <v>0</v>
          </cell>
          <cell r="T592" t="str">
            <v>APBD</v>
          </cell>
          <cell r="U592">
            <v>5591436679.1599998</v>
          </cell>
          <cell r="V592">
            <v>0</v>
          </cell>
          <cell r="W592">
            <v>0</v>
          </cell>
        </row>
        <row r="593">
          <cell r="E593" t="str">
            <v>164.7</v>
          </cell>
          <cell r="F593" t="str">
            <v>4.13.01</v>
          </cell>
          <cell r="G593">
            <v>0</v>
          </cell>
          <cell r="H593" t="str">
            <v>PENINGKATAN JALAN PANGEAN - SITUGAL (ASPAL)</v>
          </cell>
          <cell r="I593" t="str">
            <v>04.13.01.03.06</v>
          </cell>
          <cell r="J593">
            <v>0</v>
          </cell>
          <cell r="K593">
            <v>0</v>
          </cell>
          <cell r="L593">
            <v>0</v>
          </cell>
          <cell r="M593">
            <v>0</v>
          </cell>
          <cell r="N593">
            <v>0</v>
          </cell>
          <cell r="O593" t="str">
            <v>PANGEAN - SITUGAL</v>
          </cell>
          <cell r="P593">
            <v>2016</v>
          </cell>
          <cell r="Q593">
            <v>0</v>
          </cell>
          <cell r="R593">
            <v>0</v>
          </cell>
          <cell r="S593">
            <v>0</v>
          </cell>
          <cell r="T593" t="str">
            <v>APBD</v>
          </cell>
          <cell r="U593">
            <v>5487724779.8400002</v>
          </cell>
          <cell r="V593">
            <v>0</v>
          </cell>
          <cell r="W593">
            <v>0</v>
          </cell>
        </row>
        <row r="594">
          <cell r="E594" t="str">
            <v>167.3</v>
          </cell>
          <cell r="F594" t="str">
            <v>4.13.01</v>
          </cell>
          <cell r="G594">
            <v>0</v>
          </cell>
          <cell r="H594" t="str">
            <v>PENINGKATAN JALAN DESA TANAH BEKALI (ASPAL)</v>
          </cell>
          <cell r="I594" t="str">
            <v>04.13.01.03.06</v>
          </cell>
          <cell r="J594">
            <v>0</v>
          </cell>
          <cell r="K594">
            <v>0</v>
          </cell>
          <cell r="L594">
            <v>0</v>
          </cell>
          <cell r="M594">
            <v>0</v>
          </cell>
          <cell r="N594">
            <v>0</v>
          </cell>
          <cell r="O594" t="str">
            <v>DESA TANAH BEKALI</v>
          </cell>
          <cell r="P594">
            <v>2016</v>
          </cell>
          <cell r="Q594">
            <v>0</v>
          </cell>
          <cell r="R594">
            <v>0</v>
          </cell>
          <cell r="S594">
            <v>0</v>
          </cell>
          <cell r="T594" t="str">
            <v>APBD</v>
          </cell>
          <cell r="U594">
            <v>1890595464.96</v>
          </cell>
          <cell r="V594">
            <v>0</v>
          </cell>
          <cell r="W594">
            <v>0</v>
          </cell>
        </row>
        <row r="595">
          <cell r="F595" t="str">
            <v>4.13.01</v>
          </cell>
          <cell r="G595">
            <v>0</v>
          </cell>
          <cell r="H595" t="str">
            <v>PENINGKATAN JALAN PEMBATANG - PADANG KUNYIT (ASPAL)</v>
          </cell>
          <cell r="I595" t="str">
            <v>04.13.01.03.06</v>
          </cell>
          <cell r="J595">
            <v>0</v>
          </cell>
          <cell r="K595">
            <v>0</v>
          </cell>
          <cell r="L595">
            <v>0</v>
          </cell>
          <cell r="M595">
            <v>0</v>
          </cell>
          <cell r="N595">
            <v>0</v>
          </cell>
          <cell r="O595" t="str">
            <v>PEMBATANG - PADANG KUNYIT</v>
          </cell>
          <cell r="P595">
            <v>2016</v>
          </cell>
          <cell r="Q595">
            <v>0</v>
          </cell>
          <cell r="R595">
            <v>0</v>
          </cell>
          <cell r="S595">
            <v>0</v>
          </cell>
          <cell r="T595" t="str">
            <v>APBD</v>
          </cell>
          <cell r="U595">
            <v>2933446349.48</v>
          </cell>
          <cell r="V595">
            <v>0</v>
          </cell>
          <cell r="W595">
            <v>0</v>
          </cell>
        </row>
        <row r="596">
          <cell r="E596" t="str">
            <v>258.4</v>
          </cell>
          <cell r="F596" t="str">
            <v>4.13.01</v>
          </cell>
          <cell r="G596">
            <v>0</v>
          </cell>
          <cell r="H596" t="str">
            <v>PENINGKATAN JALAN LEPAU GADING - PANGEAN (ASPAL) (DAK)</v>
          </cell>
          <cell r="I596" t="str">
            <v>04.13.01.03.06</v>
          </cell>
          <cell r="J596">
            <v>0</v>
          </cell>
          <cell r="K596">
            <v>0</v>
          </cell>
          <cell r="L596">
            <v>0</v>
          </cell>
          <cell r="M596">
            <v>0</v>
          </cell>
          <cell r="N596">
            <v>0</v>
          </cell>
          <cell r="O596" t="str">
            <v>JL. LEPAU GADING - PANGEAN</v>
          </cell>
          <cell r="P596">
            <v>2016</v>
          </cell>
          <cell r="Q596">
            <v>0</v>
          </cell>
          <cell r="R596">
            <v>0</v>
          </cell>
          <cell r="S596">
            <v>0</v>
          </cell>
          <cell r="T596" t="str">
            <v>APBD</v>
          </cell>
          <cell r="U596">
            <v>4250968123.3900442</v>
          </cell>
          <cell r="V596">
            <v>0</v>
          </cell>
          <cell r="W596">
            <v>0</v>
          </cell>
        </row>
        <row r="597">
          <cell r="F597" t="str">
            <v>4.13.01</v>
          </cell>
          <cell r="G597">
            <v>0</v>
          </cell>
          <cell r="H597" t="str">
            <v>PENINGKATAN JALAN SEI BESAR - PERHENTIAN SUNGKAI (ASPAL)</v>
          </cell>
          <cell r="I597" t="str">
            <v>04.13.01.03.06</v>
          </cell>
          <cell r="J597">
            <v>0</v>
          </cell>
          <cell r="K597">
            <v>0</v>
          </cell>
          <cell r="L597">
            <v>0</v>
          </cell>
          <cell r="M597">
            <v>0</v>
          </cell>
          <cell r="N597">
            <v>0</v>
          </cell>
          <cell r="O597" t="str">
            <v>SEI BESAR - PERHENTIAN SUNGKAI</v>
          </cell>
          <cell r="P597">
            <v>2016</v>
          </cell>
          <cell r="Q597">
            <v>0</v>
          </cell>
          <cell r="R597">
            <v>0</v>
          </cell>
          <cell r="S597">
            <v>0</v>
          </cell>
          <cell r="T597" t="str">
            <v>APBD</v>
          </cell>
          <cell r="U597">
            <v>2398001772.73</v>
          </cell>
          <cell r="V597">
            <v>0</v>
          </cell>
          <cell r="W597">
            <v>0</v>
          </cell>
        </row>
        <row r="598">
          <cell r="E598" t="str">
            <v>92.2</v>
          </cell>
          <cell r="F598" t="str">
            <v>4.13.01</v>
          </cell>
          <cell r="G598">
            <v>0</v>
          </cell>
          <cell r="H598" t="str">
            <v>PENINGKATAN JALAN SIMPANG 4 PANGKALAN - MUARA PETAI - SITIANG (ASPAL) (DAK)</v>
          </cell>
          <cell r="I598" t="str">
            <v>04.13.01.03.06</v>
          </cell>
          <cell r="J598">
            <v>0</v>
          </cell>
          <cell r="K598">
            <v>0</v>
          </cell>
          <cell r="L598">
            <v>0</v>
          </cell>
          <cell r="M598">
            <v>0</v>
          </cell>
          <cell r="N598">
            <v>0</v>
          </cell>
          <cell r="O598" t="str">
            <v>SIMPANG 4 PANGKALAN - MUARA PETAI - SITIANG</v>
          </cell>
          <cell r="P598">
            <v>2016</v>
          </cell>
          <cell r="Q598">
            <v>0</v>
          </cell>
          <cell r="R598">
            <v>0</v>
          </cell>
          <cell r="S598">
            <v>0</v>
          </cell>
          <cell r="T598" t="str">
            <v>APBD</v>
          </cell>
          <cell r="U598">
            <v>4682270294.1660614</v>
          </cell>
          <cell r="V598">
            <v>0</v>
          </cell>
          <cell r="W598">
            <v>0</v>
          </cell>
        </row>
        <row r="599">
          <cell r="E599" t="str">
            <v>302.4</v>
          </cell>
          <cell r="F599" t="str">
            <v>4.13.01</v>
          </cell>
          <cell r="G599">
            <v>0</v>
          </cell>
          <cell r="H599" t="str">
            <v>PENINGKATAN JALAN KOTO INUMAN - PULAU BUSUK (ASPAL)</v>
          </cell>
          <cell r="I599" t="str">
            <v>04.13.01.03.06</v>
          </cell>
          <cell r="J599">
            <v>0</v>
          </cell>
          <cell r="K599">
            <v>0</v>
          </cell>
          <cell r="L599">
            <v>0</v>
          </cell>
          <cell r="M599">
            <v>0</v>
          </cell>
          <cell r="N599">
            <v>0</v>
          </cell>
          <cell r="O599" t="str">
            <v>KOTO INUMAN - PULAU BUSUK</v>
          </cell>
          <cell r="P599">
            <v>2016</v>
          </cell>
          <cell r="Q599">
            <v>0</v>
          </cell>
          <cell r="R599">
            <v>0</v>
          </cell>
          <cell r="S599">
            <v>0</v>
          </cell>
          <cell r="T599" t="str">
            <v>APBD</v>
          </cell>
          <cell r="U599">
            <v>3797259567.7199998</v>
          </cell>
          <cell r="V599">
            <v>0</v>
          </cell>
          <cell r="W599">
            <v>0</v>
          </cell>
        </row>
        <row r="600">
          <cell r="F600" t="str">
            <v>4.13.01</v>
          </cell>
          <cell r="G600">
            <v>0</v>
          </cell>
          <cell r="H600" t="str">
            <v>PENINGKATAN JALAN SEBERANG TALUK - SIBEROBAH - SANGAU (PL. KEDUNDUNG) (ASPAL) (DAK)</v>
          </cell>
          <cell r="I600" t="str">
            <v>04.13.01.03.06</v>
          </cell>
          <cell r="J600">
            <v>0</v>
          </cell>
          <cell r="K600">
            <v>0</v>
          </cell>
          <cell r="L600">
            <v>0</v>
          </cell>
          <cell r="M600">
            <v>0</v>
          </cell>
          <cell r="N600">
            <v>0</v>
          </cell>
          <cell r="O600" t="str">
            <v>SEBERANG TALUK - SIBEROBAH - SANGAU</v>
          </cell>
          <cell r="P600">
            <v>2016</v>
          </cell>
          <cell r="Q600">
            <v>0</v>
          </cell>
          <cell r="R600">
            <v>0</v>
          </cell>
          <cell r="S600">
            <v>0</v>
          </cell>
          <cell r="T600" t="str">
            <v>APBD</v>
          </cell>
          <cell r="U600">
            <v>5854757832.3698645</v>
          </cell>
          <cell r="V600">
            <v>0</v>
          </cell>
          <cell r="W600">
            <v>0</v>
          </cell>
        </row>
        <row r="601">
          <cell r="F601" t="str">
            <v>4.13.02</v>
          </cell>
          <cell r="G601">
            <v>0</v>
          </cell>
          <cell r="H601" t="str">
            <v>PEMBANGUNAN JEMBATAN SEI. KUKOK KECIL (DAK)</v>
          </cell>
          <cell r="I601" t="str">
            <v>04.13.02.03.08</v>
          </cell>
          <cell r="J601">
            <v>0</v>
          </cell>
          <cell r="K601">
            <v>0</v>
          </cell>
          <cell r="L601">
            <v>0</v>
          </cell>
          <cell r="M601">
            <v>0</v>
          </cell>
          <cell r="N601">
            <v>0</v>
          </cell>
          <cell r="O601" t="str">
            <v>SEI. KUKOK KECIL</v>
          </cell>
          <cell r="P601">
            <v>2016</v>
          </cell>
          <cell r="Q601">
            <v>0</v>
          </cell>
          <cell r="R601">
            <v>0</v>
          </cell>
          <cell r="S601">
            <v>0</v>
          </cell>
          <cell r="T601" t="str">
            <v>APBD</v>
          </cell>
          <cell r="U601">
            <v>2201551942.5196371</v>
          </cell>
          <cell r="V601">
            <v>0</v>
          </cell>
          <cell r="W601">
            <v>0</v>
          </cell>
        </row>
        <row r="602">
          <cell r="E602" t="str">
            <v>178.2</v>
          </cell>
          <cell r="F602" t="str">
            <v>4.13.01</v>
          </cell>
          <cell r="G602">
            <v>0</v>
          </cell>
          <cell r="H602" t="str">
            <v>PENINGKATAN JALAN DESA PAUH ANGIT - RAWANG BINJAI (ASPAL)</v>
          </cell>
          <cell r="I602" t="str">
            <v>04.13.01.03.06</v>
          </cell>
          <cell r="J602">
            <v>0</v>
          </cell>
          <cell r="K602">
            <v>0</v>
          </cell>
          <cell r="L602">
            <v>0</v>
          </cell>
          <cell r="M602">
            <v>0</v>
          </cell>
          <cell r="N602">
            <v>0</v>
          </cell>
          <cell r="O602" t="str">
            <v>PAUH ANGIT - RAWANG BINJAI</v>
          </cell>
          <cell r="P602">
            <v>2016</v>
          </cell>
          <cell r="Q602">
            <v>0</v>
          </cell>
          <cell r="R602">
            <v>0</v>
          </cell>
          <cell r="S602">
            <v>0</v>
          </cell>
          <cell r="T602" t="str">
            <v>APBD</v>
          </cell>
          <cell r="U602">
            <v>1766998059.23</v>
          </cell>
          <cell r="V602">
            <v>0</v>
          </cell>
          <cell r="W602">
            <v>0</v>
          </cell>
        </row>
        <row r="603">
          <cell r="E603" t="str">
            <v>295.3</v>
          </cell>
          <cell r="F603" t="str">
            <v>4.13.01</v>
          </cell>
          <cell r="G603">
            <v>0</v>
          </cell>
          <cell r="H603" t="str">
            <v>PENINGKATAN JALAN PULAU BAYUR - SEI. PERUPUK (JALAN KAYU BATU) (ASPAL)</v>
          </cell>
          <cell r="I603" t="str">
            <v>04.13.01.03.06</v>
          </cell>
          <cell r="J603">
            <v>0</v>
          </cell>
          <cell r="K603">
            <v>0</v>
          </cell>
          <cell r="L603">
            <v>0</v>
          </cell>
          <cell r="M603">
            <v>0</v>
          </cell>
          <cell r="N603">
            <v>0</v>
          </cell>
          <cell r="O603" t="str">
            <v>PULAU BAYUR-SEI. PERUPUK</v>
          </cell>
          <cell r="P603">
            <v>2016</v>
          </cell>
          <cell r="Q603">
            <v>0</v>
          </cell>
          <cell r="R603">
            <v>0</v>
          </cell>
          <cell r="S603">
            <v>0</v>
          </cell>
          <cell r="T603" t="str">
            <v>APBD</v>
          </cell>
          <cell r="U603">
            <v>1944916077.3699999</v>
          </cell>
          <cell r="V603">
            <v>0</v>
          </cell>
          <cell r="W603">
            <v>0</v>
          </cell>
        </row>
        <row r="604">
          <cell r="F604" t="str">
            <v>4.13.01</v>
          </cell>
          <cell r="G604">
            <v>0</v>
          </cell>
          <cell r="H604" t="str">
            <v>PENINGKATAN JALAN SEI. SORIAK - RAWANG OGUNG (ASPAL)</v>
          </cell>
          <cell r="I604" t="str">
            <v>04.13.01.03.06</v>
          </cell>
          <cell r="J604">
            <v>0</v>
          </cell>
          <cell r="K604">
            <v>0</v>
          </cell>
          <cell r="L604">
            <v>0</v>
          </cell>
          <cell r="M604">
            <v>0</v>
          </cell>
          <cell r="N604">
            <v>0</v>
          </cell>
          <cell r="O604" t="str">
            <v>SEI. SORIAK - RAWANG OGUNG</v>
          </cell>
          <cell r="P604">
            <v>2016</v>
          </cell>
          <cell r="Q604">
            <v>0</v>
          </cell>
          <cell r="R604">
            <v>0</v>
          </cell>
          <cell r="S604">
            <v>0</v>
          </cell>
          <cell r="T604" t="str">
            <v>APBD</v>
          </cell>
          <cell r="U604">
            <v>1944689998.1099999</v>
          </cell>
          <cell r="V604">
            <v>0</v>
          </cell>
          <cell r="W604">
            <v>0</v>
          </cell>
        </row>
        <row r="605">
          <cell r="E605" t="str">
            <v>245.4</v>
          </cell>
          <cell r="F605" t="str">
            <v>4.13.01</v>
          </cell>
          <cell r="G605">
            <v>0</v>
          </cell>
          <cell r="H605" t="str">
            <v>PENINGKATAN JALAN SIMPANG EMPAT PT. WANASARI - SUKA MAJU (ASPAL)</v>
          </cell>
          <cell r="I605" t="str">
            <v>04.13.01.03.06</v>
          </cell>
          <cell r="J605">
            <v>0</v>
          </cell>
          <cell r="K605">
            <v>0</v>
          </cell>
          <cell r="L605">
            <v>0</v>
          </cell>
          <cell r="M605">
            <v>0</v>
          </cell>
          <cell r="N605">
            <v>0</v>
          </cell>
          <cell r="O605" t="str">
            <v>SP. 4 PT. WANASARI - SUKAMAJU</v>
          </cell>
          <cell r="P605">
            <v>2016</v>
          </cell>
          <cell r="Q605">
            <v>0</v>
          </cell>
          <cell r="R605">
            <v>0</v>
          </cell>
          <cell r="S605">
            <v>0</v>
          </cell>
          <cell r="T605" t="str">
            <v>APBD</v>
          </cell>
          <cell r="U605">
            <v>2522478651.5700002</v>
          </cell>
          <cell r="V605">
            <v>0</v>
          </cell>
          <cell r="W605">
            <v>0</v>
          </cell>
        </row>
        <row r="606">
          <cell r="E606" t="str">
            <v>28.4</v>
          </cell>
          <cell r="F606" t="str">
            <v>4.13.01</v>
          </cell>
          <cell r="G606">
            <v>0</v>
          </cell>
          <cell r="H606" t="str">
            <v>PENINGKATAN JALAN PL. KOMANG - KOTO SENTAJO (MENUJU ARENA PACU JALUR) (ASPAL)</v>
          </cell>
          <cell r="I606" t="str">
            <v>04.13.01.03.06</v>
          </cell>
          <cell r="J606">
            <v>0</v>
          </cell>
          <cell r="K606">
            <v>0</v>
          </cell>
          <cell r="L606">
            <v>0</v>
          </cell>
          <cell r="M606">
            <v>0</v>
          </cell>
          <cell r="N606">
            <v>0</v>
          </cell>
          <cell r="O606" t="str">
            <v>PULAU KOMANG - KOTO SENTAJO</v>
          </cell>
          <cell r="P606">
            <v>2016</v>
          </cell>
          <cell r="Q606">
            <v>0</v>
          </cell>
          <cell r="R606">
            <v>0</v>
          </cell>
          <cell r="S606">
            <v>0</v>
          </cell>
          <cell r="T606" t="str">
            <v>APBD</v>
          </cell>
          <cell r="U606">
            <v>998055696.14999998</v>
          </cell>
          <cell r="V606">
            <v>0</v>
          </cell>
          <cell r="W606">
            <v>0</v>
          </cell>
        </row>
        <row r="607">
          <cell r="F607" t="str">
            <v>4.13.02</v>
          </cell>
          <cell r="G607">
            <v>0</v>
          </cell>
          <cell r="H607" t="str">
            <v>PEMBUATAN BOX CULVERT JAKE - SAKO MARGASARI</v>
          </cell>
          <cell r="I607" t="str">
            <v>04.13.01.03.06</v>
          </cell>
          <cell r="J607">
            <v>0</v>
          </cell>
          <cell r="K607">
            <v>0</v>
          </cell>
          <cell r="L607">
            <v>0</v>
          </cell>
          <cell r="M607">
            <v>0</v>
          </cell>
          <cell r="N607">
            <v>0</v>
          </cell>
          <cell r="O607" t="str">
            <v>JAKE - SAKO MARGASARI</v>
          </cell>
          <cell r="P607">
            <v>2016</v>
          </cell>
          <cell r="Q607">
            <v>0</v>
          </cell>
          <cell r="R607">
            <v>0</v>
          </cell>
          <cell r="S607">
            <v>0</v>
          </cell>
          <cell r="T607" t="str">
            <v>APBD</v>
          </cell>
          <cell r="U607">
            <v>198356308</v>
          </cell>
          <cell r="V607">
            <v>0</v>
          </cell>
          <cell r="W607">
            <v>0</v>
          </cell>
        </row>
        <row r="608">
          <cell r="F608" t="str">
            <v>4.13.02</v>
          </cell>
          <cell r="G608">
            <v>0</v>
          </cell>
          <cell r="H608" t="str">
            <v>PEMBUATAN BOX CULVERT TERATAK BARU</v>
          </cell>
          <cell r="I608" t="str">
            <v>04.13.01.03.06</v>
          </cell>
          <cell r="J608">
            <v>0</v>
          </cell>
          <cell r="K608">
            <v>0</v>
          </cell>
          <cell r="L608">
            <v>0</v>
          </cell>
          <cell r="M608">
            <v>0</v>
          </cell>
          <cell r="N608">
            <v>0</v>
          </cell>
          <cell r="O608" t="str">
            <v>TERATAK BARU</v>
          </cell>
          <cell r="P608">
            <v>2016</v>
          </cell>
          <cell r="Q608">
            <v>0</v>
          </cell>
          <cell r="R608">
            <v>0</v>
          </cell>
          <cell r="S608">
            <v>0</v>
          </cell>
          <cell r="T608" t="str">
            <v>APBD</v>
          </cell>
          <cell r="U608">
            <v>197669566</v>
          </cell>
          <cell r="V608">
            <v>0</v>
          </cell>
          <cell r="W608">
            <v>0</v>
          </cell>
        </row>
        <row r="609">
          <cell r="E609" t="str">
            <v>27.2</v>
          </cell>
          <cell r="F609">
            <v>0</v>
          </cell>
          <cell r="G609">
            <v>0</v>
          </cell>
          <cell r="H609" t="str">
            <v>PENINGKATAN JALAN SEBERANG TALUK - SIBEROBAH (ASPAL)  (DAK)</v>
          </cell>
          <cell r="I609" t="str">
            <v>04.13.01.03.06</v>
          </cell>
          <cell r="J609">
            <v>0</v>
          </cell>
          <cell r="K609">
            <v>0</v>
          </cell>
          <cell r="L609">
            <v>0</v>
          </cell>
          <cell r="M609">
            <v>0</v>
          </cell>
          <cell r="N609">
            <v>0</v>
          </cell>
          <cell r="O609" t="str">
            <v>SEBERANG TALUK - SIBEROBAH</v>
          </cell>
          <cell r="P609">
            <v>2017</v>
          </cell>
          <cell r="Q609">
            <v>0</v>
          </cell>
          <cell r="R609">
            <v>0</v>
          </cell>
          <cell r="S609">
            <v>0</v>
          </cell>
          <cell r="T609" t="str">
            <v>APBD</v>
          </cell>
          <cell r="U609">
            <v>6777598368</v>
          </cell>
          <cell r="V609">
            <v>0</v>
          </cell>
          <cell r="W609">
            <v>0</v>
          </cell>
        </row>
        <row r="610">
          <cell r="E610" t="str">
            <v>258.5</v>
          </cell>
          <cell r="F610">
            <v>0</v>
          </cell>
          <cell r="G610">
            <v>0</v>
          </cell>
          <cell r="H610" t="str">
            <v>PENINGKATAN JALAN LEPAU GADING - PANGEAN (ASPAL)  (DAK)</v>
          </cell>
          <cell r="I610" t="str">
            <v>04.13.01.03.06</v>
          </cell>
          <cell r="J610">
            <v>0</v>
          </cell>
          <cell r="K610">
            <v>0</v>
          </cell>
          <cell r="L610">
            <v>0</v>
          </cell>
          <cell r="M610">
            <v>0</v>
          </cell>
          <cell r="N610">
            <v>0</v>
          </cell>
          <cell r="O610" t="str">
            <v>JL. LEPAU GADING - PANGEAN</v>
          </cell>
          <cell r="P610">
            <v>2017</v>
          </cell>
          <cell r="Q610">
            <v>0</v>
          </cell>
          <cell r="R610">
            <v>0</v>
          </cell>
          <cell r="S610">
            <v>0</v>
          </cell>
          <cell r="T610" t="str">
            <v>APBD</v>
          </cell>
          <cell r="U610">
            <v>3776832000</v>
          </cell>
          <cell r="V610">
            <v>0</v>
          </cell>
          <cell r="W610">
            <v>0</v>
          </cell>
        </row>
        <row r="611">
          <cell r="E611" t="str">
            <v>27.3</v>
          </cell>
          <cell r="F611">
            <v>0</v>
          </cell>
          <cell r="G611">
            <v>0</v>
          </cell>
          <cell r="H611" t="str">
            <v>PENGAWASAN PENINGKATAN JALAN SEBERANG TALUK - SIBEROBAH  (DAK)</v>
          </cell>
          <cell r="I611" t="str">
            <v>04.13.01.03.06</v>
          </cell>
          <cell r="J611">
            <v>0</v>
          </cell>
          <cell r="K611">
            <v>0</v>
          </cell>
          <cell r="L611">
            <v>0</v>
          </cell>
          <cell r="M611">
            <v>0</v>
          </cell>
          <cell r="N611">
            <v>0</v>
          </cell>
          <cell r="O611" t="str">
            <v>SEBERANG TALUK - SIBEROBAH</v>
          </cell>
          <cell r="P611">
            <v>2017</v>
          </cell>
          <cell r="Q611">
            <v>0</v>
          </cell>
          <cell r="R611">
            <v>0</v>
          </cell>
          <cell r="S611">
            <v>0</v>
          </cell>
          <cell r="T611" t="str">
            <v>APBD</v>
          </cell>
          <cell r="U611">
            <v>246620000</v>
          </cell>
          <cell r="V611">
            <v>0</v>
          </cell>
          <cell r="W611">
            <v>0</v>
          </cell>
        </row>
        <row r="612">
          <cell r="E612" t="str">
            <v>258.6</v>
          </cell>
          <cell r="F612">
            <v>0</v>
          </cell>
          <cell r="G612">
            <v>0</v>
          </cell>
          <cell r="H612" t="str">
            <v>PENGAWASAN PENINGKATAN JALAN LEPAU GADING - PANGEAN  (DAK)</v>
          </cell>
          <cell r="I612" t="str">
            <v>04.13.01.03.06</v>
          </cell>
          <cell r="J612">
            <v>0</v>
          </cell>
          <cell r="K612">
            <v>0</v>
          </cell>
          <cell r="L612">
            <v>0</v>
          </cell>
          <cell r="M612">
            <v>0</v>
          </cell>
          <cell r="N612">
            <v>0</v>
          </cell>
          <cell r="O612" t="str">
            <v>JL. LEPAU GADING - PANGEAN</v>
          </cell>
          <cell r="P612">
            <v>2017</v>
          </cell>
          <cell r="Q612">
            <v>0</v>
          </cell>
          <cell r="R612">
            <v>0</v>
          </cell>
          <cell r="S612">
            <v>0</v>
          </cell>
          <cell r="T612" t="str">
            <v>APBD</v>
          </cell>
          <cell r="U612">
            <v>248600000</v>
          </cell>
          <cell r="V612">
            <v>0</v>
          </cell>
          <cell r="W612">
            <v>0</v>
          </cell>
        </row>
        <row r="613">
          <cell r="F613">
            <v>0</v>
          </cell>
          <cell r="G613">
            <v>0</v>
          </cell>
          <cell r="H613" t="str">
            <v>PENINGKATAN JALAN PEMBATANG - PADANG TANGGUNG  (JALAN MENUJU JEMBATAN PANGEAN)</v>
          </cell>
          <cell r="I613" t="str">
            <v>04.13.01.03.06</v>
          </cell>
          <cell r="J613">
            <v>0</v>
          </cell>
          <cell r="K613">
            <v>0</v>
          </cell>
          <cell r="L613">
            <v>0</v>
          </cell>
          <cell r="M613">
            <v>0</v>
          </cell>
          <cell r="N613">
            <v>0</v>
          </cell>
          <cell r="O613" t="str">
            <v>PEMBATANG - PADANG TANGGUNG</v>
          </cell>
          <cell r="P613">
            <v>2017</v>
          </cell>
          <cell r="Q613">
            <v>0</v>
          </cell>
          <cell r="R613">
            <v>0</v>
          </cell>
          <cell r="S613">
            <v>0</v>
          </cell>
          <cell r="T613" t="str">
            <v>APBD</v>
          </cell>
          <cell r="U613">
            <v>1877489539</v>
          </cell>
          <cell r="V613">
            <v>0</v>
          </cell>
          <cell r="W613">
            <v>0</v>
          </cell>
        </row>
        <row r="614">
          <cell r="F614">
            <v>0</v>
          </cell>
          <cell r="G614">
            <v>0</v>
          </cell>
          <cell r="H614" t="str">
            <v>PENINGKATAN JALAN SEI.JERING - SIMPANG TIGA  (SMAN 1 TELUK KUANTAN)</v>
          </cell>
          <cell r="I614" t="str">
            <v>04.13.01.03.06</v>
          </cell>
          <cell r="J614">
            <v>0</v>
          </cell>
          <cell r="K614">
            <v>0</v>
          </cell>
          <cell r="L614">
            <v>0</v>
          </cell>
          <cell r="M614">
            <v>0</v>
          </cell>
          <cell r="N614">
            <v>0</v>
          </cell>
          <cell r="O614" t="str">
            <v>SEI.JERING - SIMPANG TIGA</v>
          </cell>
          <cell r="P614">
            <v>2017</v>
          </cell>
          <cell r="Q614">
            <v>0</v>
          </cell>
          <cell r="R614">
            <v>0</v>
          </cell>
          <cell r="S614">
            <v>0</v>
          </cell>
          <cell r="T614" t="str">
            <v>APBD</v>
          </cell>
          <cell r="U614">
            <v>2279380200</v>
          </cell>
          <cell r="V614">
            <v>0</v>
          </cell>
          <cell r="W614">
            <v>0</v>
          </cell>
        </row>
        <row r="615">
          <cell r="F615">
            <v>0</v>
          </cell>
          <cell r="G615">
            <v>0</v>
          </cell>
          <cell r="H615" t="str">
            <v>PEMBANGUNAN JALAN MENUJU AREAL PUSKESMAS KEC. GUNUNG TOAR</v>
          </cell>
          <cell r="I615" t="str">
            <v>04.13.01.03.06</v>
          </cell>
          <cell r="J615">
            <v>0</v>
          </cell>
          <cell r="K615">
            <v>0</v>
          </cell>
          <cell r="L615">
            <v>0</v>
          </cell>
          <cell r="M615">
            <v>0</v>
          </cell>
          <cell r="N615">
            <v>0</v>
          </cell>
          <cell r="O615" t="str">
            <v>AREAL PUSKESMAS KEC. GUNUNG TOAR</v>
          </cell>
          <cell r="P615">
            <v>2017</v>
          </cell>
          <cell r="Q615">
            <v>0</v>
          </cell>
          <cell r="R615">
            <v>0</v>
          </cell>
          <cell r="S615">
            <v>0</v>
          </cell>
          <cell r="T615" t="str">
            <v>APBD</v>
          </cell>
          <cell r="U615">
            <v>240781700</v>
          </cell>
          <cell r="V615">
            <v>0</v>
          </cell>
          <cell r="W615">
            <v>0</v>
          </cell>
        </row>
        <row r="616">
          <cell r="E616" t="str">
            <v>296.3</v>
          </cell>
          <cell r="F616">
            <v>0</v>
          </cell>
          <cell r="G616">
            <v>0</v>
          </cell>
          <cell r="H616" t="str">
            <v>PEMBUATAN BOX CULVERT DESA PULAU BUSUK INUMAN</v>
          </cell>
          <cell r="I616" t="str">
            <v>04.13.01.03.06</v>
          </cell>
          <cell r="J616">
            <v>0</v>
          </cell>
          <cell r="K616">
            <v>0</v>
          </cell>
          <cell r="L616">
            <v>0</v>
          </cell>
          <cell r="M616">
            <v>0</v>
          </cell>
          <cell r="N616">
            <v>0</v>
          </cell>
          <cell r="O616" t="str">
            <v>DESA PULAU BUSUK INUMAN</v>
          </cell>
          <cell r="P616">
            <v>2017</v>
          </cell>
          <cell r="Q616">
            <v>0</v>
          </cell>
          <cell r="R616">
            <v>0</v>
          </cell>
          <cell r="S616">
            <v>0</v>
          </cell>
          <cell r="T616" t="str">
            <v>APBD</v>
          </cell>
          <cell r="U616">
            <v>185659000</v>
          </cell>
          <cell r="V616">
            <v>0</v>
          </cell>
          <cell r="W616">
            <v>0</v>
          </cell>
        </row>
        <row r="617">
          <cell r="F617">
            <v>0</v>
          </cell>
          <cell r="G617">
            <v>0</v>
          </cell>
          <cell r="H617" t="str">
            <v>PENINGKATAN JALAN DUSUN TUO DESA SEBERANG TALUK</v>
          </cell>
          <cell r="I617" t="str">
            <v>04.13.01.03.06</v>
          </cell>
          <cell r="J617">
            <v>0</v>
          </cell>
          <cell r="K617">
            <v>0</v>
          </cell>
          <cell r="L617">
            <v>0</v>
          </cell>
          <cell r="M617">
            <v>0</v>
          </cell>
          <cell r="N617">
            <v>0</v>
          </cell>
          <cell r="O617" t="str">
            <v>DUSUN TUO DESA SEBERANG TALUK</v>
          </cell>
          <cell r="P617">
            <v>2017</v>
          </cell>
          <cell r="Q617">
            <v>0</v>
          </cell>
          <cell r="R617">
            <v>0</v>
          </cell>
          <cell r="S617">
            <v>0</v>
          </cell>
          <cell r="T617" t="str">
            <v>APBD</v>
          </cell>
          <cell r="U617">
            <v>191062300</v>
          </cell>
          <cell r="V617">
            <v>0</v>
          </cell>
          <cell r="W617">
            <v>0</v>
          </cell>
        </row>
        <row r="618">
          <cell r="F618">
            <v>0</v>
          </cell>
          <cell r="G618">
            <v>0</v>
          </cell>
          <cell r="H618" t="str">
            <v>PENINGKATAN JALAN MANGGIS DUSUN SINAMBEK KEL. SEI.JERING</v>
          </cell>
          <cell r="I618" t="str">
            <v>04.13.01.03.06</v>
          </cell>
          <cell r="J618">
            <v>0</v>
          </cell>
          <cell r="K618">
            <v>0</v>
          </cell>
          <cell r="L618">
            <v>0</v>
          </cell>
          <cell r="M618">
            <v>0</v>
          </cell>
          <cell r="N618">
            <v>0</v>
          </cell>
          <cell r="O618" t="str">
            <v>MANGGIS DUSUN SINAMBEK KEL. SEI.JERING</v>
          </cell>
          <cell r="P618">
            <v>2017</v>
          </cell>
          <cell r="Q618">
            <v>0</v>
          </cell>
          <cell r="R618">
            <v>0</v>
          </cell>
          <cell r="S618">
            <v>0</v>
          </cell>
          <cell r="T618" t="str">
            <v>APBD</v>
          </cell>
          <cell r="U618">
            <v>191876653</v>
          </cell>
          <cell r="V618">
            <v>0</v>
          </cell>
          <cell r="W618">
            <v>0</v>
          </cell>
        </row>
        <row r="619">
          <cell r="E619" t="str">
            <v>235.4</v>
          </cell>
          <cell r="F619">
            <v>0</v>
          </cell>
          <cell r="G619">
            <v>0</v>
          </cell>
          <cell r="H619" t="str">
            <v>PEMBUATAN BOX CULVERT DESA SEI. KERANJI</v>
          </cell>
          <cell r="I619" t="str">
            <v>04.13.01.03.06</v>
          </cell>
          <cell r="J619">
            <v>0</v>
          </cell>
          <cell r="K619">
            <v>0</v>
          </cell>
          <cell r="L619">
            <v>0</v>
          </cell>
          <cell r="M619">
            <v>0</v>
          </cell>
          <cell r="N619">
            <v>0</v>
          </cell>
          <cell r="O619" t="str">
            <v>DESA SEI. KERANJI</v>
          </cell>
          <cell r="P619">
            <v>2017</v>
          </cell>
          <cell r="Q619">
            <v>0</v>
          </cell>
          <cell r="R619">
            <v>0</v>
          </cell>
          <cell r="S619">
            <v>0</v>
          </cell>
          <cell r="T619" t="str">
            <v>APBD</v>
          </cell>
          <cell r="U619">
            <v>188980000</v>
          </cell>
          <cell r="V619">
            <v>0</v>
          </cell>
          <cell r="W619">
            <v>0</v>
          </cell>
        </row>
        <row r="620">
          <cell r="F620">
            <v>0</v>
          </cell>
          <cell r="G620">
            <v>0</v>
          </cell>
          <cell r="H620" t="str">
            <v>PEMBUATAN BOX CULVERT JALAN SIMPANG EMPAT WANASARI-MUARO BAHAN DESA SEI. BULUH</v>
          </cell>
          <cell r="I620" t="str">
            <v>04.13.01.03.06</v>
          </cell>
          <cell r="J620">
            <v>0</v>
          </cell>
          <cell r="K620">
            <v>0</v>
          </cell>
          <cell r="L620">
            <v>0</v>
          </cell>
          <cell r="M620">
            <v>0</v>
          </cell>
          <cell r="N620">
            <v>0</v>
          </cell>
          <cell r="O620" t="str">
            <v>SIMPANG EMPAT WANASARI-MUARO BAHAN DESA SEI. BULUH</v>
          </cell>
          <cell r="P620">
            <v>2017</v>
          </cell>
          <cell r="Q620">
            <v>0</v>
          </cell>
          <cell r="R620">
            <v>0</v>
          </cell>
          <cell r="S620">
            <v>0</v>
          </cell>
          <cell r="T620" t="str">
            <v>APBD</v>
          </cell>
          <cell r="U620">
            <v>190632000</v>
          </cell>
          <cell r="V620">
            <v>0</v>
          </cell>
          <cell r="W620">
            <v>0</v>
          </cell>
        </row>
        <row r="621">
          <cell r="F621">
            <v>0</v>
          </cell>
          <cell r="G621">
            <v>0</v>
          </cell>
          <cell r="H621" t="str">
            <v>PEMBUATAN BOX CULVERT JALAN SIMPANG EMPAT WANASARI-MUARO BAHAN DESA MUARO BAHAN</v>
          </cell>
          <cell r="I621" t="str">
            <v>04.13.01.03.06</v>
          </cell>
          <cell r="J621">
            <v>0</v>
          </cell>
          <cell r="K621">
            <v>0</v>
          </cell>
          <cell r="L621">
            <v>0</v>
          </cell>
          <cell r="M621">
            <v>0</v>
          </cell>
          <cell r="N621">
            <v>0</v>
          </cell>
          <cell r="O621" t="str">
            <v>SIMPANG EMPAT WANASARI-MUARO BAHAN DESA MUARO BAHAN</v>
          </cell>
          <cell r="P621">
            <v>2017</v>
          </cell>
          <cell r="Q621">
            <v>0</v>
          </cell>
          <cell r="R621">
            <v>0</v>
          </cell>
          <cell r="S621">
            <v>0</v>
          </cell>
          <cell r="T621" t="str">
            <v>APBD</v>
          </cell>
          <cell r="U621">
            <v>190458000</v>
          </cell>
          <cell r="V621">
            <v>0</v>
          </cell>
          <cell r="W621">
            <v>0</v>
          </cell>
        </row>
        <row r="622">
          <cell r="F622">
            <v>0</v>
          </cell>
          <cell r="G622">
            <v>0</v>
          </cell>
          <cell r="H622" t="str">
            <v>PEMBUATAN BOX CULVERT JALAN SUKARAJA-SAKO MARGASARI</v>
          </cell>
          <cell r="I622" t="str">
            <v>04.13.01.03.06</v>
          </cell>
          <cell r="J622">
            <v>0</v>
          </cell>
          <cell r="K622">
            <v>0</v>
          </cell>
          <cell r="L622">
            <v>0</v>
          </cell>
          <cell r="M622">
            <v>0</v>
          </cell>
          <cell r="N622">
            <v>0</v>
          </cell>
          <cell r="O622" t="str">
            <v>SUKARAJA-SAKO MARGASARI</v>
          </cell>
          <cell r="P622">
            <v>2017</v>
          </cell>
          <cell r="Q622">
            <v>0</v>
          </cell>
          <cell r="R622">
            <v>0</v>
          </cell>
          <cell r="S622">
            <v>0</v>
          </cell>
          <cell r="T622" t="str">
            <v>APBD</v>
          </cell>
          <cell r="U622">
            <v>190288000</v>
          </cell>
          <cell r="V622">
            <v>0</v>
          </cell>
          <cell r="W622">
            <v>0</v>
          </cell>
        </row>
        <row r="623">
          <cell r="F623">
            <v>0</v>
          </cell>
          <cell r="G623">
            <v>0</v>
          </cell>
          <cell r="H623" t="str">
            <v>PENINGKATAN  JALAN SUKARAJA-SAKO MARGASARI</v>
          </cell>
          <cell r="I623" t="str">
            <v>04.13.01.03.06</v>
          </cell>
          <cell r="J623">
            <v>0</v>
          </cell>
          <cell r="K623">
            <v>0</v>
          </cell>
          <cell r="L623">
            <v>0</v>
          </cell>
          <cell r="M623">
            <v>0</v>
          </cell>
          <cell r="N623">
            <v>0</v>
          </cell>
          <cell r="O623" t="str">
            <v>SUKARAJA-SAKO MARGASARI</v>
          </cell>
          <cell r="P623">
            <v>2017</v>
          </cell>
          <cell r="Q623">
            <v>0</v>
          </cell>
          <cell r="R623">
            <v>0</v>
          </cell>
          <cell r="S623">
            <v>0</v>
          </cell>
          <cell r="T623" t="str">
            <v>APBD</v>
          </cell>
          <cell r="U623">
            <v>189361000</v>
          </cell>
          <cell r="V623">
            <v>0</v>
          </cell>
          <cell r="W623">
            <v>0</v>
          </cell>
        </row>
        <row r="624">
          <cell r="E624" t="str">
            <v>1.6</v>
          </cell>
          <cell r="F624">
            <v>0</v>
          </cell>
          <cell r="G624">
            <v>0</v>
          </cell>
          <cell r="H624" t="str">
            <v>PEMBUATAN BOX CULVERT SUNGAI TITIAN MODANG JALAN BUKIT TEMENUNG KOPAH</v>
          </cell>
          <cell r="I624" t="str">
            <v>04.13.01.03.06</v>
          </cell>
          <cell r="J624">
            <v>0</v>
          </cell>
          <cell r="K624">
            <v>0</v>
          </cell>
          <cell r="L624">
            <v>0</v>
          </cell>
          <cell r="M624">
            <v>0</v>
          </cell>
          <cell r="N624">
            <v>0</v>
          </cell>
          <cell r="O624" t="str">
            <v>BUKIT TERMENUNG KOPAH</v>
          </cell>
          <cell r="P624">
            <v>2017</v>
          </cell>
          <cell r="Q624">
            <v>0</v>
          </cell>
          <cell r="R624">
            <v>0</v>
          </cell>
          <cell r="S624">
            <v>0</v>
          </cell>
          <cell r="T624" t="str">
            <v>APBD</v>
          </cell>
          <cell r="U624">
            <v>191202000</v>
          </cell>
          <cell r="V624">
            <v>0</v>
          </cell>
          <cell r="W624">
            <v>0</v>
          </cell>
        </row>
        <row r="625">
          <cell r="F625">
            <v>0</v>
          </cell>
          <cell r="G625">
            <v>0</v>
          </cell>
          <cell r="H625" t="str">
            <v>PEMBUATAN BOX CULVERT DESA SEBERANG TALUK</v>
          </cell>
          <cell r="I625" t="str">
            <v>04.13.01.03.06</v>
          </cell>
          <cell r="J625">
            <v>0</v>
          </cell>
          <cell r="K625">
            <v>0</v>
          </cell>
          <cell r="L625">
            <v>0</v>
          </cell>
          <cell r="M625">
            <v>0</v>
          </cell>
          <cell r="N625">
            <v>0</v>
          </cell>
          <cell r="O625" t="str">
            <v>DESA SEBERANG TALUK</v>
          </cell>
          <cell r="P625">
            <v>2017</v>
          </cell>
          <cell r="Q625">
            <v>0</v>
          </cell>
          <cell r="R625">
            <v>0</v>
          </cell>
          <cell r="S625">
            <v>0</v>
          </cell>
          <cell r="T625" t="str">
            <v>APBD</v>
          </cell>
          <cell r="U625">
            <v>189549000</v>
          </cell>
          <cell r="V625">
            <v>0</v>
          </cell>
          <cell r="W625">
            <v>0</v>
          </cell>
        </row>
        <row r="626">
          <cell r="F626">
            <v>0</v>
          </cell>
          <cell r="G626">
            <v>0</v>
          </cell>
          <cell r="H626" t="str">
            <v>PENINGKATAN JALAN PAUH KUCING</v>
          </cell>
          <cell r="I626" t="str">
            <v>04.13.01.03.06</v>
          </cell>
          <cell r="J626">
            <v>0</v>
          </cell>
          <cell r="K626">
            <v>0</v>
          </cell>
          <cell r="L626">
            <v>0</v>
          </cell>
          <cell r="M626">
            <v>0</v>
          </cell>
          <cell r="N626">
            <v>0</v>
          </cell>
          <cell r="O626" t="str">
            <v>PAUH KUCING</v>
          </cell>
          <cell r="P626">
            <v>2017</v>
          </cell>
          <cell r="Q626">
            <v>0</v>
          </cell>
          <cell r="R626">
            <v>0</v>
          </cell>
          <cell r="S626">
            <v>0</v>
          </cell>
          <cell r="T626" t="str">
            <v>APBD</v>
          </cell>
          <cell r="U626">
            <v>190848000</v>
          </cell>
          <cell r="V626">
            <v>0</v>
          </cell>
          <cell r="W626">
            <v>0</v>
          </cell>
        </row>
        <row r="627">
          <cell r="F627">
            <v>0</v>
          </cell>
          <cell r="G627">
            <v>0</v>
          </cell>
          <cell r="H627" t="str">
            <v>PENINGKATAN JALAN PASAR BARU PANGEAN-BENDUNGAN</v>
          </cell>
          <cell r="I627" t="str">
            <v>04.13.01.03.06</v>
          </cell>
          <cell r="J627">
            <v>0</v>
          </cell>
          <cell r="K627">
            <v>0</v>
          </cell>
          <cell r="L627">
            <v>0</v>
          </cell>
          <cell r="M627">
            <v>0</v>
          </cell>
          <cell r="N627">
            <v>0</v>
          </cell>
          <cell r="O627" t="str">
            <v>PASAR BARU PANGEAN-BENDUNGAN</v>
          </cell>
          <cell r="P627">
            <v>2017</v>
          </cell>
          <cell r="Q627">
            <v>0</v>
          </cell>
          <cell r="R627">
            <v>0</v>
          </cell>
          <cell r="S627">
            <v>0</v>
          </cell>
          <cell r="T627" t="str">
            <v>APBD</v>
          </cell>
          <cell r="U627">
            <v>190661000</v>
          </cell>
          <cell r="V627">
            <v>0</v>
          </cell>
          <cell r="W627">
            <v>0</v>
          </cell>
        </row>
        <row r="628">
          <cell r="F628">
            <v>0</v>
          </cell>
          <cell r="G628">
            <v>0</v>
          </cell>
          <cell r="H628" t="str">
            <v>PENINGKATAN JALAN LOGAS TANAH DARAT -RAPP</v>
          </cell>
          <cell r="I628" t="str">
            <v>04.13.01.03.06</v>
          </cell>
          <cell r="J628">
            <v>0</v>
          </cell>
          <cell r="K628">
            <v>0</v>
          </cell>
          <cell r="L628">
            <v>0</v>
          </cell>
          <cell r="M628">
            <v>0</v>
          </cell>
          <cell r="N628">
            <v>0</v>
          </cell>
          <cell r="O628" t="str">
            <v>LOGAS TANAH DARAT -RAPP</v>
          </cell>
          <cell r="P628">
            <v>2017</v>
          </cell>
          <cell r="Q628">
            <v>0</v>
          </cell>
          <cell r="R628">
            <v>0</v>
          </cell>
          <cell r="S628">
            <v>0</v>
          </cell>
          <cell r="T628" t="str">
            <v>APBD</v>
          </cell>
          <cell r="U628">
            <v>130352000</v>
          </cell>
          <cell r="V628">
            <v>0</v>
          </cell>
          <cell r="W628">
            <v>0</v>
          </cell>
        </row>
        <row r="629">
          <cell r="F629">
            <v>0</v>
          </cell>
          <cell r="G629">
            <v>0</v>
          </cell>
          <cell r="H629" t="str">
            <v>PENINGKATAN JALAN PULAU BINTANG-PASAR BARU PANGEAN</v>
          </cell>
          <cell r="I629" t="str">
            <v>04.13.01.03.06</v>
          </cell>
          <cell r="J629">
            <v>0</v>
          </cell>
          <cell r="K629">
            <v>0</v>
          </cell>
          <cell r="L629">
            <v>0</v>
          </cell>
          <cell r="M629">
            <v>0</v>
          </cell>
          <cell r="N629">
            <v>0</v>
          </cell>
          <cell r="O629" t="str">
            <v>PULAU BINTANG-PASAR BARU PANGEAN</v>
          </cell>
          <cell r="P629">
            <v>2017</v>
          </cell>
          <cell r="Q629">
            <v>0</v>
          </cell>
          <cell r="R629">
            <v>0</v>
          </cell>
          <cell r="S629">
            <v>0</v>
          </cell>
          <cell r="T629" t="str">
            <v>APBD</v>
          </cell>
          <cell r="U629">
            <v>190002000</v>
          </cell>
          <cell r="V629">
            <v>0</v>
          </cell>
          <cell r="W629">
            <v>0</v>
          </cell>
        </row>
        <row r="630">
          <cell r="F630">
            <v>0</v>
          </cell>
          <cell r="G630">
            <v>0</v>
          </cell>
          <cell r="H630" t="str">
            <v>PEMBUATAN BOX CULVERT DESA RAWANG OGUNG-TERATAK JERING KUANTAN HILIR SEBERANG</v>
          </cell>
          <cell r="I630" t="str">
            <v>04.13.01.03.06</v>
          </cell>
          <cell r="J630">
            <v>0</v>
          </cell>
          <cell r="K630">
            <v>0</v>
          </cell>
          <cell r="L630">
            <v>0</v>
          </cell>
          <cell r="M630">
            <v>0</v>
          </cell>
          <cell r="N630">
            <v>0</v>
          </cell>
          <cell r="O630" t="str">
            <v>RAWANG OGUNG-TERATAK JERING</v>
          </cell>
          <cell r="P630">
            <v>2017</v>
          </cell>
          <cell r="Q630">
            <v>0</v>
          </cell>
          <cell r="R630">
            <v>0</v>
          </cell>
          <cell r="S630">
            <v>0</v>
          </cell>
          <cell r="T630" t="str">
            <v>APBD</v>
          </cell>
          <cell r="U630">
            <v>180541000</v>
          </cell>
          <cell r="V630">
            <v>0</v>
          </cell>
          <cell r="W630">
            <v>0</v>
          </cell>
        </row>
        <row r="631">
          <cell r="E631" t="str">
            <v>160.1</v>
          </cell>
          <cell r="F631">
            <v>0</v>
          </cell>
          <cell r="G631">
            <v>0</v>
          </cell>
          <cell r="H631" t="str">
            <v>PEMBUATAN BOX CULVERT DESA PASAR USANG BASERAH KUANTAN HILIR</v>
          </cell>
          <cell r="I631" t="str">
            <v>04.13.01.03.06</v>
          </cell>
          <cell r="J631">
            <v>0</v>
          </cell>
          <cell r="K631">
            <v>0</v>
          </cell>
          <cell r="L631">
            <v>0</v>
          </cell>
          <cell r="M631">
            <v>0</v>
          </cell>
          <cell r="N631">
            <v>0</v>
          </cell>
          <cell r="O631" t="str">
            <v>PASAR USANG BASERAH</v>
          </cell>
          <cell r="P631">
            <v>2017</v>
          </cell>
          <cell r="Q631">
            <v>0</v>
          </cell>
          <cell r="R631">
            <v>0</v>
          </cell>
          <cell r="S631">
            <v>0</v>
          </cell>
          <cell r="T631" t="str">
            <v>APBD</v>
          </cell>
          <cell r="U631">
            <v>182111000</v>
          </cell>
          <cell r="V631">
            <v>0</v>
          </cell>
          <cell r="W631">
            <v>0</v>
          </cell>
        </row>
        <row r="632">
          <cell r="F632">
            <v>0</v>
          </cell>
          <cell r="G632">
            <v>0</v>
          </cell>
          <cell r="H632" t="str">
            <v xml:space="preserve">PEMBUATAN BOX CULVERT KELURAHAN PASAR BARU BASERAH </v>
          </cell>
          <cell r="I632" t="str">
            <v>04.13.01.03.06</v>
          </cell>
          <cell r="J632">
            <v>0</v>
          </cell>
          <cell r="K632">
            <v>0</v>
          </cell>
          <cell r="L632">
            <v>0</v>
          </cell>
          <cell r="M632">
            <v>0</v>
          </cell>
          <cell r="N632">
            <v>0</v>
          </cell>
          <cell r="O632" t="str">
            <v>KELURAHAN PASAR BARU BASERAH</v>
          </cell>
          <cell r="P632">
            <v>2017</v>
          </cell>
          <cell r="Q632">
            <v>0</v>
          </cell>
          <cell r="R632">
            <v>0</v>
          </cell>
          <cell r="S632">
            <v>0</v>
          </cell>
          <cell r="T632" t="str">
            <v>APBD</v>
          </cell>
          <cell r="U632">
            <v>174287000</v>
          </cell>
          <cell r="V632">
            <v>0</v>
          </cell>
          <cell r="W632">
            <v>0</v>
          </cell>
        </row>
        <row r="633">
          <cell r="E633" t="str">
            <v>245.5</v>
          </cell>
          <cell r="F633">
            <v>0</v>
          </cell>
          <cell r="G633">
            <v>0</v>
          </cell>
          <cell r="H633" t="str">
            <v>PEMBUATAN BOX CULVERT DESA SUKA MAJU SINGINGI HILIR</v>
          </cell>
          <cell r="I633" t="str">
            <v>04.13.01.03.06</v>
          </cell>
          <cell r="J633">
            <v>0</v>
          </cell>
          <cell r="K633">
            <v>0</v>
          </cell>
          <cell r="L633">
            <v>0</v>
          </cell>
          <cell r="M633">
            <v>0</v>
          </cell>
          <cell r="N633">
            <v>0</v>
          </cell>
          <cell r="O633" t="str">
            <v>DESA SUKA MAJU SINGINGI HILIR</v>
          </cell>
          <cell r="P633">
            <v>2017</v>
          </cell>
          <cell r="Q633">
            <v>0</v>
          </cell>
          <cell r="R633">
            <v>0</v>
          </cell>
          <cell r="S633">
            <v>0</v>
          </cell>
          <cell r="T633" t="str">
            <v>APBD</v>
          </cell>
          <cell r="U633">
            <v>188864000</v>
          </cell>
          <cell r="V633">
            <v>0</v>
          </cell>
          <cell r="W633">
            <v>0</v>
          </cell>
        </row>
        <row r="634">
          <cell r="F634">
            <v>0</v>
          </cell>
          <cell r="G634">
            <v>0</v>
          </cell>
          <cell r="H634" t="str">
            <v>PENGERASAN JALAN POROS SUKAMAJU</v>
          </cell>
          <cell r="I634" t="str">
            <v>04.13.01.03.06</v>
          </cell>
          <cell r="J634">
            <v>0</v>
          </cell>
          <cell r="K634">
            <v>0</v>
          </cell>
          <cell r="L634">
            <v>0</v>
          </cell>
          <cell r="M634">
            <v>0</v>
          </cell>
          <cell r="N634">
            <v>0</v>
          </cell>
          <cell r="O634" t="str">
            <v>JALAN POROS SUKAMAJU</v>
          </cell>
          <cell r="P634">
            <v>2017</v>
          </cell>
          <cell r="Q634">
            <v>0</v>
          </cell>
          <cell r="R634">
            <v>0</v>
          </cell>
          <cell r="S634">
            <v>0</v>
          </cell>
          <cell r="T634" t="str">
            <v>APBD</v>
          </cell>
          <cell r="U634">
            <v>190547391</v>
          </cell>
          <cell r="V634">
            <v>0</v>
          </cell>
          <cell r="W634">
            <v>0</v>
          </cell>
        </row>
        <row r="635">
          <cell r="E635" t="str">
            <v>4.11</v>
          </cell>
          <cell r="F635">
            <v>0</v>
          </cell>
          <cell r="G635">
            <v>0</v>
          </cell>
          <cell r="H635" t="str">
            <v>PEMBUATAN MEDIAN JALAN SENTAJO-MUARA LANGSAT (SP.4 TERATAK-KANTOR CAMAT SENTAJO RAYA</v>
          </cell>
          <cell r="I635" t="str">
            <v>04.13.01.03.06</v>
          </cell>
          <cell r="J635">
            <v>0</v>
          </cell>
          <cell r="K635">
            <v>0</v>
          </cell>
          <cell r="L635">
            <v>0</v>
          </cell>
          <cell r="M635">
            <v>0</v>
          </cell>
          <cell r="N635">
            <v>0</v>
          </cell>
          <cell r="O635" t="str">
            <v>SENTAJO - MUARA LANGSAT</v>
          </cell>
          <cell r="P635">
            <v>2017</v>
          </cell>
          <cell r="Q635">
            <v>0</v>
          </cell>
          <cell r="R635">
            <v>0</v>
          </cell>
          <cell r="S635">
            <v>0</v>
          </cell>
          <cell r="T635" t="str">
            <v>APBD</v>
          </cell>
          <cell r="U635">
            <v>1033114691</v>
          </cell>
          <cell r="V635">
            <v>0</v>
          </cell>
          <cell r="W635">
            <v>0</v>
          </cell>
        </row>
        <row r="636">
          <cell r="F636">
            <v>0</v>
          </cell>
          <cell r="G636">
            <v>0</v>
          </cell>
          <cell r="H636" t="str">
            <v>PENINGKATAN JALAN DESA PARIT-DESA JALUR PATAH</v>
          </cell>
          <cell r="I636" t="str">
            <v>04.13.01.03.06</v>
          </cell>
          <cell r="J636">
            <v>0</v>
          </cell>
          <cell r="K636">
            <v>0</v>
          </cell>
          <cell r="L636">
            <v>0</v>
          </cell>
          <cell r="M636">
            <v>0</v>
          </cell>
          <cell r="N636">
            <v>0</v>
          </cell>
          <cell r="O636" t="str">
            <v>DESA PARIT-DESA JALUR PATAH</v>
          </cell>
          <cell r="P636">
            <v>2017</v>
          </cell>
          <cell r="Q636">
            <v>0</v>
          </cell>
          <cell r="R636">
            <v>0</v>
          </cell>
          <cell r="S636">
            <v>0</v>
          </cell>
          <cell r="T636" t="str">
            <v>APBD</v>
          </cell>
          <cell r="U636">
            <v>1826207613.623291</v>
          </cell>
          <cell r="V636">
            <v>0</v>
          </cell>
          <cell r="W636">
            <v>0</v>
          </cell>
        </row>
        <row r="637">
          <cell r="F637">
            <v>0</v>
          </cell>
          <cell r="G637">
            <v>0</v>
          </cell>
          <cell r="H637" t="str">
            <v>PENINGKATAN JALAN KELOMPOK TANI AMBACANG KP. BARU CERENTI</v>
          </cell>
          <cell r="I637" t="str">
            <v>04.13.01.03.06</v>
          </cell>
          <cell r="J637">
            <v>0</v>
          </cell>
          <cell r="K637">
            <v>0</v>
          </cell>
          <cell r="L637">
            <v>0</v>
          </cell>
          <cell r="M637">
            <v>0</v>
          </cell>
          <cell r="N637">
            <v>0</v>
          </cell>
          <cell r="O637" t="str">
            <v>KELOMPOK TANI AMBACANG KP. BARU CERENTI</v>
          </cell>
          <cell r="P637">
            <v>2017</v>
          </cell>
          <cell r="Q637">
            <v>0</v>
          </cell>
          <cell r="R637">
            <v>0</v>
          </cell>
          <cell r="S637">
            <v>0</v>
          </cell>
          <cell r="T637" t="str">
            <v>APBD</v>
          </cell>
          <cell r="U637">
            <v>190204148</v>
          </cell>
          <cell r="V637">
            <v>0</v>
          </cell>
          <cell r="W637">
            <v>0</v>
          </cell>
        </row>
        <row r="638">
          <cell r="E638" t="str">
            <v>285.4</v>
          </cell>
          <cell r="F638">
            <v>0</v>
          </cell>
          <cell r="G638">
            <v>0</v>
          </cell>
          <cell r="H638" t="str">
            <v>PEMBUATAN BOX CULVERT JALAN BARU DUSUN SUNGAI PERUPUK DESA PULAU PANJANG CERENTI</v>
          </cell>
          <cell r="I638" t="str">
            <v>04.13.01.03.06</v>
          </cell>
          <cell r="J638">
            <v>0</v>
          </cell>
          <cell r="K638">
            <v>0</v>
          </cell>
          <cell r="L638">
            <v>0</v>
          </cell>
          <cell r="M638">
            <v>0</v>
          </cell>
          <cell r="N638">
            <v>0</v>
          </cell>
          <cell r="O638" t="str">
            <v>DUSUN SUNGAI PERUPUK CERENTI</v>
          </cell>
          <cell r="P638">
            <v>2017</v>
          </cell>
          <cell r="Q638">
            <v>0</v>
          </cell>
          <cell r="R638">
            <v>0</v>
          </cell>
          <cell r="S638">
            <v>0</v>
          </cell>
          <cell r="T638" t="str">
            <v>APBD</v>
          </cell>
          <cell r="U638">
            <v>190284000</v>
          </cell>
          <cell r="V638">
            <v>0</v>
          </cell>
          <cell r="W638">
            <v>0</v>
          </cell>
        </row>
        <row r="639">
          <cell r="F639">
            <v>0</v>
          </cell>
          <cell r="G639">
            <v>0</v>
          </cell>
          <cell r="H639" t="str">
            <v>PEMBANGUNAN JALAN LINGKAR BOTUANG PULAU ARO</v>
          </cell>
          <cell r="I639" t="str">
            <v>04.13.01.03.06</v>
          </cell>
          <cell r="J639">
            <v>0</v>
          </cell>
          <cell r="K639">
            <v>0</v>
          </cell>
          <cell r="L639">
            <v>0</v>
          </cell>
          <cell r="M639">
            <v>0</v>
          </cell>
          <cell r="N639">
            <v>0</v>
          </cell>
          <cell r="O639" t="str">
            <v>LINGKAR BOTUANG PULAU ARO</v>
          </cell>
          <cell r="P639">
            <v>2017</v>
          </cell>
          <cell r="Q639">
            <v>0</v>
          </cell>
          <cell r="R639">
            <v>0</v>
          </cell>
          <cell r="S639">
            <v>0</v>
          </cell>
          <cell r="T639" t="str">
            <v>APBD</v>
          </cell>
          <cell r="U639">
            <v>190111000</v>
          </cell>
          <cell r="V639">
            <v>0</v>
          </cell>
          <cell r="W639">
            <v>0</v>
          </cell>
        </row>
        <row r="640">
          <cell r="E640" t="str">
            <v>13.3</v>
          </cell>
          <cell r="F640">
            <v>0</v>
          </cell>
          <cell r="G640">
            <v>0</v>
          </cell>
          <cell r="H640" t="str">
            <v>PENINGKATAN JALAN SP. BERINGIN-BERINGIN (PELEBARAN)</v>
          </cell>
          <cell r="I640" t="str">
            <v>04.13.01.03.06</v>
          </cell>
          <cell r="J640">
            <v>0</v>
          </cell>
          <cell r="K640">
            <v>0</v>
          </cell>
          <cell r="L640">
            <v>0</v>
          </cell>
          <cell r="M640">
            <v>0</v>
          </cell>
          <cell r="N640">
            <v>0</v>
          </cell>
          <cell r="O640" t="str">
            <v>SIMP. BERINGIN - BERINGIN</v>
          </cell>
          <cell r="P640">
            <v>2017</v>
          </cell>
          <cell r="Q640">
            <v>0</v>
          </cell>
          <cell r="R640">
            <v>0</v>
          </cell>
          <cell r="S640">
            <v>0</v>
          </cell>
          <cell r="T640" t="str">
            <v>APBD</v>
          </cell>
          <cell r="U640">
            <v>907988800</v>
          </cell>
          <cell r="V640">
            <v>0</v>
          </cell>
          <cell r="W640">
            <v>0</v>
          </cell>
        </row>
        <row r="641">
          <cell r="F641">
            <v>0</v>
          </cell>
          <cell r="G641">
            <v>0</v>
          </cell>
          <cell r="H641" t="str">
            <v>PENINGKATAN JALAN TEBING SALO-PULAO OMBAK</v>
          </cell>
          <cell r="I641" t="str">
            <v>04.13.01.03.06</v>
          </cell>
          <cell r="J641">
            <v>0</v>
          </cell>
          <cell r="K641">
            <v>0</v>
          </cell>
          <cell r="L641">
            <v>0</v>
          </cell>
          <cell r="M641">
            <v>0</v>
          </cell>
          <cell r="N641">
            <v>0</v>
          </cell>
          <cell r="O641" t="str">
            <v>TEBING SALO-PULAO OMBAK</v>
          </cell>
          <cell r="P641">
            <v>2017</v>
          </cell>
          <cell r="Q641">
            <v>0</v>
          </cell>
          <cell r="R641">
            <v>0</v>
          </cell>
          <cell r="S641">
            <v>0</v>
          </cell>
          <cell r="T641" t="str">
            <v>APBD</v>
          </cell>
          <cell r="U641">
            <v>191284600</v>
          </cell>
          <cell r="V641">
            <v>0</v>
          </cell>
          <cell r="W641">
            <v>0</v>
          </cell>
        </row>
        <row r="642">
          <cell r="F642">
            <v>0</v>
          </cell>
          <cell r="G642">
            <v>0</v>
          </cell>
          <cell r="H642" t="str">
            <v>PEMBUATAN BOX CULVERT SUNGAI GERINGGING - PULAU ARO</v>
          </cell>
          <cell r="I642" t="str">
            <v>04.13.01.03.06</v>
          </cell>
          <cell r="J642">
            <v>0</v>
          </cell>
          <cell r="K642">
            <v>0</v>
          </cell>
          <cell r="L642">
            <v>0</v>
          </cell>
          <cell r="M642">
            <v>0</v>
          </cell>
          <cell r="N642">
            <v>0</v>
          </cell>
          <cell r="O642" t="str">
            <v>SUNGAI GERINGGING - PULAU ARO</v>
          </cell>
          <cell r="P642">
            <v>2017</v>
          </cell>
          <cell r="Q642">
            <v>0</v>
          </cell>
          <cell r="R642">
            <v>0</v>
          </cell>
          <cell r="S642">
            <v>0</v>
          </cell>
          <cell r="T642" t="str">
            <v>APBD</v>
          </cell>
          <cell r="U642">
            <v>190132000</v>
          </cell>
          <cell r="V642">
            <v>0</v>
          </cell>
          <cell r="W642">
            <v>0</v>
          </cell>
        </row>
        <row r="643">
          <cell r="E643" t="str">
            <v>165.8</v>
          </cell>
          <cell r="F643">
            <v>0</v>
          </cell>
          <cell r="G643">
            <v>0</v>
          </cell>
          <cell r="H643" t="str">
            <v>PENINGKATAN JALAN SAKO-TRANS SKP II ( DESA BUMI MULYA) ASPAL</v>
          </cell>
          <cell r="I643" t="str">
            <v>04.13.01.03.06</v>
          </cell>
          <cell r="J643">
            <v>0</v>
          </cell>
          <cell r="K643">
            <v>0</v>
          </cell>
          <cell r="L643">
            <v>0</v>
          </cell>
          <cell r="M643">
            <v>0</v>
          </cell>
          <cell r="N643">
            <v>0</v>
          </cell>
          <cell r="O643" t="str">
            <v>SAKO-TRANS SKP II ( DESA BUMI MULYA)</v>
          </cell>
          <cell r="P643">
            <v>2017</v>
          </cell>
          <cell r="Q643">
            <v>0</v>
          </cell>
          <cell r="R643">
            <v>0</v>
          </cell>
          <cell r="S643">
            <v>0</v>
          </cell>
          <cell r="T643" t="str">
            <v>APBD</v>
          </cell>
          <cell r="U643">
            <v>1808380700</v>
          </cell>
          <cell r="V643">
            <v>0</v>
          </cell>
          <cell r="W643">
            <v>0</v>
          </cell>
        </row>
        <row r="644">
          <cell r="E644" t="str">
            <v>259.3</v>
          </cell>
          <cell r="F644">
            <v>0</v>
          </cell>
          <cell r="G644">
            <v>0</v>
          </cell>
          <cell r="H644" t="str">
            <v>PEMBUATAN BOX CULVERT DESA PARIT TERATAK AIR HITAM</v>
          </cell>
          <cell r="I644" t="str">
            <v>04.13.01.03.06</v>
          </cell>
          <cell r="J644">
            <v>0</v>
          </cell>
          <cell r="K644">
            <v>0</v>
          </cell>
          <cell r="L644">
            <v>0</v>
          </cell>
          <cell r="M644">
            <v>0</v>
          </cell>
          <cell r="N644">
            <v>0</v>
          </cell>
          <cell r="O644" t="str">
            <v>DESA PARIT TERATAK AIR HITAM</v>
          </cell>
          <cell r="P644">
            <v>2017</v>
          </cell>
          <cell r="Q644">
            <v>0</v>
          </cell>
          <cell r="R644">
            <v>0</v>
          </cell>
          <cell r="S644">
            <v>0</v>
          </cell>
          <cell r="T644" t="str">
            <v>APBD</v>
          </cell>
          <cell r="U644">
            <v>189804600</v>
          </cell>
          <cell r="V644">
            <v>0</v>
          </cell>
          <cell r="W644">
            <v>0</v>
          </cell>
        </row>
        <row r="645">
          <cell r="F645">
            <v>0</v>
          </cell>
          <cell r="G645">
            <v>0</v>
          </cell>
          <cell r="H645" t="str">
            <v>PENINGKATAN JALAN PERUMNAS -BERINGIN ( URUNGAN PILIHAN )</v>
          </cell>
          <cell r="I645" t="str">
            <v>04.13.01.03.06</v>
          </cell>
          <cell r="J645">
            <v>0</v>
          </cell>
          <cell r="K645">
            <v>0</v>
          </cell>
          <cell r="L645">
            <v>0</v>
          </cell>
          <cell r="M645">
            <v>0</v>
          </cell>
          <cell r="N645">
            <v>0</v>
          </cell>
          <cell r="O645" t="str">
            <v>PERUMNAS - BERINGIN</v>
          </cell>
          <cell r="P645">
            <v>2017</v>
          </cell>
          <cell r="Q645">
            <v>0</v>
          </cell>
          <cell r="R645">
            <v>0</v>
          </cell>
          <cell r="S645">
            <v>0</v>
          </cell>
          <cell r="T645" t="str">
            <v>APBD</v>
          </cell>
          <cell r="U645">
            <v>629019200</v>
          </cell>
          <cell r="V645">
            <v>0</v>
          </cell>
          <cell r="W645">
            <v>0</v>
          </cell>
        </row>
        <row r="646">
          <cell r="F646">
            <v>0</v>
          </cell>
          <cell r="G646">
            <v>0</v>
          </cell>
          <cell r="H646" t="str">
            <v>PENINGKATAN JALAN BARU SUNGAI PERUPUK (URUGAN PILIHAN)</v>
          </cell>
          <cell r="I646" t="str">
            <v>04.13.01.03.06</v>
          </cell>
          <cell r="J646">
            <v>0</v>
          </cell>
          <cell r="K646">
            <v>0</v>
          </cell>
          <cell r="L646">
            <v>0</v>
          </cell>
          <cell r="M646">
            <v>0</v>
          </cell>
          <cell r="N646">
            <v>0</v>
          </cell>
          <cell r="O646" t="str">
            <v>JALAN BARU SUNGAI PERUPUK</v>
          </cell>
          <cell r="P646">
            <v>2017</v>
          </cell>
          <cell r="Q646">
            <v>0</v>
          </cell>
          <cell r="R646">
            <v>0</v>
          </cell>
          <cell r="S646">
            <v>0</v>
          </cell>
          <cell r="T646" t="str">
            <v>APBD</v>
          </cell>
          <cell r="U646">
            <v>190356302</v>
          </cell>
          <cell r="V646">
            <v>0</v>
          </cell>
          <cell r="W646">
            <v>0</v>
          </cell>
        </row>
        <row r="647">
          <cell r="F647">
            <v>0</v>
          </cell>
          <cell r="G647">
            <v>0</v>
          </cell>
          <cell r="H647" t="str">
            <v>PENINGKATAN JALAN SIKAKAK-CERENTI SUBUR 9SEI.BAYU (URUGAN PILIHAN</v>
          </cell>
          <cell r="I647" t="str">
            <v>04.13.01.03.06</v>
          </cell>
          <cell r="J647">
            <v>0</v>
          </cell>
          <cell r="K647">
            <v>0</v>
          </cell>
          <cell r="L647">
            <v>0</v>
          </cell>
          <cell r="M647">
            <v>0</v>
          </cell>
          <cell r="N647">
            <v>0</v>
          </cell>
          <cell r="O647" t="str">
            <v>SIKAKAK-CERENTI SUBUR 9SEI.BAYU</v>
          </cell>
          <cell r="P647">
            <v>2017</v>
          </cell>
          <cell r="Q647">
            <v>0</v>
          </cell>
          <cell r="R647">
            <v>0</v>
          </cell>
          <cell r="S647">
            <v>0</v>
          </cell>
          <cell r="T647" t="str">
            <v>APBD</v>
          </cell>
          <cell r="U647">
            <v>147108400.29000002</v>
          </cell>
          <cell r="V647">
            <v>0</v>
          </cell>
          <cell r="W647">
            <v>0</v>
          </cell>
        </row>
        <row r="648">
          <cell r="F648">
            <v>0</v>
          </cell>
          <cell r="G648">
            <v>0</v>
          </cell>
          <cell r="H648" t="str">
            <v>PENINGKATAN JALAN SAMPING KANTOR CAMAT KUANTAN TENGAH-JALUR DUA KARI</v>
          </cell>
          <cell r="I648" t="str">
            <v>04.13.01.03.06</v>
          </cell>
          <cell r="J648">
            <v>0</v>
          </cell>
          <cell r="K648">
            <v>0</v>
          </cell>
          <cell r="L648">
            <v>0</v>
          </cell>
          <cell r="M648">
            <v>0</v>
          </cell>
          <cell r="N648">
            <v>0</v>
          </cell>
          <cell r="O648" t="str">
            <v>SAMPING KANTOR CAMAT KUANTAN TENGAH-JALUR DUA KARI</v>
          </cell>
          <cell r="P648">
            <v>2017</v>
          </cell>
          <cell r="Q648">
            <v>0</v>
          </cell>
          <cell r="R648">
            <v>0</v>
          </cell>
          <cell r="S648">
            <v>0</v>
          </cell>
          <cell r="T648" t="str">
            <v>APBD</v>
          </cell>
          <cell r="U648">
            <v>196256600</v>
          </cell>
          <cell r="V648">
            <v>0</v>
          </cell>
          <cell r="W648">
            <v>0</v>
          </cell>
        </row>
        <row r="649">
          <cell r="F649">
            <v>0</v>
          </cell>
          <cell r="G649">
            <v>0</v>
          </cell>
          <cell r="H649" t="str">
            <v>PENINGKATAN JALAN SEI.RUMBIO-SPORT CENTER</v>
          </cell>
          <cell r="I649" t="str">
            <v>04.13.01.03.06</v>
          </cell>
          <cell r="J649">
            <v>0</v>
          </cell>
          <cell r="K649">
            <v>0</v>
          </cell>
          <cell r="L649">
            <v>0</v>
          </cell>
          <cell r="M649">
            <v>0</v>
          </cell>
          <cell r="N649">
            <v>0</v>
          </cell>
          <cell r="O649" t="str">
            <v>SEI. RUMBIO - SPORT CENTER</v>
          </cell>
          <cell r="P649">
            <v>2017</v>
          </cell>
          <cell r="Q649">
            <v>0</v>
          </cell>
          <cell r="R649">
            <v>0</v>
          </cell>
          <cell r="S649">
            <v>0</v>
          </cell>
          <cell r="T649" t="str">
            <v>APBD</v>
          </cell>
          <cell r="U649">
            <v>196507244</v>
          </cell>
          <cell r="V649">
            <v>0</v>
          </cell>
          <cell r="W649">
            <v>0</v>
          </cell>
        </row>
        <row r="650">
          <cell r="F650">
            <v>0</v>
          </cell>
          <cell r="G650">
            <v>0</v>
          </cell>
          <cell r="H650" t="str">
            <v>PENINGKATAN JALAN DUSUN PINYONGEK (URUGAN PILIHAN)</v>
          </cell>
          <cell r="I650" t="str">
            <v>04.13.01.03.06</v>
          </cell>
          <cell r="J650">
            <v>0</v>
          </cell>
          <cell r="K650">
            <v>0</v>
          </cell>
          <cell r="L650">
            <v>0</v>
          </cell>
          <cell r="M650">
            <v>0</v>
          </cell>
          <cell r="N650">
            <v>0</v>
          </cell>
          <cell r="O650" t="str">
            <v>DUSUN PINYONGEK</v>
          </cell>
          <cell r="P650">
            <v>2017</v>
          </cell>
          <cell r="Q650">
            <v>0</v>
          </cell>
          <cell r="R650">
            <v>0</v>
          </cell>
          <cell r="S650">
            <v>0</v>
          </cell>
          <cell r="T650" t="str">
            <v>APBD</v>
          </cell>
          <cell r="U650">
            <v>196517180</v>
          </cell>
          <cell r="V650">
            <v>0</v>
          </cell>
          <cell r="W650">
            <v>0</v>
          </cell>
        </row>
        <row r="651">
          <cell r="F651">
            <v>0</v>
          </cell>
          <cell r="G651">
            <v>0</v>
          </cell>
          <cell r="H651" t="str">
            <v>PENINGKATAN JALAN UJUNG TANJUNG BENAI</v>
          </cell>
          <cell r="I651" t="str">
            <v>04.13.01.03.06</v>
          </cell>
          <cell r="J651">
            <v>0</v>
          </cell>
          <cell r="K651">
            <v>0</v>
          </cell>
          <cell r="L651">
            <v>0</v>
          </cell>
          <cell r="M651">
            <v>0</v>
          </cell>
          <cell r="N651">
            <v>0</v>
          </cell>
          <cell r="O651" t="str">
            <v>UJUNG TANJUNG BENAI</v>
          </cell>
          <cell r="P651">
            <v>2017</v>
          </cell>
          <cell r="Q651">
            <v>0</v>
          </cell>
          <cell r="R651">
            <v>0</v>
          </cell>
          <cell r="S651">
            <v>0</v>
          </cell>
          <cell r="T651" t="str">
            <v>APBD</v>
          </cell>
          <cell r="U651">
            <v>196729600</v>
          </cell>
          <cell r="V651">
            <v>0</v>
          </cell>
          <cell r="W651">
            <v>0</v>
          </cell>
        </row>
        <row r="652">
          <cell r="F652">
            <v>0</v>
          </cell>
          <cell r="G652">
            <v>0</v>
          </cell>
          <cell r="H652" t="str">
            <v>BELANJA PEMELIHARAAN JALAN KOTO SENTAJO- BERINGIN TALUK</v>
          </cell>
          <cell r="I652" t="str">
            <v>04.13.01.03.06</v>
          </cell>
          <cell r="J652">
            <v>0</v>
          </cell>
          <cell r="K652">
            <v>0</v>
          </cell>
          <cell r="L652">
            <v>0</v>
          </cell>
          <cell r="M652">
            <v>0</v>
          </cell>
          <cell r="N652">
            <v>0</v>
          </cell>
          <cell r="O652" t="str">
            <v>KOTO SENTAJO - DESA BERINGIN</v>
          </cell>
          <cell r="P652">
            <v>2017</v>
          </cell>
          <cell r="Q652">
            <v>0</v>
          </cell>
          <cell r="R652">
            <v>0</v>
          </cell>
          <cell r="S652">
            <v>0</v>
          </cell>
          <cell r="T652" t="str">
            <v>APBD</v>
          </cell>
          <cell r="U652">
            <v>181275065</v>
          </cell>
          <cell r="V652">
            <v>0</v>
          </cell>
          <cell r="W652">
            <v>0</v>
          </cell>
        </row>
        <row r="653">
          <cell r="F653">
            <v>0</v>
          </cell>
          <cell r="G653">
            <v>0</v>
          </cell>
          <cell r="H653" t="str">
            <v>PEMELIHARAAN JALAN LINGKAR KAMPUNG BARU SENTAJO</v>
          </cell>
          <cell r="I653" t="str">
            <v>04.13.01.03.06</v>
          </cell>
          <cell r="J653">
            <v>0</v>
          </cell>
          <cell r="K653">
            <v>0</v>
          </cell>
          <cell r="L653">
            <v>0</v>
          </cell>
          <cell r="M653">
            <v>0</v>
          </cell>
          <cell r="N653">
            <v>0</v>
          </cell>
          <cell r="O653" t="str">
            <v>LINGKAR KAMPUNG BARU SENTAJO</v>
          </cell>
          <cell r="P653">
            <v>2017</v>
          </cell>
          <cell r="Q653">
            <v>0</v>
          </cell>
          <cell r="R653">
            <v>0</v>
          </cell>
          <cell r="S653">
            <v>0</v>
          </cell>
          <cell r="T653" t="str">
            <v>APBD</v>
          </cell>
          <cell r="U653">
            <v>180048469</v>
          </cell>
          <cell r="V653">
            <v>0</v>
          </cell>
          <cell r="W653">
            <v>0</v>
          </cell>
        </row>
        <row r="654">
          <cell r="F654">
            <v>0</v>
          </cell>
          <cell r="G654">
            <v>0</v>
          </cell>
          <cell r="H654" t="str">
            <v>PEMELIHARAAN JALAN LINGKAR KAMPUNG BARU SENTAJO</v>
          </cell>
          <cell r="I654" t="str">
            <v>04.13.01.03.06</v>
          </cell>
          <cell r="J654">
            <v>0</v>
          </cell>
          <cell r="K654">
            <v>0</v>
          </cell>
          <cell r="L654">
            <v>0</v>
          </cell>
          <cell r="M654">
            <v>0</v>
          </cell>
          <cell r="N654">
            <v>0</v>
          </cell>
          <cell r="O654" t="str">
            <v>LINGKAR KAMPUNG BARU SENTAJO</v>
          </cell>
          <cell r="P654">
            <v>2017</v>
          </cell>
          <cell r="Q654">
            <v>0</v>
          </cell>
          <cell r="R654">
            <v>0</v>
          </cell>
          <cell r="S654">
            <v>0</v>
          </cell>
          <cell r="T654" t="str">
            <v>APBD</v>
          </cell>
          <cell r="U654">
            <v>180968000</v>
          </cell>
          <cell r="V654">
            <v>0</v>
          </cell>
          <cell r="W654">
            <v>0</v>
          </cell>
        </row>
        <row r="655">
          <cell r="E655" t="str">
            <v>280.1</v>
          </cell>
          <cell r="F655">
            <v>0</v>
          </cell>
          <cell r="G655">
            <v>0</v>
          </cell>
          <cell r="H655" t="str">
            <v>PEMELIHARAAN JALAN GUNUNG KESIANGAN- SETLEMEN MASYARAKAT</v>
          </cell>
          <cell r="I655" t="str">
            <v>04.13.01.03.06</v>
          </cell>
          <cell r="J655">
            <v>0</v>
          </cell>
          <cell r="K655">
            <v>0</v>
          </cell>
          <cell r="L655">
            <v>0</v>
          </cell>
          <cell r="M655">
            <v>0</v>
          </cell>
          <cell r="N655">
            <v>0</v>
          </cell>
          <cell r="O655" t="str">
            <v>GUNUNG KESIANGAN - RESTLEMENT MASYARAKAT</v>
          </cell>
          <cell r="P655">
            <v>2017</v>
          </cell>
          <cell r="Q655">
            <v>0</v>
          </cell>
          <cell r="R655">
            <v>0</v>
          </cell>
          <cell r="S655">
            <v>0</v>
          </cell>
          <cell r="T655" t="str">
            <v>APBD</v>
          </cell>
          <cell r="U655">
            <v>181501000</v>
          </cell>
          <cell r="V655">
            <v>0</v>
          </cell>
          <cell r="W655">
            <v>0</v>
          </cell>
        </row>
        <row r="656">
          <cell r="E656" t="str">
            <v>277.1</v>
          </cell>
          <cell r="F656">
            <v>0</v>
          </cell>
          <cell r="G656">
            <v>0</v>
          </cell>
          <cell r="H656" t="str">
            <v>PEMELIHARAAN JALAN GUNUNG KESIANGAN- PULAU KALIMANTING</v>
          </cell>
          <cell r="I656" t="str">
            <v>04.13.01.03.06</v>
          </cell>
          <cell r="J656">
            <v>0</v>
          </cell>
          <cell r="K656">
            <v>0</v>
          </cell>
          <cell r="L656">
            <v>0</v>
          </cell>
          <cell r="M656">
            <v>0</v>
          </cell>
          <cell r="N656">
            <v>0</v>
          </cell>
          <cell r="O656" t="str">
            <v>GUNUNG KESIANGAN- PULAU KALIMANTING</v>
          </cell>
          <cell r="P656">
            <v>2017</v>
          </cell>
          <cell r="Q656">
            <v>0</v>
          </cell>
          <cell r="R656">
            <v>0</v>
          </cell>
          <cell r="S656">
            <v>0</v>
          </cell>
          <cell r="T656" t="str">
            <v>APBD</v>
          </cell>
          <cell r="U656">
            <v>192368982</v>
          </cell>
          <cell r="V656">
            <v>0</v>
          </cell>
          <cell r="W656">
            <v>0</v>
          </cell>
        </row>
        <row r="657">
          <cell r="F657">
            <v>0</v>
          </cell>
          <cell r="G657">
            <v>0</v>
          </cell>
          <cell r="H657" t="str">
            <v>PEMELIHARAAN JALAN SIMPANG PULAU ARO-PULAU ARO</v>
          </cell>
          <cell r="I657" t="str">
            <v>04.13.01.03.06</v>
          </cell>
          <cell r="J657">
            <v>0</v>
          </cell>
          <cell r="K657">
            <v>0</v>
          </cell>
          <cell r="L657">
            <v>0</v>
          </cell>
          <cell r="M657">
            <v>0</v>
          </cell>
          <cell r="N657">
            <v>0</v>
          </cell>
          <cell r="O657" t="str">
            <v>SIMPANG PULAU ARO-PULAU ARO</v>
          </cell>
          <cell r="P657">
            <v>2017</v>
          </cell>
          <cell r="Q657">
            <v>0</v>
          </cell>
          <cell r="R657">
            <v>0</v>
          </cell>
          <cell r="S657">
            <v>0</v>
          </cell>
          <cell r="T657" t="str">
            <v>APBD</v>
          </cell>
          <cell r="U657">
            <v>1819666181</v>
          </cell>
          <cell r="V657">
            <v>0</v>
          </cell>
          <cell r="W657">
            <v>0</v>
          </cell>
        </row>
        <row r="658">
          <cell r="F658">
            <v>0</v>
          </cell>
          <cell r="G658">
            <v>0</v>
          </cell>
          <cell r="H658" t="str">
            <v>SEMENISASI JALAN PANDAN WANGI-JALAN TAWAKAL</v>
          </cell>
          <cell r="I658" t="str">
            <v>04.13.01.03.06</v>
          </cell>
          <cell r="J658">
            <v>0</v>
          </cell>
          <cell r="K658">
            <v>0</v>
          </cell>
          <cell r="L658">
            <v>0</v>
          </cell>
          <cell r="M658">
            <v>0</v>
          </cell>
          <cell r="N658">
            <v>0</v>
          </cell>
          <cell r="O658" t="str">
            <v>PANDAN WANGI-JALAN TAWAKAL</v>
          </cell>
          <cell r="P658">
            <v>2017</v>
          </cell>
          <cell r="Q658">
            <v>0</v>
          </cell>
          <cell r="R658">
            <v>0</v>
          </cell>
          <cell r="S658">
            <v>0</v>
          </cell>
          <cell r="T658" t="str">
            <v>APBD</v>
          </cell>
          <cell r="U658">
            <v>197613000</v>
          </cell>
          <cell r="V658">
            <v>0</v>
          </cell>
          <cell r="W658">
            <v>0</v>
          </cell>
        </row>
        <row r="659">
          <cell r="F659">
            <v>0</v>
          </cell>
          <cell r="G659">
            <v>0</v>
          </cell>
          <cell r="H659" t="str">
            <v>PENINGKATAN JALAN LINGKAR DESA GUNUNG (ASPAL)</v>
          </cell>
          <cell r="I659" t="str">
            <v>04.13.01.03.06</v>
          </cell>
          <cell r="J659">
            <v>0</v>
          </cell>
          <cell r="K659">
            <v>0</v>
          </cell>
          <cell r="L659">
            <v>0</v>
          </cell>
          <cell r="M659">
            <v>0</v>
          </cell>
          <cell r="N659">
            <v>0</v>
          </cell>
          <cell r="O659" t="str">
            <v>LINGKAR DESA GUNUNG</v>
          </cell>
          <cell r="P659">
            <v>2018</v>
          </cell>
          <cell r="Q659">
            <v>0</v>
          </cell>
          <cell r="R659">
            <v>0</v>
          </cell>
          <cell r="S659">
            <v>0</v>
          </cell>
          <cell r="T659" t="str">
            <v>APBD</v>
          </cell>
          <cell r="U659">
            <v>2159049576</v>
          </cell>
          <cell r="V659">
            <v>0</v>
          </cell>
          <cell r="W659">
            <v>0</v>
          </cell>
        </row>
        <row r="660">
          <cell r="F660">
            <v>0</v>
          </cell>
          <cell r="G660">
            <v>0</v>
          </cell>
          <cell r="H660" t="str">
            <v>PENINGKATAN JALAN GUNUNG KESIANGAN - BANJAR LOPAK - PEMBATANG - PADANG KUNYIT (ASPAL)</v>
          </cell>
          <cell r="I660" t="str">
            <v>04.13.01.03.06</v>
          </cell>
          <cell r="J660">
            <v>0</v>
          </cell>
          <cell r="K660">
            <v>0</v>
          </cell>
          <cell r="L660">
            <v>0</v>
          </cell>
          <cell r="M660">
            <v>0</v>
          </cell>
          <cell r="N660">
            <v>0</v>
          </cell>
          <cell r="O660" t="str">
            <v>GUNUNG KESIANGAN - BANJAR LOPAK - PEMBATANG - PADANG KUNYIT</v>
          </cell>
          <cell r="P660">
            <v>2018</v>
          </cell>
          <cell r="Q660">
            <v>0</v>
          </cell>
          <cell r="R660">
            <v>0</v>
          </cell>
          <cell r="S660">
            <v>0</v>
          </cell>
          <cell r="T660" t="str">
            <v>APBD</v>
          </cell>
          <cell r="U660">
            <v>2282412952</v>
          </cell>
          <cell r="V660">
            <v>0</v>
          </cell>
          <cell r="W660">
            <v>0</v>
          </cell>
        </row>
        <row r="661">
          <cell r="F661">
            <v>0</v>
          </cell>
          <cell r="G661">
            <v>0</v>
          </cell>
          <cell r="H661" t="str">
            <v>PENINGKATAN JALAN PETAPAHAN - JAKE (URPIL)</v>
          </cell>
          <cell r="I661" t="str">
            <v>04.13.01.03.06</v>
          </cell>
          <cell r="J661">
            <v>0</v>
          </cell>
          <cell r="K661">
            <v>0</v>
          </cell>
          <cell r="L661">
            <v>0</v>
          </cell>
          <cell r="M661">
            <v>0</v>
          </cell>
          <cell r="N661">
            <v>0</v>
          </cell>
          <cell r="O661" t="str">
            <v>PETAPAHAN - JAKE</v>
          </cell>
          <cell r="P661">
            <v>2018</v>
          </cell>
          <cell r="Q661">
            <v>0</v>
          </cell>
          <cell r="R661">
            <v>0</v>
          </cell>
          <cell r="S661">
            <v>0</v>
          </cell>
          <cell r="T661" t="str">
            <v>APBD</v>
          </cell>
          <cell r="U661">
            <v>2896710698</v>
          </cell>
          <cell r="V661">
            <v>0</v>
          </cell>
          <cell r="W661">
            <v>0</v>
          </cell>
        </row>
        <row r="662">
          <cell r="E662" t="str">
            <v>235.5</v>
          </cell>
          <cell r="F662">
            <v>0</v>
          </cell>
          <cell r="G662">
            <v>0</v>
          </cell>
          <cell r="H662" t="str">
            <v>PENINGKATAN JALAN DESA SEI. KERANJI - AIR MAS (ASPAL)</v>
          </cell>
          <cell r="I662" t="str">
            <v>04.13.01.03.06</v>
          </cell>
          <cell r="J662">
            <v>0</v>
          </cell>
          <cell r="K662">
            <v>0</v>
          </cell>
          <cell r="L662">
            <v>0</v>
          </cell>
          <cell r="M662">
            <v>0</v>
          </cell>
          <cell r="N662">
            <v>0</v>
          </cell>
          <cell r="O662" t="str">
            <v>DESA SEI. KERANJI - AIR MAS</v>
          </cell>
          <cell r="P662">
            <v>2018</v>
          </cell>
          <cell r="Q662">
            <v>0</v>
          </cell>
          <cell r="R662">
            <v>0</v>
          </cell>
          <cell r="S662">
            <v>0</v>
          </cell>
          <cell r="T662" t="str">
            <v>APBD</v>
          </cell>
          <cell r="U662">
            <v>2270479483</v>
          </cell>
          <cell r="V662">
            <v>0</v>
          </cell>
          <cell r="W662">
            <v>0</v>
          </cell>
        </row>
        <row r="663">
          <cell r="F663">
            <v>0</v>
          </cell>
          <cell r="G663">
            <v>0</v>
          </cell>
          <cell r="H663" t="str">
            <v>PENINGKATAN JALAN SP. 4 PT. WANASARI-MUARA BAHAN (ASPAL)</v>
          </cell>
          <cell r="I663" t="str">
            <v>04.13.01.03.06</v>
          </cell>
          <cell r="J663">
            <v>0</v>
          </cell>
          <cell r="K663">
            <v>0</v>
          </cell>
          <cell r="L663">
            <v>0</v>
          </cell>
          <cell r="M663">
            <v>0</v>
          </cell>
          <cell r="N663">
            <v>0</v>
          </cell>
          <cell r="O663" t="str">
            <v>SP. 4 PT. WANASARI-MUARA BAHAN</v>
          </cell>
          <cell r="P663">
            <v>2018</v>
          </cell>
          <cell r="Q663">
            <v>0</v>
          </cell>
          <cell r="R663">
            <v>0</v>
          </cell>
          <cell r="S663">
            <v>0</v>
          </cell>
          <cell r="T663" t="str">
            <v>APBD</v>
          </cell>
          <cell r="U663">
            <v>2159457861</v>
          </cell>
          <cell r="V663">
            <v>0</v>
          </cell>
          <cell r="W663">
            <v>0</v>
          </cell>
        </row>
        <row r="664">
          <cell r="E664" t="str">
            <v>165.9</v>
          </cell>
          <cell r="F664">
            <v>0</v>
          </cell>
          <cell r="G664">
            <v>0</v>
          </cell>
          <cell r="H664" t="str">
            <v>PENINGKATAN JALAN SAKO-TRANS SKP II (ASPAL)/DESA MUARA LANGSAT DAN DESA SUKARAJA</v>
          </cell>
          <cell r="I664" t="str">
            <v>04.13.01.03.06</v>
          </cell>
          <cell r="J664">
            <v>0</v>
          </cell>
          <cell r="K664">
            <v>0</v>
          </cell>
          <cell r="L664">
            <v>0</v>
          </cell>
          <cell r="M664">
            <v>0</v>
          </cell>
          <cell r="N664">
            <v>0</v>
          </cell>
          <cell r="O664" t="str">
            <v>SAKO-TRANS SKP II/DESA MUARA LANGSAT DAN DESA SUKARAJA</v>
          </cell>
          <cell r="P664">
            <v>2018</v>
          </cell>
          <cell r="Q664">
            <v>0</v>
          </cell>
          <cell r="R664">
            <v>0</v>
          </cell>
          <cell r="S664">
            <v>0</v>
          </cell>
          <cell r="T664" t="str">
            <v>APBD</v>
          </cell>
          <cell r="U664">
            <v>2269492372</v>
          </cell>
          <cell r="V664">
            <v>0</v>
          </cell>
          <cell r="W664">
            <v>0</v>
          </cell>
        </row>
        <row r="665">
          <cell r="F665">
            <v>0</v>
          </cell>
          <cell r="G665">
            <v>0</v>
          </cell>
          <cell r="H665" t="str">
            <v>PENINGKATAN JALAN LINGKAR TANJUNG - MUARA TOMBANG (ASPAL)</v>
          </cell>
          <cell r="I665" t="str">
            <v>04.13.01.03.06</v>
          </cell>
          <cell r="J665">
            <v>0</v>
          </cell>
          <cell r="K665">
            <v>0</v>
          </cell>
          <cell r="L665">
            <v>0</v>
          </cell>
          <cell r="M665">
            <v>0</v>
          </cell>
          <cell r="N665">
            <v>0</v>
          </cell>
          <cell r="O665" t="str">
            <v>LINGKAR TANJUNG - MUARA TOMBANG</v>
          </cell>
          <cell r="P665">
            <v>2018</v>
          </cell>
          <cell r="Q665">
            <v>0</v>
          </cell>
          <cell r="R665">
            <v>0</v>
          </cell>
          <cell r="S665">
            <v>0</v>
          </cell>
          <cell r="T665" t="str">
            <v>APBD</v>
          </cell>
          <cell r="U665">
            <v>2257584511</v>
          </cell>
          <cell r="V665">
            <v>0</v>
          </cell>
          <cell r="W665">
            <v>0</v>
          </cell>
        </row>
        <row r="666">
          <cell r="E666" t="str">
            <v>134.1</v>
          </cell>
          <cell r="F666">
            <v>0</v>
          </cell>
          <cell r="G666">
            <v>0</v>
          </cell>
          <cell r="H666" t="str">
            <v>PENINGKATAN JALAN DESA PULAU MADINAH (ASPAL)</v>
          </cell>
          <cell r="I666" t="str">
            <v>04.13.01.03.06</v>
          </cell>
          <cell r="J666">
            <v>0</v>
          </cell>
          <cell r="K666">
            <v>0</v>
          </cell>
          <cell r="L666">
            <v>0</v>
          </cell>
          <cell r="M666">
            <v>0</v>
          </cell>
          <cell r="N666">
            <v>0</v>
          </cell>
          <cell r="O666" t="str">
            <v>DESA PULAU MADINAH</v>
          </cell>
          <cell r="P666">
            <v>2018</v>
          </cell>
          <cell r="Q666">
            <v>0</v>
          </cell>
          <cell r="R666">
            <v>0</v>
          </cell>
          <cell r="S666">
            <v>0</v>
          </cell>
          <cell r="T666" t="str">
            <v>APBD</v>
          </cell>
          <cell r="U666">
            <v>2217599426</v>
          </cell>
          <cell r="V666">
            <v>0</v>
          </cell>
          <cell r="W666">
            <v>0</v>
          </cell>
        </row>
        <row r="667">
          <cell r="E667" t="str">
            <v>296.4</v>
          </cell>
          <cell r="F667">
            <v>0</v>
          </cell>
          <cell r="G667">
            <v>0</v>
          </cell>
          <cell r="H667" t="str">
            <v>PENINGKATAN JALAN INUMAN - PULAU BUSUK (ASPAL)</v>
          </cell>
          <cell r="I667" t="str">
            <v>04.13.01.03.06</v>
          </cell>
          <cell r="J667">
            <v>0</v>
          </cell>
          <cell r="K667">
            <v>0</v>
          </cell>
          <cell r="L667">
            <v>0</v>
          </cell>
          <cell r="M667">
            <v>0</v>
          </cell>
          <cell r="N667">
            <v>0</v>
          </cell>
          <cell r="O667" t="str">
            <v>INUMAN - PL. BUSUK</v>
          </cell>
          <cell r="P667">
            <v>2018</v>
          </cell>
          <cell r="Q667">
            <v>0</v>
          </cell>
          <cell r="R667">
            <v>0</v>
          </cell>
          <cell r="S667">
            <v>0</v>
          </cell>
          <cell r="T667" t="str">
            <v>APBD</v>
          </cell>
          <cell r="U667">
            <v>2164060514</v>
          </cell>
          <cell r="V667">
            <v>0</v>
          </cell>
          <cell r="W667">
            <v>0</v>
          </cell>
        </row>
        <row r="668">
          <cell r="F668">
            <v>0</v>
          </cell>
          <cell r="G668">
            <v>0</v>
          </cell>
          <cell r="H668" t="str">
            <v>PENINGKATAN JALAN LINGKAR DESA TANJUNG PAUH (ASPAL)</v>
          </cell>
          <cell r="I668" t="str">
            <v>04.13.01.03.06</v>
          </cell>
          <cell r="J668">
            <v>0</v>
          </cell>
          <cell r="K668">
            <v>0</v>
          </cell>
          <cell r="L668">
            <v>0</v>
          </cell>
          <cell r="M668">
            <v>0</v>
          </cell>
          <cell r="N668">
            <v>0</v>
          </cell>
          <cell r="O668" t="str">
            <v>LINGKAR DESA TANJUNG PAUH</v>
          </cell>
          <cell r="P668">
            <v>2018</v>
          </cell>
          <cell r="Q668">
            <v>0</v>
          </cell>
          <cell r="R668">
            <v>0</v>
          </cell>
          <cell r="S668">
            <v>0</v>
          </cell>
          <cell r="T668" t="str">
            <v>APBD</v>
          </cell>
          <cell r="U668">
            <v>2153501620</v>
          </cell>
          <cell r="V668">
            <v>0</v>
          </cell>
          <cell r="W668">
            <v>0</v>
          </cell>
        </row>
        <row r="669">
          <cell r="E669" t="str">
            <v>229.3</v>
          </cell>
          <cell r="F669">
            <v>0</v>
          </cell>
          <cell r="G669">
            <v>0</v>
          </cell>
          <cell r="H669" t="str">
            <v>PENINGKATAN JALAN SP. HANDOYO - SUMBER DATAR (ASPAL)</v>
          </cell>
          <cell r="I669" t="str">
            <v>04.13.01.03.06</v>
          </cell>
          <cell r="J669">
            <v>0</v>
          </cell>
          <cell r="K669">
            <v>0</v>
          </cell>
          <cell r="L669">
            <v>0</v>
          </cell>
          <cell r="M669">
            <v>0</v>
          </cell>
          <cell r="N669">
            <v>0</v>
          </cell>
          <cell r="O669" t="str">
            <v>SP. HANDOYO - SUMBER DATAR</v>
          </cell>
          <cell r="P669">
            <v>2018</v>
          </cell>
          <cell r="Q669">
            <v>0</v>
          </cell>
          <cell r="R669">
            <v>0</v>
          </cell>
          <cell r="S669">
            <v>0</v>
          </cell>
          <cell r="T669" t="str">
            <v>APBD</v>
          </cell>
          <cell r="U669">
            <v>2268022666</v>
          </cell>
          <cell r="V669">
            <v>0</v>
          </cell>
          <cell r="W669">
            <v>0</v>
          </cell>
        </row>
        <row r="670">
          <cell r="F670">
            <v>0</v>
          </cell>
          <cell r="G670">
            <v>0</v>
          </cell>
          <cell r="H670" t="str">
            <v>PENINGKATAN JALAN PAUH ANGIT - PL. RENGAS - SEKAPING (ASPAL)</v>
          </cell>
          <cell r="I670" t="str">
            <v>04.13.01.03.06</v>
          </cell>
          <cell r="J670">
            <v>0</v>
          </cell>
          <cell r="K670">
            <v>0</v>
          </cell>
          <cell r="L670">
            <v>0</v>
          </cell>
          <cell r="M670">
            <v>0</v>
          </cell>
          <cell r="N670">
            <v>0</v>
          </cell>
          <cell r="O670" t="str">
            <v>PAUH ANGIT - PL. RENGAS - SEKAPING</v>
          </cell>
          <cell r="P670">
            <v>2018</v>
          </cell>
          <cell r="Q670">
            <v>0</v>
          </cell>
          <cell r="R670">
            <v>0</v>
          </cell>
          <cell r="S670">
            <v>0</v>
          </cell>
          <cell r="T670" t="str">
            <v>APBD</v>
          </cell>
          <cell r="U670">
            <v>2298079202</v>
          </cell>
          <cell r="V670">
            <v>0</v>
          </cell>
          <cell r="W670">
            <v>0</v>
          </cell>
        </row>
        <row r="671">
          <cell r="F671">
            <v>0</v>
          </cell>
          <cell r="G671">
            <v>0</v>
          </cell>
          <cell r="H671" t="str">
            <v>PENINGKATAN JALAN KOTO GUNUNG - PL. MUNGKUR (ASPAL)</v>
          </cell>
          <cell r="I671" t="str">
            <v>04.13.01.03.06</v>
          </cell>
          <cell r="J671">
            <v>0</v>
          </cell>
          <cell r="K671">
            <v>0</v>
          </cell>
          <cell r="L671">
            <v>0</v>
          </cell>
          <cell r="M671">
            <v>0</v>
          </cell>
          <cell r="N671">
            <v>0</v>
          </cell>
          <cell r="O671" t="str">
            <v>KOTO GUNUNG - PL. MUNGKUR</v>
          </cell>
          <cell r="P671">
            <v>2018</v>
          </cell>
          <cell r="Q671">
            <v>0</v>
          </cell>
          <cell r="R671">
            <v>0</v>
          </cell>
          <cell r="S671">
            <v>0</v>
          </cell>
          <cell r="T671" t="str">
            <v>APBD</v>
          </cell>
          <cell r="U671">
            <v>2256762096</v>
          </cell>
          <cell r="V671">
            <v>0</v>
          </cell>
          <cell r="W671">
            <v>0</v>
          </cell>
        </row>
        <row r="672">
          <cell r="F672">
            <v>0</v>
          </cell>
          <cell r="G672">
            <v>0</v>
          </cell>
          <cell r="H672" t="str">
            <v>PENINGKATAN JALAN TSM SIMPANG RAYA - SIMPANG LIMA PT. WANASARI NUSANTARA (ASPAL)</v>
          </cell>
          <cell r="I672" t="str">
            <v>04.13.01.03.06</v>
          </cell>
          <cell r="J672">
            <v>0</v>
          </cell>
          <cell r="K672">
            <v>0</v>
          </cell>
          <cell r="L672">
            <v>0</v>
          </cell>
          <cell r="M672">
            <v>0</v>
          </cell>
          <cell r="N672">
            <v>0</v>
          </cell>
          <cell r="O672" t="str">
            <v>TSM SIMPANG RAYA - SIMPANG LIMA PT. WANASARI NUSANTARA</v>
          </cell>
          <cell r="P672">
            <v>2018</v>
          </cell>
          <cell r="Q672">
            <v>0</v>
          </cell>
          <cell r="R672">
            <v>0</v>
          </cell>
          <cell r="S672">
            <v>0</v>
          </cell>
          <cell r="T672" t="str">
            <v>APBD</v>
          </cell>
          <cell r="U672">
            <v>2232074718</v>
          </cell>
          <cell r="V672">
            <v>0</v>
          </cell>
          <cell r="W672">
            <v>0</v>
          </cell>
        </row>
        <row r="673">
          <cell r="F673">
            <v>0</v>
          </cell>
          <cell r="G673">
            <v>0</v>
          </cell>
          <cell r="H673" t="str">
            <v>PENINGKATAN JALAN MENUJU KANDANG TUMIYANG (URPIL)</v>
          </cell>
          <cell r="I673" t="str">
            <v>04.13.01.03.06</v>
          </cell>
          <cell r="J673">
            <v>0</v>
          </cell>
          <cell r="K673">
            <v>0</v>
          </cell>
          <cell r="L673">
            <v>0</v>
          </cell>
          <cell r="M673">
            <v>0</v>
          </cell>
          <cell r="N673">
            <v>0</v>
          </cell>
          <cell r="O673" t="str">
            <v>MENUJU KANDANG TUMIYANG</v>
          </cell>
          <cell r="P673">
            <v>2018</v>
          </cell>
          <cell r="Q673">
            <v>0</v>
          </cell>
          <cell r="R673">
            <v>0</v>
          </cell>
          <cell r="S673">
            <v>0</v>
          </cell>
          <cell r="T673" t="str">
            <v>APBD</v>
          </cell>
          <cell r="U673">
            <v>647774900</v>
          </cell>
          <cell r="V673">
            <v>0</v>
          </cell>
          <cell r="W673">
            <v>0</v>
          </cell>
        </row>
        <row r="674">
          <cell r="F674">
            <v>0</v>
          </cell>
          <cell r="G674">
            <v>0</v>
          </cell>
          <cell r="H674" t="str">
            <v>PENINGKATAN JALAN MUNSALO  - SEBERANG TALUK (LOKASI PACU JALUR SENTAJO RAYA) (URPIL)</v>
          </cell>
          <cell r="I674" t="str">
            <v>04.13.01.03.06</v>
          </cell>
          <cell r="J674">
            <v>0</v>
          </cell>
          <cell r="K674">
            <v>0</v>
          </cell>
          <cell r="L674">
            <v>0</v>
          </cell>
          <cell r="M674">
            <v>0</v>
          </cell>
          <cell r="N674">
            <v>0</v>
          </cell>
          <cell r="O674" t="str">
            <v>MUNSALO  - SEBERANG TALUK (LOKASI PACU JALUR SENTAJO RAYA)</v>
          </cell>
          <cell r="P674">
            <v>2018</v>
          </cell>
          <cell r="Q674">
            <v>0</v>
          </cell>
          <cell r="R674">
            <v>0</v>
          </cell>
          <cell r="S674">
            <v>0</v>
          </cell>
          <cell r="T674" t="str">
            <v>APBD</v>
          </cell>
          <cell r="U674">
            <v>478118536</v>
          </cell>
          <cell r="V674">
            <v>0</v>
          </cell>
          <cell r="W674">
            <v>0</v>
          </cell>
        </row>
        <row r="675">
          <cell r="E675" t="str">
            <v>294.1</v>
          </cell>
          <cell r="F675">
            <v>0</v>
          </cell>
          <cell r="G675">
            <v>0</v>
          </cell>
          <cell r="H675" t="str">
            <v>PENINGKATAN JALAN PESIKAIAN - TELUK PAUH (URPIL)</v>
          </cell>
          <cell r="I675" t="str">
            <v>04.13.01.03.06</v>
          </cell>
          <cell r="J675">
            <v>0</v>
          </cell>
          <cell r="K675">
            <v>0</v>
          </cell>
          <cell r="L675">
            <v>0</v>
          </cell>
          <cell r="M675">
            <v>0</v>
          </cell>
          <cell r="N675">
            <v>0</v>
          </cell>
          <cell r="O675" t="str">
            <v>PESIKAIAN - TELUK PAUH</v>
          </cell>
          <cell r="P675">
            <v>2018</v>
          </cell>
          <cell r="Q675">
            <v>0</v>
          </cell>
          <cell r="R675">
            <v>0</v>
          </cell>
          <cell r="S675">
            <v>0</v>
          </cell>
          <cell r="T675" t="str">
            <v>APBD</v>
          </cell>
          <cell r="U675">
            <v>189466188</v>
          </cell>
          <cell r="V675">
            <v>0</v>
          </cell>
          <cell r="W675">
            <v>0</v>
          </cell>
        </row>
        <row r="676">
          <cell r="F676">
            <v>0</v>
          </cell>
          <cell r="G676">
            <v>0</v>
          </cell>
          <cell r="H676" t="str">
            <v>PEMBUATAN BOX CULVERT JALAN MANGGIS KEL. SINAMBEKLINGKUNGAN III</v>
          </cell>
          <cell r="I676" t="str">
            <v>04.13.01.03.06</v>
          </cell>
          <cell r="J676">
            <v>0</v>
          </cell>
          <cell r="K676">
            <v>0</v>
          </cell>
          <cell r="L676">
            <v>0</v>
          </cell>
          <cell r="M676">
            <v>0</v>
          </cell>
          <cell r="N676">
            <v>0</v>
          </cell>
          <cell r="O676" t="str">
            <v>JALAN MANGGIS KEL. SINAMBEKLINGKUNGAN III</v>
          </cell>
          <cell r="P676">
            <v>2018</v>
          </cell>
          <cell r="Q676">
            <v>0</v>
          </cell>
          <cell r="R676">
            <v>0</v>
          </cell>
          <cell r="S676">
            <v>0</v>
          </cell>
          <cell r="T676" t="str">
            <v>APBD</v>
          </cell>
          <cell r="U676">
            <v>189359000</v>
          </cell>
          <cell r="V676">
            <v>0</v>
          </cell>
          <cell r="W676">
            <v>0</v>
          </cell>
        </row>
        <row r="677">
          <cell r="E677" t="str">
            <v>1.8</v>
          </cell>
          <cell r="F677">
            <v>0</v>
          </cell>
          <cell r="G677">
            <v>0</v>
          </cell>
          <cell r="H677" t="str">
            <v>PEMBUATAN BOX CULVERT DESA TITIAN MODANG</v>
          </cell>
          <cell r="I677" t="str">
            <v>04.13.01.03.06</v>
          </cell>
          <cell r="J677">
            <v>0</v>
          </cell>
          <cell r="K677">
            <v>0</v>
          </cell>
          <cell r="L677">
            <v>0</v>
          </cell>
          <cell r="M677">
            <v>0</v>
          </cell>
          <cell r="N677">
            <v>0</v>
          </cell>
          <cell r="O677" t="str">
            <v>DESA TITIAN MODANG</v>
          </cell>
          <cell r="P677">
            <v>2018</v>
          </cell>
          <cell r="Q677">
            <v>0</v>
          </cell>
          <cell r="R677">
            <v>0</v>
          </cell>
          <cell r="S677">
            <v>0</v>
          </cell>
          <cell r="T677" t="str">
            <v>APBD</v>
          </cell>
          <cell r="U677">
            <v>188212566</v>
          </cell>
          <cell r="V677">
            <v>0</v>
          </cell>
          <cell r="W677">
            <v>0</v>
          </cell>
        </row>
        <row r="678">
          <cell r="F678">
            <v>0</v>
          </cell>
          <cell r="G678">
            <v>0</v>
          </cell>
          <cell r="H678" t="str">
            <v>PENINGKATAN JALAN SP. TERATAK JERING - RAWANG OGUNG (ASPAL)</v>
          </cell>
          <cell r="I678" t="str">
            <v>04.13.01.03.06</v>
          </cell>
          <cell r="J678">
            <v>0</v>
          </cell>
          <cell r="K678">
            <v>0</v>
          </cell>
          <cell r="L678">
            <v>0</v>
          </cell>
          <cell r="M678">
            <v>0</v>
          </cell>
          <cell r="N678">
            <v>0</v>
          </cell>
          <cell r="O678" t="str">
            <v>SP. TERATAK JERING - RAWANG OGUNG</v>
          </cell>
          <cell r="P678">
            <v>2018</v>
          </cell>
          <cell r="Q678">
            <v>0</v>
          </cell>
          <cell r="R678">
            <v>0</v>
          </cell>
          <cell r="S678">
            <v>0</v>
          </cell>
          <cell r="T678" t="str">
            <v>APBD</v>
          </cell>
          <cell r="U678">
            <v>2267510824</v>
          </cell>
          <cell r="V678">
            <v>0</v>
          </cell>
          <cell r="W678">
            <v>0</v>
          </cell>
        </row>
        <row r="679">
          <cell r="F679">
            <v>0</v>
          </cell>
          <cell r="G679">
            <v>0</v>
          </cell>
          <cell r="H679" t="str">
            <v>PENINGKATAN JALAN DESA SAKO DUSUN II (ASPAL)</v>
          </cell>
          <cell r="I679" t="str">
            <v>04.13.01.03.06</v>
          </cell>
          <cell r="J679">
            <v>0</v>
          </cell>
          <cell r="K679">
            <v>0</v>
          </cell>
          <cell r="L679">
            <v>0</v>
          </cell>
          <cell r="M679">
            <v>0</v>
          </cell>
          <cell r="N679">
            <v>0</v>
          </cell>
          <cell r="O679" t="str">
            <v>DESA SAKO DUSUN II</v>
          </cell>
          <cell r="P679">
            <v>2018</v>
          </cell>
          <cell r="Q679">
            <v>0</v>
          </cell>
          <cell r="R679">
            <v>0</v>
          </cell>
          <cell r="S679">
            <v>0</v>
          </cell>
          <cell r="T679" t="str">
            <v>APBD</v>
          </cell>
          <cell r="U679">
            <v>2252307486</v>
          </cell>
          <cell r="V679">
            <v>0</v>
          </cell>
          <cell r="W679">
            <v>0</v>
          </cell>
        </row>
        <row r="680">
          <cell r="F680">
            <v>0</v>
          </cell>
          <cell r="G680">
            <v>0</v>
          </cell>
          <cell r="H680" t="str">
            <v>PENINGKATAN JALAN SUNGAI BESAR - SITIANG (ASPAL)</v>
          </cell>
          <cell r="I680" t="str">
            <v>04.13.01.03.06</v>
          </cell>
          <cell r="J680">
            <v>0</v>
          </cell>
          <cell r="K680">
            <v>0</v>
          </cell>
          <cell r="L680">
            <v>0</v>
          </cell>
          <cell r="M680">
            <v>0</v>
          </cell>
          <cell r="N680">
            <v>0</v>
          </cell>
          <cell r="O680" t="str">
            <v>SUNGAI BESAR - SITIANG</v>
          </cell>
          <cell r="P680">
            <v>2018</v>
          </cell>
          <cell r="Q680">
            <v>0</v>
          </cell>
          <cell r="R680">
            <v>0</v>
          </cell>
          <cell r="S680">
            <v>0</v>
          </cell>
          <cell r="T680" t="str">
            <v>APBD</v>
          </cell>
          <cell r="U680">
            <v>2242017862</v>
          </cell>
          <cell r="V680">
            <v>0</v>
          </cell>
          <cell r="W680">
            <v>0</v>
          </cell>
        </row>
        <row r="681">
          <cell r="F681">
            <v>0</v>
          </cell>
          <cell r="G681">
            <v>0</v>
          </cell>
          <cell r="H681" t="str">
            <v>PENINGKATAN JALAN KAYU BATU - PULAU BAYUR (ASPAL)</v>
          </cell>
          <cell r="I681" t="str">
            <v>04.13.01.03.06</v>
          </cell>
          <cell r="J681">
            <v>0</v>
          </cell>
          <cell r="K681">
            <v>0</v>
          </cell>
          <cell r="L681">
            <v>0</v>
          </cell>
          <cell r="M681">
            <v>0</v>
          </cell>
          <cell r="N681">
            <v>0</v>
          </cell>
          <cell r="O681" t="str">
            <v>KAYU BATU - PULAU BAYUR</v>
          </cell>
          <cell r="P681">
            <v>2018</v>
          </cell>
          <cell r="Q681">
            <v>0</v>
          </cell>
          <cell r="R681">
            <v>0</v>
          </cell>
          <cell r="S681">
            <v>0</v>
          </cell>
          <cell r="T681" t="str">
            <v>APBD</v>
          </cell>
          <cell r="U681">
            <v>1822666292</v>
          </cell>
          <cell r="V681">
            <v>0</v>
          </cell>
          <cell r="W681">
            <v>0</v>
          </cell>
        </row>
        <row r="682">
          <cell r="E682" t="str">
            <v>27.4</v>
          </cell>
          <cell r="F682">
            <v>0</v>
          </cell>
          <cell r="G682">
            <v>0</v>
          </cell>
          <cell r="H682" t="str">
            <v>PENINGKATAN JALAN SEBERANG TALUK - SIBEROBAH (ASPAL) (DAK)</v>
          </cell>
          <cell r="I682" t="str">
            <v>04.13.01.03.06</v>
          </cell>
          <cell r="J682">
            <v>0</v>
          </cell>
          <cell r="K682">
            <v>0</v>
          </cell>
          <cell r="L682">
            <v>0</v>
          </cell>
          <cell r="M682">
            <v>0</v>
          </cell>
          <cell r="N682">
            <v>0</v>
          </cell>
          <cell r="O682" t="str">
            <v>SEBERANG TALUK - SIBEROBAH</v>
          </cell>
          <cell r="P682">
            <v>2018</v>
          </cell>
          <cell r="Q682">
            <v>0</v>
          </cell>
          <cell r="R682">
            <v>0</v>
          </cell>
          <cell r="S682">
            <v>0</v>
          </cell>
          <cell r="T682" t="str">
            <v>APBD</v>
          </cell>
          <cell r="U682">
            <v>6869993050</v>
          </cell>
          <cell r="V682">
            <v>0</v>
          </cell>
          <cell r="W682">
            <v>0</v>
          </cell>
        </row>
        <row r="683">
          <cell r="E683" t="str">
            <v>91.3</v>
          </cell>
          <cell r="F683">
            <v>0</v>
          </cell>
          <cell r="G683">
            <v>0</v>
          </cell>
          <cell r="H683" t="str">
            <v>PENINGKATAN JALAN LUBUK JAMBI - SAIK (ASPAL) (DAK)</v>
          </cell>
          <cell r="I683" t="str">
            <v>04.13.01.03.06</v>
          </cell>
          <cell r="J683">
            <v>0</v>
          </cell>
          <cell r="K683">
            <v>0</v>
          </cell>
          <cell r="L683">
            <v>0</v>
          </cell>
          <cell r="M683">
            <v>0</v>
          </cell>
          <cell r="N683">
            <v>0</v>
          </cell>
          <cell r="O683" t="str">
            <v>LUBUK JAMBI - SAIK</v>
          </cell>
          <cell r="P683">
            <v>2018</v>
          </cell>
          <cell r="Q683">
            <v>0</v>
          </cell>
          <cell r="R683">
            <v>0</v>
          </cell>
          <cell r="S683">
            <v>0</v>
          </cell>
          <cell r="T683" t="str">
            <v>APBD</v>
          </cell>
          <cell r="U683">
            <v>5963828226</v>
          </cell>
          <cell r="V683">
            <v>0</v>
          </cell>
          <cell r="W683">
            <v>0</v>
          </cell>
        </row>
        <row r="684">
          <cell r="E684" t="str">
            <v>244.3</v>
          </cell>
          <cell r="F684">
            <v>0</v>
          </cell>
          <cell r="G684">
            <v>0</v>
          </cell>
          <cell r="H684" t="str">
            <v>PEMELIHARAAN JALAN KOTO BARU - SUKA MAJU</v>
          </cell>
          <cell r="I684" t="str">
            <v>04.13.01.03.06</v>
          </cell>
          <cell r="J684">
            <v>0</v>
          </cell>
          <cell r="K684">
            <v>0</v>
          </cell>
          <cell r="L684">
            <v>0</v>
          </cell>
          <cell r="M684">
            <v>0</v>
          </cell>
          <cell r="N684">
            <v>0</v>
          </cell>
          <cell r="O684" t="str">
            <v>KOTO BARU - SUKA MAJU</v>
          </cell>
          <cell r="P684">
            <v>2018</v>
          </cell>
          <cell r="Q684">
            <v>0</v>
          </cell>
          <cell r="R684">
            <v>0</v>
          </cell>
          <cell r="S684">
            <v>0</v>
          </cell>
          <cell r="T684" t="str">
            <v>APBD</v>
          </cell>
          <cell r="U684">
            <v>453937660</v>
          </cell>
          <cell r="V684">
            <v>0</v>
          </cell>
          <cell r="W684">
            <v>0</v>
          </cell>
        </row>
        <row r="685">
          <cell r="E685" t="str">
            <v>245.6</v>
          </cell>
          <cell r="F685">
            <v>0</v>
          </cell>
          <cell r="G685">
            <v>0</v>
          </cell>
          <cell r="H685" t="str">
            <v>PEMELIHARAAN JALAN SP. 4 PT WANASARI - SUKA MAJU</v>
          </cell>
          <cell r="I685" t="str">
            <v>04.13.01.03.06</v>
          </cell>
          <cell r="J685">
            <v>0</v>
          </cell>
          <cell r="K685">
            <v>0</v>
          </cell>
          <cell r="L685">
            <v>0</v>
          </cell>
          <cell r="M685">
            <v>0</v>
          </cell>
          <cell r="N685">
            <v>0</v>
          </cell>
          <cell r="O685" t="str">
            <v>SP. 4 PT. WANASARI - SUKAMAJU</v>
          </cell>
          <cell r="P685">
            <v>2018</v>
          </cell>
          <cell r="Q685">
            <v>0</v>
          </cell>
          <cell r="R685">
            <v>0</v>
          </cell>
          <cell r="S685">
            <v>0</v>
          </cell>
          <cell r="T685" t="str">
            <v>APBD</v>
          </cell>
          <cell r="U685">
            <v>452524755</v>
          </cell>
          <cell r="V685">
            <v>0</v>
          </cell>
          <cell r="W685">
            <v>0</v>
          </cell>
        </row>
        <row r="686">
          <cell r="E686" t="str">
            <v>124.4</v>
          </cell>
          <cell r="F686">
            <v>0</v>
          </cell>
          <cell r="G686">
            <v>0</v>
          </cell>
          <cell r="H686" t="str">
            <v>PEMELIHARAAN JALAN MUDIK ULO - INUMAN - SUMPU</v>
          </cell>
          <cell r="I686" t="str">
            <v>04.13.01.03.06</v>
          </cell>
          <cell r="J686">
            <v>0</v>
          </cell>
          <cell r="K686">
            <v>0</v>
          </cell>
          <cell r="L686">
            <v>0</v>
          </cell>
          <cell r="M686">
            <v>0</v>
          </cell>
          <cell r="N686">
            <v>0</v>
          </cell>
          <cell r="O686" t="str">
            <v>MUDIK ULO - INUMAN - SUMPU</v>
          </cell>
          <cell r="P686">
            <v>2018</v>
          </cell>
          <cell r="Q686">
            <v>0</v>
          </cell>
          <cell r="R686">
            <v>0</v>
          </cell>
          <cell r="S686">
            <v>0</v>
          </cell>
          <cell r="T686" t="str">
            <v>APBD</v>
          </cell>
          <cell r="U686">
            <v>391707000</v>
          </cell>
          <cell r="V686">
            <v>0</v>
          </cell>
          <cell r="W686">
            <v>0</v>
          </cell>
        </row>
        <row r="687">
          <cell r="F687">
            <v>0</v>
          </cell>
          <cell r="G687">
            <v>0</v>
          </cell>
          <cell r="H687">
            <v>0</v>
          </cell>
          <cell r="I687">
            <v>0</v>
          </cell>
          <cell r="J687">
            <v>0</v>
          </cell>
          <cell r="K687">
            <v>0</v>
          </cell>
          <cell r="L687">
            <v>0</v>
          </cell>
          <cell r="M687">
            <v>0</v>
          </cell>
          <cell r="N687">
            <v>0</v>
          </cell>
          <cell r="O687">
            <v>0</v>
          </cell>
          <cell r="P687">
            <v>0</v>
          </cell>
          <cell r="Q687">
            <v>0</v>
          </cell>
          <cell r="R687">
            <v>0</v>
          </cell>
          <cell r="S687">
            <v>0</v>
          </cell>
          <cell r="T687">
            <v>0</v>
          </cell>
          <cell r="U687">
            <v>0</v>
          </cell>
          <cell r="V687">
            <v>0</v>
          </cell>
          <cell r="W687">
            <v>0</v>
          </cell>
        </row>
        <row r="688">
          <cell r="G688">
            <v>0</v>
          </cell>
          <cell r="H688" t="str">
            <v/>
          </cell>
          <cell r="I688">
            <v>0</v>
          </cell>
          <cell r="J688">
            <v>0</v>
          </cell>
          <cell r="K688">
            <v>0</v>
          </cell>
          <cell r="L688">
            <v>0</v>
          </cell>
          <cell r="M688">
            <v>0</v>
          </cell>
          <cell r="N688">
            <v>0</v>
          </cell>
          <cell r="O688">
            <v>0</v>
          </cell>
          <cell r="P688">
            <v>0</v>
          </cell>
          <cell r="Q688">
            <v>0</v>
          </cell>
          <cell r="R688">
            <v>0</v>
          </cell>
          <cell r="S688">
            <v>0</v>
          </cell>
          <cell r="T688">
            <v>0</v>
          </cell>
          <cell r="U688">
            <v>0</v>
          </cell>
          <cell r="V688">
            <v>0</v>
          </cell>
          <cell r="W688">
            <v>0</v>
          </cell>
        </row>
        <row r="689">
          <cell r="G689" t="str">
            <v>1.4.2</v>
          </cell>
          <cell r="H689" t="str">
            <v>BANGUNAN AIR (IRIGASI)</v>
          </cell>
          <cell r="I689">
            <v>0</v>
          </cell>
          <cell r="J689">
            <v>0</v>
          </cell>
          <cell r="K689">
            <v>0</v>
          </cell>
          <cell r="L689">
            <v>0</v>
          </cell>
          <cell r="M689">
            <v>0</v>
          </cell>
          <cell r="N689">
            <v>0</v>
          </cell>
          <cell r="O689">
            <v>0</v>
          </cell>
          <cell r="P689">
            <v>0</v>
          </cell>
          <cell r="Q689">
            <v>0</v>
          </cell>
          <cell r="R689">
            <v>0</v>
          </cell>
          <cell r="S689">
            <v>0</v>
          </cell>
          <cell r="T689">
            <v>0</v>
          </cell>
          <cell r="U689">
            <v>86023466537.014771</v>
          </cell>
          <cell r="V689">
            <v>0</v>
          </cell>
          <cell r="W689">
            <v>0</v>
          </cell>
        </row>
        <row r="690">
          <cell r="F690" t="str">
            <v>4.14.01</v>
          </cell>
          <cell r="G690">
            <v>0</v>
          </cell>
          <cell r="H690" t="str">
            <v>IRIGASI</v>
          </cell>
          <cell r="I690" t="str">
            <v>04.14.01.02.01.0001</v>
          </cell>
          <cell r="J690">
            <v>0</v>
          </cell>
          <cell r="K690" t="str">
            <v>BETON</v>
          </cell>
          <cell r="L690">
            <v>0</v>
          </cell>
          <cell r="M690">
            <v>0</v>
          </cell>
          <cell r="N690">
            <v>0</v>
          </cell>
          <cell r="O690">
            <v>0</v>
          </cell>
          <cell r="P690">
            <v>1980</v>
          </cell>
          <cell r="Q690">
            <v>0</v>
          </cell>
          <cell r="R690">
            <v>0</v>
          </cell>
          <cell r="S690">
            <v>0</v>
          </cell>
          <cell r="T690" t="str">
            <v>APBD</v>
          </cell>
          <cell r="U690">
            <v>10200000</v>
          </cell>
          <cell r="V690">
            <v>0</v>
          </cell>
          <cell r="W690">
            <v>0</v>
          </cell>
        </row>
        <row r="691">
          <cell r="F691" t="str">
            <v>4.14.01</v>
          </cell>
          <cell r="G691">
            <v>0</v>
          </cell>
          <cell r="H691" t="str">
            <v>IRIGASI</v>
          </cell>
          <cell r="I691" t="str">
            <v>04.14.01.02.01.0001</v>
          </cell>
          <cell r="J691">
            <v>0</v>
          </cell>
          <cell r="K691" t="str">
            <v>BETON</v>
          </cell>
          <cell r="L691">
            <v>0</v>
          </cell>
          <cell r="M691">
            <v>0</v>
          </cell>
          <cell r="N691">
            <v>0</v>
          </cell>
          <cell r="O691">
            <v>0</v>
          </cell>
          <cell r="P691">
            <v>2004</v>
          </cell>
          <cell r="Q691">
            <v>0</v>
          </cell>
          <cell r="R691">
            <v>0</v>
          </cell>
          <cell r="S691">
            <v>0</v>
          </cell>
          <cell r="T691" t="str">
            <v>APBD</v>
          </cell>
          <cell r="U691">
            <v>33150000</v>
          </cell>
          <cell r="V691">
            <v>0</v>
          </cell>
          <cell r="W691">
            <v>0</v>
          </cell>
        </row>
        <row r="692">
          <cell r="F692" t="str">
            <v>4.14.01</v>
          </cell>
          <cell r="G692">
            <v>0</v>
          </cell>
          <cell r="H692" t="str">
            <v>IRIGASI</v>
          </cell>
          <cell r="I692" t="str">
            <v>04.14.01.02.01.0001</v>
          </cell>
          <cell r="J692">
            <v>0</v>
          </cell>
          <cell r="K692" t="str">
            <v>BETON</v>
          </cell>
          <cell r="L692">
            <v>0</v>
          </cell>
          <cell r="M692">
            <v>0</v>
          </cell>
          <cell r="N692">
            <v>0</v>
          </cell>
          <cell r="O692">
            <v>0</v>
          </cell>
          <cell r="P692">
            <v>1975</v>
          </cell>
          <cell r="Q692">
            <v>0</v>
          </cell>
          <cell r="R692">
            <v>0</v>
          </cell>
          <cell r="S692">
            <v>0</v>
          </cell>
          <cell r="T692" t="str">
            <v>APBD</v>
          </cell>
          <cell r="U692">
            <v>19337500</v>
          </cell>
          <cell r="V692">
            <v>0</v>
          </cell>
          <cell r="W692">
            <v>0</v>
          </cell>
        </row>
        <row r="693">
          <cell r="F693" t="str">
            <v>4.14.01</v>
          </cell>
          <cell r="G693">
            <v>0</v>
          </cell>
          <cell r="H693" t="str">
            <v>BENDUNGAN</v>
          </cell>
          <cell r="I693" t="str">
            <v>04.14.01.02.01.0001</v>
          </cell>
          <cell r="J693">
            <v>0</v>
          </cell>
          <cell r="K693" t="str">
            <v>BETON</v>
          </cell>
          <cell r="L693">
            <v>0</v>
          </cell>
          <cell r="M693">
            <v>0</v>
          </cell>
          <cell r="N693">
            <v>0</v>
          </cell>
          <cell r="O693">
            <v>0</v>
          </cell>
          <cell r="P693">
            <v>1975</v>
          </cell>
          <cell r="Q693">
            <v>0</v>
          </cell>
          <cell r="R693">
            <v>0</v>
          </cell>
          <cell r="S693">
            <v>0</v>
          </cell>
          <cell r="T693" t="str">
            <v>APBD</v>
          </cell>
          <cell r="U693">
            <v>19337500</v>
          </cell>
          <cell r="V693">
            <v>0</v>
          </cell>
          <cell r="W693">
            <v>0</v>
          </cell>
        </row>
        <row r="694">
          <cell r="F694" t="str">
            <v>4.14.01</v>
          </cell>
          <cell r="G694">
            <v>0</v>
          </cell>
          <cell r="H694" t="str">
            <v>IRIGASI</v>
          </cell>
          <cell r="I694" t="str">
            <v>04.14.01.02.01.0001</v>
          </cell>
          <cell r="J694">
            <v>0</v>
          </cell>
          <cell r="K694" t="str">
            <v>BETON</v>
          </cell>
          <cell r="L694">
            <v>0</v>
          </cell>
          <cell r="M694">
            <v>0</v>
          </cell>
          <cell r="N694">
            <v>0</v>
          </cell>
          <cell r="O694">
            <v>0</v>
          </cell>
          <cell r="P694">
            <v>1999</v>
          </cell>
          <cell r="Q694">
            <v>0</v>
          </cell>
          <cell r="R694">
            <v>0</v>
          </cell>
          <cell r="S694">
            <v>0</v>
          </cell>
          <cell r="T694" t="str">
            <v>APBD</v>
          </cell>
          <cell r="U694">
            <v>382500000</v>
          </cell>
          <cell r="V694">
            <v>0</v>
          </cell>
          <cell r="W694">
            <v>0</v>
          </cell>
        </row>
        <row r="695">
          <cell r="F695" t="str">
            <v>4.14.01</v>
          </cell>
          <cell r="G695">
            <v>0</v>
          </cell>
          <cell r="H695" t="str">
            <v>IRIGASI</v>
          </cell>
          <cell r="I695" t="str">
            <v>04.14.01.02.01.0001</v>
          </cell>
          <cell r="J695">
            <v>0</v>
          </cell>
          <cell r="K695" t="str">
            <v>BETON</v>
          </cell>
          <cell r="L695">
            <v>0</v>
          </cell>
          <cell r="M695">
            <v>0</v>
          </cell>
          <cell r="N695">
            <v>0</v>
          </cell>
          <cell r="O695">
            <v>0</v>
          </cell>
          <cell r="P695">
            <v>1986</v>
          </cell>
          <cell r="Q695">
            <v>0</v>
          </cell>
          <cell r="R695">
            <v>0</v>
          </cell>
          <cell r="S695">
            <v>0</v>
          </cell>
          <cell r="T695" t="str">
            <v>APBD</v>
          </cell>
          <cell r="U695">
            <v>17680000</v>
          </cell>
          <cell r="V695">
            <v>0</v>
          </cell>
          <cell r="W695">
            <v>0</v>
          </cell>
        </row>
        <row r="696">
          <cell r="F696" t="str">
            <v>4.14.01</v>
          </cell>
          <cell r="G696">
            <v>0</v>
          </cell>
          <cell r="H696" t="str">
            <v>BENDUNGAN INDAH KOTO RAJO</v>
          </cell>
          <cell r="I696" t="str">
            <v>04.14.01.02.01.0001</v>
          </cell>
          <cell r="J696">
            <v>0</v>
          </cell>
          <cell r="K696" t="str">
            <v>BETON</v>
          </cell>
          <cell r="L696">
            <v>0</v>
          </cell>
          <cell r="M696">
            <v>0</v>
          </cell>
          <cell r="N696">
            <v>0</v>
          </cell>
          <cell r="O696" t="str">
            <v>KOTO RAJO</v>
          </cell>
          <cell r="P696">
            <v>1981</v>
          </cell>
          <cell r="Q696">
            <v>0</v>
          </cell>
          <cell r="R696">
            <v>0</v>
          </cell>
          <cell r="S696">
            <v>0</v>
          </cell>
          <cell r="T696" t="str">
            <v>APBD</v>
          </cell>
          <cell r="U696">
            <v>20825000</v>
          </cell>
          <cell r="V696" t="str">
            <v>B</v>
          </cell>
          <cell r="W696">
            <v>0</v>
          </cell>
        </row>
        <row r="697">
          <cell r="F697" t="str">
            <v>4.14.01</v>
          </cell>
          <cell r="G697">
            <v>0</v>
          </cell>
          <cell r="H697" t="str">
            <v>BASERAH I</v>
          </cell>
          <cell r="I697" t="str">
            <v>04.14.01.02.01.0001</v>
          </cell>
          <cell r="J697">
            <v>0</v>
          </cell>
          <cell r="K697" t="str">
            <v>BETON</v>
          </cell>
          <cell r="L697">
            <v>0</v>
          </cell>
          <cell r="M697">
            <v>0</v>
          </cell>
          <cell r="N697">
            <v>0</v>
          </cell>
          <cell r="O697" t="str">
            <v>BASERAH I</v>
          </cell>
          <cell r="P697">
            <v>1978</v>
          </cell>
          <cell r="Q697">
            <v>0</v>
          </cell>
          <cell r="R697">
            <v>0</v>
          </cell>
          <cell r="S697">
            <v>0</v>
          </cell>
          <cell r="T697" t="str">
            <v>APBD</v>
          </cell>
          <cell r="U697">
            <v>20825000</v>
          </cell>
          <cell r="V697" t="str">
            <v>B</v>
          </cell>
          <cell r="W697">
            <v>0</v>
          </cell>
        </row>
        <row r="698">
          <cell r="F698" t="str">
            <v>4.14.01</v>
          </cell>
          <cell r="G698">
            <v>0</v>
          </cell>
          <cell r="H698" t="str">
            <v>SIMANDULAK I</v>
          </cell>
          <cell r="I698" t="str">
            <v>04.14.01.02.01.0001</v>
          </cell>
          <cell r="J698">
            <v>0</v>
          </cell>
          <cell r="K698" t="str">
            <v>BETON</v>
          </cell>
          <cell r="L698">
            <v>0</v>
          </cell>
          <cell r="M698">
            <v>0</v>
          </cell>
          <cell r="N698">
            <v>0</v>
          </cell>
          <cell r="O698" t="str">
            <v>SIMANDULAK I</v>
          </cell>
          <cell r="P698">
            <v>1985</v>
          </cell>
          <cell r="Q698">
            <v>0</v>
          </cell>
          <cell r="R698">
            <v>0</v>
          </cell>
          <cell r="S698">
            <v>0</v>
          </cell>
          <cell r="T698" t="str">
            <v>APBD</v>
          </cell>
          <cell r="U698">
            <v>9520000</v>
          </cell>
          <cell r="V698" t="str">
            <v>B</v>
          </cell>
          <cell r="W698">
            <v>0</v>
          </cell>
        </row>
        <row r="699">
          <cell r="F699" t="str">
            <v>4.14.01</v>
          </cell>
          <cell r="G699">
            <v>0</v>
          </cell>
          <cell r="H699" t="str">
            <v>BAWANG UDANG</v>
          </cell>
          <cell r="I699" t="str">
            <v>04.14.01.02.01.0001</v>
          </cell>
          <cell r="J699">
            <v>0</v>
          </cell>
          <cell r="K699" t="str">
            <v>BETON</v>
          </cell>
          <cell r="L699">
            <v>0</v>
          </cell>
          <cell r="M699">
            <v>0</v>
          </cell>
          <cell r="N699">
            <v>0</v>
          </cell>
          <cell r="O699" t="str">
            <v>BAWANG UDANG</v>
          </cell>
          <cell r="P699">
            <v>1970</v>
          </cell>
          <cell r="Q699">
            <v>0</v>
          </cell>
          <cell r="R699">
            <v>0</v>
          </cell>
          <cell r="S699">
            <v>0</v>
          </cell>
          <cell r="T699" t="str">
            <v>APBD</v>
          </cell>
          <cell r="U699">
            <v>74850000</v>
          </cell>
          <cell r="V699" t="str">
            <v>B</v>
          </cell>
          <cell r="W699">
            <v>0</v>
          </cell>
        </row>
        <row r="700">
          <cell r="F700" t="str">
            <v>4.14.01</v>
          </cell>
          <cell r="G700">
            <v>0</v>
          </cell>
          <cell r="H700" t="str">
            <v>BENDUNGAN IRIGASI BATANG TESO</v>
          </cell>
          <cell r="I700" t="str">
            <v>04.14.01.02.01.0001</v>
          </cell>
          <cell r="J700">
            <v>0</v>
          </cell>
          <cell r="K700" t="str">
            <v>BETON</v>
          </cell>
          <cell r="L700">
            <v>0</v>
          </cell>
          <cell r="M700">
            <v>0</v>
          </cell>
          <cell r="N700">
            <v>0</v>
          </cell>
          <cell r="O700" t="str">
            <v>BATANG TESO</v>
          </cell>
          <cell r="P700">
            <v>1992</v>
          </cell>
          <cell r="Q700">
            <v>0</v>
          </cell>
          <cell r="R700">
            <v>0</v>
          </cell>
          <cell r="S700">
            <v>0</v>
          </cell>
          <cell r="T700" t="str">
            <v>APBD</v>
          </cell>
          <cell r="U700">
            <v>408000000</v>
          </cell>
          <cell r="V700" t="str">
            <v>B</v>
          </cell>
          <cell r="W700">
            <v>0</v>
          </cell>
        </row>
        <row r="701">
          <cell r="F701" t="str">
            <v>4.14.01</v>
          </cell>
          <cell r="G701">
            <v>0</v>
          </cell>
          <cell r="H701" t="str">
            <v>BAK RESERVASI</v>
          </cell>
          <cell r="I701" t="str">
            <v>04.14.06.05.08.0001</v>
          </cell>
          <cell r="J701">
            <v>0</v>
          </cell>
          <cell r="K701" t="str">
            <v>BESI BAJA</v>
          </cell>
          <cell r="L701">
            <v>0</v>
          </cell>
          <cell r="M701">
            <v>0</v>
          </cell>
          <cell r="N701">
            <v>0</v>
          </cell>
          <cell r="O701">
            <v>0</v>
          </cell>
          <cell r="P701">
            <v>1986</v>
          </cell>
          <cell r="Q701">
            <v>0</v>
          </cell>
          <cell r="R701">
            <v>0</v>
          </cell>
          <cell r="S701">
            <v>0</v>
          </cell>
          <cell r="T701" t="str">
            <v>APBD</v>
          </cell>
          <cell r="U701">
            <v>28000000</v>
          </cell>
          <cell r="V701">
            <v>0</v>
          </cell>
          <cell r="W701">
            <v>0</v>
          </cell>
        </row>
        <row r="702">
          <cell r="F702" t="str">
            <v>4.14.01</v>
          </cell>
          <cell r="G702">
            <v>0</v>
          </cell>
          <cell r="H702" t="str">
            <v>BAK RESERVASI</v>
          </cell>
          <cell r="I702" t="str">
            <v>04.14.06.05.08.0001</v>
          </cell>
          <cell r="J702">
            <v>0</v>
          </cell>
          <cell r="K702" t="str">
            <v>BESI BAJA</v>
          </cell>
          <cell r="L702">
            <v>0</v>
          </cell>
          <cell r="M702">
            <v>0</v>
          </cell>
          <cell r="N702">
            <v>0</v>
          </cell>
          <cell r="O702">
            <v>0</v>
          </cell>
          <cell r="P702">
            <v>2000</v>
          </cell>
          <cell r="Q702">
            <v>0</v>
          </cell>
          <cell r="R702">
            <v>0</v>
          </cell>
          <cell r="S702">
            <v>0</v>
          </cell>
          <cell r="T702" t="str">
            <v>APBD</v>
          </cell>
          <cell r="U702">
            <v>16800000</v>
          </cell>
          <cell r="V702" t="str">
            <v>B</v>
          </cell>
          <cell r="W702">
            <v>0</v>
          </cell>
        </row>
        <row r="703">
          <cell r="F703" t="str">
            <v>4.14.01</v>
          </cell>
          <cell r="G703">
            <v>0</v>
          </cell>
          <cell r="H703" t="str">
            <v>BAK RESERVASI</v>
          </cell>
          <cell r="I703" t="str">
            <v>04.14.06.05.08.0001</v>
          </cell>
          <cell r="J703">
            <v>0</v>
          </cell>
          <cell r="K703" t="str">
            <v>BETON</v>
          </cell>
          <cell r="L703">
            <v>0</v>
          </cell>
          <cell r="M703">
            <v>0</v>
          </cell>
          <cell r="N703">
            <v>0</v>
          </cell>
          <cell r="O703">
            <v>0</v>
          </cell>
          <cell r="P703">
            <v>2000</v>
          </cell>
          <cell r="Q703">
            <v>0</v>
          </cell>
          <cell r="R703">
            <v>0</v>
          </cell>
          <cell r="S703">
            <v>0</v>
          </cell>
          <cell r="T703" t="str">
            <v>APBD</v>
          </cell>
          <cell r="U703">
            <v>88200000</v>
          </cell>
          <cell r="V703" t="str">
            <v>B</v>
          </cell>
          <cell r="W703">
            <v>0</v>
          </cell>
        </row>
        <row r="704">
          <cell r="F704" t="str">
            <v>4.14.01</v>
          </cell>
          <cell r="G704">
            <v>0</v>
          </cell>
          <cell r="H704" t="str">
            <v>PAKET IPA I</v>
          </cell>
          <cell r="I704" t="str">
            <v>04.14.07.04.03.0001</v>
          </cell>
          <cell r="J704">
            <v>0</v>
          </cell>
          <cell r="K704" t="str">
            <v>BETON</v>
          </cell>
          <cell r="L704">
            <v>0</v>
          </cell>
          <cell r="M704">
            <v>0</v>
          </cell>
          <cell r="N704">
            <v>0</v>
          </cell>
          <cell r="O704">
            <v>0</v>
          </cell>
          <cell r="P704">
            <v>2000</v>
          </cell>
          <cell r="Q704">
            <v>0</v>
          </cell>
          <cell r="R704">
            <v>0</v>
          </cell>
          <cell r="S704">
            <v>0</v>
          </cell>
          <cell r="T704" t="str">
            <v>APBD</v>
          </cell>
          <cell r="U704">
            <v>72800000</v>
          </cell>
          <cell r="V704" t="str">
            <v>B</v>
          </cell>
          <cell r="W704">
            <v>0</v>
          </cell>
        </row>
        <row r="705">
          <cell r="F705" t="str">
            <v>4.14.01</v>
          </cell>
          <cell r="G705">
            <v>0</v>
          </cell>
          <cell r="H705" t="str">
            <v>PAKET IPA II</v>
          </cell>
          <cell r="I705" t="str">
            <v>04.14.07.04.03.0001</v>
          </cell>
          <cell r="J705">
            <v>0</v>
          </cell>
          <cell r="K705" t="str">
            <v>BETON</v>
          </cell>
          <cell r="L705">
            <v>0</v>
          </cell>
          <cell r="M705">
            <v>0</v>
          </cell>
          <cell r="N705">
            <v>0</v>
          </cell>
          <cell r="O705">
            <v>0</v>
          </cell>
          <cell r="P705">
            <v>2000</v>
          </cell>
          <cell r="Q705">
            <v>0</v>
          </cell>
          <cell r="R705">
            <v>0</v>
          </cell>
          <cell r="S705">
            <v>0</v>
          </cell>
          <cell r="T705" t="str">
            <v>APBD</v>
          </cell>
          <cell r="U705">
            <v>72800000</v>
          </cell>
          <cell r="V705" t="str">
            <v>B</v>
          </cell>
          <cell r="W705">
            <v>0</v>
          </cell>
        </row>
        <row r="706">
          <cell r="F706" t="str">
            <v>4.14.01</v>
          </cell>
          <cell r="G706">
            <v>0</v>
          </cell>
          <cell r="H706" t="str">
            <v>PAKET IPA III</v>
          </cell>
          <cell r="I706" t="str">
            <v>04.14.07.04.03.0001</v>
          </cell>
          <cell r="J706">
            <v>0</v>
          </cell>
          <cell r="K706" t="str">
            <v>BETON</v>
          </cell>
          <cell r="L706">
            <v>0</v>
          </cell>
          <cell r="M706">
            <v>0</v>
          </cell>
          <cell r="N706">
            <v>0</v>
          </cell>
          <cell r="O706">
            <v>0</v>
          </cell>
          <cell r="P706">
            <v>2000</v>
          </cell>
          <cell r="Q706">
            <v>0</v>
          </cell>
          <cell r="R706">
            <v>0</v>
          </cell>
          <cell r="S706">
            <v>0</v>
          </cell>
          <cell r="T706" t="str">
            <v>APBD</v>
          </cell>
          <cell r="U706">
            <v>72800000</v>
          </cell>
          <cell r="V706" t="str">
            <v>B</v>
          </cell>
          <cell r="W706">
            <v>0</v>
          </cell>
        </row>
        <row r="707">
          <cell r="F707" t="str">
            <v>4.14.01</v>
          </cell>
          <cell r="G707">
            <v>0</v>
          </cell>
          <cell r="H707" t="str">
            <v>RESERVOIR</v>
          </cell>
          <cell r="I707" t="str">
            <v>04.14.07.04.03.0001</v>
          </cell>
          <cell r="J707">
            <v>0</v>
          </cell>
          <cell r="K707" t="str">
            <v>BETON</v>
          </cell>
          <cell r="L707">
            <v>0</v>
          </cell>
          <cell r="M707">
            <v>0</v>
          </cell>
          <cell r="N707">
            <v>0</v>
          </cell>
          <cell r="O707">
            <v>0</v>
          </cell>
          <cell r="P707">
            <v>2000</v>
          </cell>
          <cell r="Q707">
            <v>0</v>
          </cell>
          <cell r="R707">
            <v>0</v>
          </cell>
          <cell r="S707">
            <v>0</v>
          </cell>
          <cell r="T707" t="str">
            <v>APBD</v>
          </cell>
          <cell r="U707">
            <v>210000000</v>
          </cell>
          <cell r="V707" t="str">
            <v>B</v>
          </cell>
          <cell r="W707">
            <v>0</v>
          </cell>
        </row>
        <row r="708">
          <cell r="F708" t="str">
            <v>4.14.01</v>
          </cell>
          <cell r="G708">
            <v>0</v>
          </cell>
          <cell r="H708" t="str">
            <v>PENGADAAN KONSTRUKSI BANGUNAN AIR (PEMBANGUNAN SARANA &amp; PRASARANA AIR BERSIH PERDESAAN DI KEC. KUANTAN TENGAH)</v>
          </cell>
          <cell r="I708">
            <v>0</v>
          </cell>
          <cell r="J708">
            <v>0</v>
          </cell>
          <cell r="K708">
            <v>0</v>
          </cell>
          <cell r="L708">
            <v>0</v>
          </cell>
          <cell r="M708">
            <v>0</v>
          </cell>
          <cell r="N708">
            <v>0</v>
          </cell>
          <cell r="O708" t="str">
            <v>KEC. KUANTAN TENGAH)</v>
          </cell>
          <cell r="P708">
            <v>2007</v>
          </cell>
          <cell r="Q708">
            <v>0</v>
          </cell>
          <cell r="R708">
            <v>0</v>
          </cell>
          <cell r="S708">
            <v>0</v>
          </cell>
          <cell r="T708" t="str">
            <v>APBD</v>
          </cell>
          <cell r="U708">
            <v>2779648000</v>
          </cell>
          <cell r="V708" t="str">
            <v>B</v>
          </cell>
          <cell r="W708">
            <v>0</v>
          </cell>
        </row>
        <row r="709">
          <cell r="F709" t="str">
            <v>4.14.01</v>
          </cell>
          <cell r="G709">
            <v>0</v>
          </cell>
          <cell r="H709" t="str">
            <v>PENGADAAN KONSTRUKSI BANGUNAN AIR (PEMBANGUNAN SARANA &amp; PRASARANA AIR BERSIH PERDESAAN DI KEC. KUANTAN TENGAH)</v>
          </cell>
          <cell r="I709">
            <v>0</v>
          </cell>
          <cell r="J709">
            <v>0</v>
          </cell>
          <cell r="K709">
            <v>0</v>
          </cell>
          <cell r="L709">
            <v>0</v>
          </cell>
          <cell r="M709">
            <v>0</v>
          </cell>
          <cell r="N709">
            <v>0</v>
          </cell>
          <cell r="O709" t="str">
            <v>KEC. KUANTAN TENGAH)</v>
          </cell>
          <cell r="P709">
            <v>2007</v>
          </cell>
          <cell r="Q709">
            <v>0</v>
          </cell>
          <cell r="R709">
            <v>0</v>
          </cell>
          <cell r="S709">
            <v>0</v>
          </cell>
          <cell r="T709" t="str">
            <v>APBD</v>
          </cell>
          <cell r="U709">
            <v>282200000</v>
          </cell>
          <cell r="V709" t="str">
            <v>B</v>
          </cell>
          <cell r="W709">
            <v>0</v>
          </cell>
        </row>
        <row r="710">
          <cell r="F710" t="str">
            <v>4.14.01</v>
          </cell>
          <cell r="G710">
            <v>0</v>
          </cell>
          <cell r="H710" t="str">
            <v>PENGADAAN KONSTRUKSI SANITASI &amp; AIR BERSIH (PENINGKATAN SARANA SANITASI AIR BERSIH DAN MCK UNTUK MASYARAKAT MISKIN)</v>
          </cell>
          <cell r="I710">
            <v>0</v>
          </cell>
          <cell r="J710">
            <v>0</v>
          </cell>
          <cell r="K710">
            <v>0</v>
          </cell>
          <cell r="L710">
            <v>0</v>
          </cell>
          <cell r="M710">
            <v>0</v>
          </cell>
          <cell r="N710">
            <v>0</v>
          </cell>
          <cell r="O710">
            <v>0</v>
          </cell>
          <cell r="P710">
            <v>2008</v>
          </cell>
          <cell r="Q710">
            <v>0</v>
          </cell>
          <cell r="R710">
            <v>0</v>
          </cell>
          <cell r="S710">
            <v>0</v>
          </cell>
          <cell r="T710" t="str">
            <v>APBD</v>
          </cell>
          <cell r="U710">
            <v>220000000</v>
          </cell>
          <cell r="V710" t="str">
            <v>B</v>
          </cell>
          <cell r="W710">
            <v>0</v>
          </cell>
        </row>
        <row r="711">
          <cell r="F711" t="str">
            <v>4.14.01</v>
          </cell>
          <cell r="G711">
            <v>0</v>
          </cell>
          <cell r="H711" t="str">
            <v>PENGADAAN KONSTRUKSI BENDUNGAN (PEMBANGUNAN 10 TURAP PADA KECAMATAN KUANTAN TENGAH, GUNUNG TOAR DAN KUANTAN HILIR SERTA REHABILITASI SEI. GEMURU)</v>
          </cell>
          <cell r="I711">
            <v>0</v>
          </cell>
          <cell r="J711">
            <v>0</v>
          </cell>
          <cell r="K711">
            <v>0</v>
          </cell>
          <cell r="L711">
            <v>0</v>
          </cell>
          <cell r="M711">
            <v>0</v>
          </cell>
          <cell r="N711">
            <v>0</v>
          </cell>
          <cell r="O711">
            <v>0</v>
          </cell>
          <cell r="P711">
            <v>2009</v>
          </cell>
          <cell r="Q711">
            <v>0</v>
          </cell>
          <cell r="R711">
            <v>0</v>
          </cell>
          <cell r="S711">
            <v>0</v>
          </cell>
          <cell r="T711" t="str">
            <v>APBD</v>
          </cell>
          <cell r="U711">
            <v>6440797062</v>
          </cell>
          <cell r="V711" t="str">
            <v>B</v>
          </cell>
          <cell r="W711">
            <v>0</v>
          </cell>
        </row>
        <row r="712">
          <cell r="F712" t="str">
            <v>4.14.01</v>
          </cell>
          <cell r="G712">
            <v>0</v>
          </cell>
          <cell r="H712" t="str">
            <v>PENGADAAN KONSTRUKSI BENDUNGAN</v>
          </cell>
          <cell r="I712">
            <v>0</v>
          </cell>
          <cell r="J712">
            <v>0</v>
          </cell>
          <cell r="K712">
            <v>0</v>
          </cell>
          <cell r="L712">
            <v>0</v>
          </cell>
          <cell r="M712">
            <v>0</v>
          </cell>
          <cell r="N712">
            <v>0</v>
          </cell>
          <cell r="O712">
            <v>0</v>
          </cell>
          <cell r="P712">
            <v>2010</v>
          </cell>
          <cell r="Q712">
            <v>0</v>
          </cell>
          <cell r="R712">
            <v>0</v>
          </cell>
          <cell r="S712">
            <v>0</v>
          </cell>
          <cell r="T712" t="str">
            <v>APBD</v>
          </cell>
          <cell r="U712">
            <v>49222000</v>
          </cell>
          <cell r="V712" t="str">
            <v>B</v>
          </cell>
          <cell r="W712">
            <v>0</v>
          </cell>
        </row>
        <row r="713">
          <cell r="F713" t="str">
            <v>4.14.01</v>
          </cell>
          <cell r="G713">
            <v>0</v>
          </cell>
          <cell r="H713" t="str">
            <v>PENGADAAN KONSTRUKSI BENDUNGAN</v>
          </cell>
          <cell r="I713">
            <v>0</v>
          </cell>
          <cell r="J713">
            <v>0</v>
          </cell>
          <cell r="K713">
            <v>0</v>
          </cell>
          <cell r="L713">
            <v>0</v>
          </cell>
          <cell r="M713">
            <v>0</v>
          </cell>
          <cell r="N713">
            <v>0</v>
          </cell>
          <cell r="O713">
            <v>0</v>
          </cell>
          <cell r="P713">
            <v>2010</v>
          </cell>
          <cell r="Q713">
            <v>0</v>
          </cell>
          <cell r="R713">
            <v>0</v>
          </cell>
          <cell r="S713">
            <v>0</v>
          </cell>
          <cell r="T713" t="str">
            <v>APBD</v>
          </cell>
          <cell r="U713">
            <v>2566886647</v>
          </cell>
          <cell r="V713" t="str">
            <v>B</v>
          </cell>
          <cell r="W713">
            <v>0</v>
          </cell>
        </row>
        <row r="714">
          <cell r="F714" t="str">
            <v>4.14.01</v>
          </cell>
          <cell r="G714">
            <v>0</v>
          </cell>
          <cell r="H714" t="str">
            <v>PENGADAAN KONSTRUKSI BENDUNGAN</v>
          </cell>
          <cell r="I714">
            <v>0</v>
          </cell>
          <cell r="J714">
            <v>0</v>
          </cell>
          <cell r="K714">
            <v>0</v>
          </cell>
          <cell r="L714">
            <v>0</v>
          </cell>
          <cell r="M714">
            <v>0</v>
          </cell>
          <cell r="N714">
            <v>0</v>
          </cell>
          <cell r="O714">
            <v>0</v>
          </cell>
          <cell r="P714">
            <v>2010</v>
          </cell>
          <cell r="Q714">
            <v>0</v>
          </cell>
          <cell r="R714">
            <v>0</v>
          </cell>
          <cell r="S714">
            <v>0</v>
          </cell>
          <cell r="T714" t="str">
            <v>APBD</v>
          </cell>
          <cell r="U714">
            <v>1283493564</v>
          </cell>
          <cell r="V714" t="str">
            <v>B</v>
          </cell>
          <cell r="W714">
            <v>0</v>
          </cell>
        </row>
        <row r="715">
          <cell r="F715" t="str">
            <v>4.14.01</v>
          </cell>
          <cell r="G715">
            <v>0</v>
          </cell>
          <cell r="H715" t="str">
            <v>PEMB. TURAP PENAHAN TEBING &amp; NORMALISASI SUNGAI (MTS) SINGINGI</v>
          </cell>
          <cell r="I715">
            <v>0</v>
          </cell>
          <cell r="J715">
            <v>0</v>
          </cell>
          <cell r="K715" t="str">
            <v>Beton</v>
          </cell>
          <cell r="L715">
            <v>0</v>
          </cell>
          <cell r="M715">
            <v>0</v>
          </cell>
          <cell r="N715">
            <v>0</v>
          </cell>
          <cell r="O715" t="str">
            <v>SUNGAI (MTS) SINGINGI</v>
          </cell>
          <cell r="P715">
            <v>2011</v>
          </cell>
          <cell r="Q715">
            <v>0</v>
          </cell>
          <cell r="R715">
            <v>0</v>
          </cell>
          <cell r="S715">
            <v>0</v>
          </cell>
          <cell r="T715" t="str">
            <v>APBD</v>
          </cell>
          <cell r="U715">
            <v>563256690.27361846</v>
          </cell>
          <cell r="V715" t="str">
            <v>B</v>
          </cell>
          <cell r="W715">
            <v>0</v>
          </cell>
        </row>
        <row r="716">
          <cell r="F716" t="str">
            <v>4.14.01</v>
          </cell>
          <cell r="G716">
            <v>0</v>
          </cell>
          <cell r="H716" t="str">
            <v>PEMB. TANGGUL PENUTUP BANJIR TANAH TABOBAK</v>
          </cell>
          <cell r="I716">
            <v>0</v>
          </cell>
          <cell r="J716">
            <v>0</v>
          </cell>
          <cell r="K716" t="str">
            <v>Beton</v>
          </cell>
          <cell r="L716">
            <v>0</v>
          </cell>
          <cell r="M716">
            <v>0</v>
          </cell>
          <cell r="N716">
            <v>0</v>
          </cell>
          <cell r="O716" t="str">
            <v>TANAH TABOBAK</v>
          </cell>
          <cell r="P716">
            <v>2011</v>
          </cell>
          <cell r="Q716">
            <v>0</v>
          </cell>
          <cell r="R716">
            <v>0</v>
          </cell>
          <cell r="S716">
            <v>0</v>
          </cell>
          <cell r="T716" t="str">
            <v>APBD</v>
          </cell>
          <cell r="U716">
            <v>364211928.3288675</v>
          </cell>
          <cell r="V716" t="str">
            <v>B</v>
          </cell>
          <cell r="W716">
            <v>0</v>
          </cell>
        </row>
        <row r="717">
          <cell r="F717" t="str">
            <v>4.14.01</v>
          </cell>
          <cell r="G717">
            <v>0</v>
          </cell>
          <cell r="H717" t="str">
            <v>PEMB. TALUD SEI. MARIMBUNGAN DESA KP. BARU SENTAJO</v>
          </cell>
          <cell r="I717">
            <v>0</v>
          </cell>
          <cell r="J717">
            <v>0</v>
          </cell>
          <cell r="K717" t="str">
            <v>Beton</v>
          </cell>
          <cell r="L717">
            <v>0</v>
          </cell>
          <cell r="M717">
            <v>0</v>
          </cell>
          <cell r="N717">
            <v>0</v>
          </cell>
          <cell r="O717" t="str">
            <v>KP. BARU SENTAJO</v>
          </cell>
          <cell r="P717">
            <v>2011</v>
          </cell>
          <cell r="Q717">
            <v>0</v>
          </cell>
          <cell r="R717">
            <v>0</v>
          </cell>
          <cell r="S717">
            <v>0</v>
          </cell>
          <cell r="T717" t="str">
            <v>APBD</v>
          </cell>
          <cell r="U717">
            <v>365047601.72667986</v>
          </cell>
          <cell r="V717" t="str">
            <v>B</v>
          </cell>
          <cell r="W717">
            <v>0</v>
          </cell>
        </row>
        <row r="718">
          <cell r="F718" t="str">
            <v>4.14.01</v>
          </cell>
          <cell r="G718">
            <v>0</v>
          </cell>
          <cell r="H718" t="str">
            <v>PEMB. TALUD SEI. SINAMBEK (TUGU CARANO)</v>
          </cell>
          <cell r="I718">
            <v>0</v>
          </cell>
          <cell r="J718">
            <v>0</v>
          </cell>
          <cell r="K718" t="str">
            <v>Beton</v>
          </cell>
          <cell r="L718">
            <v>0</v>
          </cell>
          <cell r="M718">
            <v>0</v>
          </cell>
          <cell r="N718">
            <v>0</v>
          </cell>
          <cell r="O718" t="str">
            <v>SEI. SINAMBEK (TUGU CARANO)</v>
          </cell>
          <cell r="P718">
            <v>2011</v>
          </cell>
          <cell r="Q718">
            <v>0</v>
          </cell>
          <cell r="R718">
            <v>0</v>
          </cell>
          <cell r="S718">
            <v>0</v>
          </cell>
          <cell r="T718" t="str">
            <v>APBD</v>
          </cell>
          <cell r="U718">
            <v>620888795.27332008</v>
          </cell>
          <cell r="V718" t="str">
            <v>B</v>
          </cell>
          <cell r="W718">
            <v>0</v>
          </cell>
        </row>
        <row r="719">
          <cell r="F719" t="str">
            <v>4.14.01</v>
          </cell>
          <cell r="G719">
            <v>0</v>
          </cell>
          <cell r="H719" t="str">
            <v>PEMBANGUNAN TURAP PENAHAN TEBING SUNGAI KUANTAN PANCANG STAR TELUK KUANTAN</v>
          </cell>
          <cell r="I719">
            <v>0</v>
          </cell>
          <cell r="J719">
            <v>0</v>
          </cell>
          <cell r="K719" t="str">
            <v>Beton</v>
          </cell>
          <cell r="L719">
            <v>0</v>
          </cell>
          <cell r="M719">
            <v>0</v>
          </cell>
          <cell r="N719">
            <v>0</v>
          </cell>
          <cell r="O719" t="str">
            <v>SUNGAI KUANTAN PANCANG STAR TELUK KUANTAN</v>
          </cell>
          <cell r="P719">
            <v>2011</v>
          </cell>
          <cell r="Q719">
            <v>0</v>
          </cell>
          <cell r="R719">
            <v>0</v>
          </cell>
          <cell r="S719">
            <v>0</v>
          </cell>
          <cell r="T719" t="str">
            <v>APBD</v>
          </cell>
          <cell r="U719">
            <v>9859150</v>
          </cell>
          <cell r="V719" t="str">
            <v>B</v>
          </cell>
          <cell r="W719">
            <v>0</v>
          </cell>
        </row>
        <row r="720">
          <cell r="F720" t="str">
            <v>4.14.01</v>
          </cell>
          <cell r="G720">
            <v>0</v>
          </cell>
          <cell r="H720" t="str">
            <v>PEMBANGUNAN TURAP PENAHAN TEBING SUNGAI KUANTAN BABU</v>
          </cell>
          <cell r="I720">
            <v>0</v>
          </cell>
          <cell r="J720">
            <v>0</v>
          </cell>
          <cell r="K720" t="str">
            <v>Beton</v>
          </cell>
          <cell r="L720">
            <v>0</v>
          </cell>
          <cell r="M720">
            <v>0</v>
          </cell>
          <cell r="N720">
            <v>0</v>
          </cell>
          <cell r="O720" t="str">
            <v>SUNGAI KUANTAN BABU</v>
          </cell>
          <cell r="P720">
            <v>2011</v>
          </cell>
          <cell r="Q720">
            <v>0</v>
          </cell>
          <cell r="R720">
            <v>0</v>
          </cell>
          <cell r="S720">
            <v>0</v>
          </cell>
          <cell r="T720" t="str">
            <v>APBD</v>
          </cell>
          <cell r="U720">
            <v>16524015</v>
          </cell>
          <cell r="V720" t="str">
            <v>B</v>
          </cell>
          <cell r="W720">
            <v>0</v>
          </cell>
        </row>
        <row r="721">
          <cell r="F721" t="str">
            <v>4.14.01</v>
          </cell>
          <cell r="G721">
            <v>0</v>
          </cell>
          <cell r="H721" t="str">
            <v>PEMBANGUNAN TURAP PENAHAN TEBING SUNGAI PANCANG FINIS PASAR USANG BASERAH 65 M'</v>
          </cell>
          <cell r="I721">
            <v>0</v>
          </cell>
          <cell r="J721">
            <v>0</v>
          </cell>
          <cell r="K721" t="str">
            <v>Beton</v>
          </cell>
          <cell r="L721">
            <v>0</v>
          </cell>
          <cell r="M721">
            <v>0</v>
          </cell>
          <cell r="N721">
            <v>0</v>
          </cell>
          <cell r="O721" t="str">
            <v>PANCANG FINIS LUBUK SOBAE BASERAH</v>
          </cell>
          <cell r="P721">
            <v>2011</v>
          </cell>
          <cell r="Q721">
            <v>0</v>
          </cell>
          <cell r="R721">
            <v>0</v>
          </cell>
          <cell r="S721">
            <v>0</v>
          </cell>
          <cell r="T721" t="str">
            <v>APBD</v>
          </cell>
          <cell r="U721">
            <v>39305670</v>
          </cell>
          <cell r="V721" t="str">
            <v>B</v>
          </cell>
          <cell r="W721">
            <v>0</v>
          </cell>
        </row>
        <row r="722">
          <cell r="F722" t="str">
            <v>4.14.01</v>
          </cell>
          <cell r="G722">
            <v>0</v>
          </cell>
          <cell r="H722" t="str">
            <v>PEMBANGUNAN DRAINASE TUGU CARANO ARAH KARI - SINAMBEK 1200 M</v>
          </cell>
          <cell r="I722">
            <v>0</v>
          </cell>
          <cell r="J722">
            <v>0</v>
          </cell>
          <cell r="K722" t="str">
            <v>Beton</v>
          </cell>
          <cell r="L722">
            <v>0</v>
          </cell>
          <cell r="M722">
            <v>0</v>
          </cell>
          <cell r="N722">
            <v>0</v>
          </cell>
          <cell r="O722" t="str">
            <v>KARI - SINAMBEK</v>
          </cell>
          <cell r="P722">
            <v>2011</v>
          </cell>
          <cell r="Q722">
            <v>0</v>
          </cell>
          <cell r="R722">
            <v>0</v>
          </cell>
          <cell r="S722">
            <v>0</v>
          </cell>
          <cell r="T722" t="str">
            <v>APBD</v>
          </cell>
          <cell r="U722">
            <v>132520350</v>
          </cell>
          <cell r="V722" t="str">
            <v>B</v>
          </cell>
          <cell r="W722">
            <v>0</v>
          </cell>
        </row>
        <row r="723">
          <cell r="F723" t="str">
            <v>4.14.01</v>
          </cell>
          <cell r="G723">
            <v>0</v>
          </cell>
          <cell r="H723" t="str">
            <v>PEMBANGUNAN TALUD SEI. LIMANGAN DESA LOGAS (AREAL PERKUBURAN)</v>
          </cell>
          <cell r="I723">
            <v>0</v>
          </cell>
          <cell r="J723">
            <v>0</v>
          </cell>
          <cell r="K723">
            <v>0</v>
          </cell>
          <cell r="L723">
            <v>0</v>
          </cell>
          <cell r="M723">
            <v>0</v>
          </cell>
          <cell r="N723">
            <v>0</v>
          </cell>
          <cell r="O723" t="str">
            <v>SEI. LIMANGAN DESA LOGAS</v>
          </cell>
          <cell r="P723">
            <v>2012</v>
          </cell>
          <cell r="Q723">
            <v>0</v>
          </cell>
          <cell r="R723">
            <v>0</v>
          </cell>
          <cell r="S723">
            <v>0</v>
          </cell>
          <cell r="T723" t="str">
            <v>APBD</v>
          </cell>
          <cell r="U723">
            <v>431293227.73232901</v>
          </cell>
          <cell r="V723">
            <v>0</v>
          </cell>
          <cell r="W723">
            <v>0</v>
          </cell>
        </row>
        <row r="724">
          <cell r="F724" t="str">
            <v>4.14.01</v>
          </cell>
          <cell r="G724">
            <v>0</v>
          </cell>
          <cell r="H724" t="str">
            <v xml:space="preserve">PEMBANGUNAN TURAP PENAHAN TEBING SEI. GEMURUH KOTO TALUK </v>
          </cell>
          <cell r="I724">
            <v>0</v>
          </cell>
          <cell r="J724">
            <v>0</v>
          </cell>
          <cell r="K724">
            <v>0</v>
          </cell>
          <cell r="L724">
            <v>0</v>
          </cell>
          <cell r="M724">
            <v>0</v>
          </cell>
          <cell r="N724">
            <v>0</v>
          </cell>
          <cell r="O724" t="str">
            <v xml:space="preserve">SEI. GEMURUH KOTO TALUK </v>
          </cell>
          <cell r="P724">
            <v>2012</v>
          </cell>
          <cell r="Q724">
            <v>0</v>
          </cell>
          <cell r="R724">
            <v>0</v>
          </cell>
          <cell r="S724">
            <v>0</v>
          </cell>
          <cell r="T724" t="str">
            <v>APBD</v>
          </cell>
          <cell r="U724">
            <v>274556745.46946824</v>
          </cell>
          <cell r="V724">
            <v>0</v>
          </cell>
          <cell r="W724">
            <v>0</v>
          </cell>
        </row>
        <row r="725">
          <cell r="F725" t="str">
            <v>4.14.01</v>
          </cell>
          <cell r="G725">
            <v>0</v>
          </cell>
          <cell r="H725" t="str">
            <v>PEMBANGUNAN TALUD SEI. MTS MUARA LEMBU</v>
          </cell>
          <cell r="I725">
            <v>0</v>
          </cell>
          <cell r="J725">
            <v>0</v>
          </cell>
          <cell r="K725">
            <v>0</v>
          </cell>
          <cell r="L725">
            <v>0</v>
          </cell>
          <cell r="M725">
            <v>0</v>
          </cell>
          <cell r="N725">
            <v>0</v>
          </cell>
          <cell r="O725" t="str">
            <v>SEI. MTS MUARA LEMBU</v>
          </cell>
          <cell r="P725">
            <v>2012</v>
          </cell>
          <cell r="Q725">
            <v>0</v>
          </cell>
          <cell r="R725">
            <v>0</v>
          </cell>
          <cell r="S725">
            <v>0</v>
          </cell>
          <cell r="T725" t="str">
            <v>APBD</v>
          </cell>
          <cell r="U725">
            <v>387796432.0453642</v>
          </cell>
          <cell r="V725">
            <v>0</v>
          </cell>
          <cell r="W725">
            <v>0</v>
          </cell>
        </row>
        <row r="726">
          <cell r="F726" t="str">
            <v>4.14.01</v>
          </cell>
          <cell r="G726">
            <v>0</v>
          </cell>
          <cell r="H726" t="str">
            <v>PEMBANGUNAN TURAP PENAHAN TEBING SUNGAI LEMBU AREAL MANDI BALIMAU</v>
          </cell>
          <cell r="I726">
            <v>0</v>
          </cell>
          <cell r="J726">
            <v>0</v>
          </cell>
          <cell r="K726">
            <v>0</v>
          </cell>
          <cell r="L726">
            <v>0</v>
          </cell>
          <cell r="M726">
            <v>0</v>
          </cell>
          <cell r="N726">
            <v>0</v>
          </cell>
          <cell r="O726" t="str">
            <v>SUNGAI LEMBU AREAL MANDI BALIMAU</v>
          </cell>
          <cell r="P726">
            <v>2012</v>
          </cell>
          <cell r="Q726">
            <v>0</v>
          </cell>
          <cell r="R726">
            <v>0</v>
          </cell>
          <cell r="S726">
            <v>0</v>
          </cell>
          <cell r="T726" t="str">
            <v>APBD</v>
          </cell>
          <cell r="U726">
            <v>90837130.90006797</v>
          </cell>
          <cell r="V726">
            <v>0</v>
          </cell>
          <cell r="W726">
            <v>0</v>
          </cell>
        </row>
        <row r="727">
          <cell r="F727" t="str">
            <v>4.14.01</v>
          </cell>
          <cell r="G727">
            <v>0</v>
          </cell>
          <cell r="H727" t="str">
            <v>PEMBANGUNAN LOANING PENAHAN TEBING SEI.LEMBU (BERTAMBAH)</v>
          </cell>
          <cell r="I727">
            <v>0</v>
          </cell>
          <cell r="J727">
            <v>0</v>
          </cell>
          <cell r="K727">
            <v>0</v>
          </cell>
          <cell r="L727">
            <v>0</v>
          </cell>
          <cell r="M727">
            <v>0</v>
          </cell>
          <cell r="N727">
            <v>0</v>
          </cell>
          <cell r="O727" t="str">
            <v>SEI.LEMBU</v>
          </cell>
          <cell r="P727">
            <v>2012</v>
          </cell>
          <cell r="Q727">
            <v>0</v>
          </cell>
          <cell r="R727">
            <v>0</v>
          </cell>
          <cell r="S727">
            <v>0</v>
          </cell>
          <cell r="T727" t="str">
            <v>APBD</v>
          </cell>
          <cell r="U727">
            <v>100902046.8516902</v>
          </cell>
          <cell r="V727">
            <v>0</v>
          </cell>
          <cell r="W727">
            <v>0</v>
          </cell>
        </row>
        <row r="728">
          <cell r="F728" t="str">
            <v>4.14.01</v>
          </cell>
          <cell r="G728">
            <v>0</v>
          </cell>
          <cell r="H728" t="str">
            <v>PEMBANGUNAN TALUD SEI. SINAMBEK (TUGU CARANO)</v>
          </cell>
          <cell r="I728">
            <v>0</v>
          </cell>
          <cell r="J728">
            <v>0</v>
          </cell>
          <cell r="K728">
            <v>0</v>
          </cell>
          <cell r="L728">
            <v>0</v>
          </cell>
          <cell r="M728">
            <v>0</v>
          </cell>
          <cell r="N728">
            <v>0</v>
          </cell>
          <cell r="O728" t="str">
            <v>SEI. SINAMBEK (TUGU CARANO)</v>
          </cell>
          <cell r="P728">
            <v>2012</v>
          </cell>
          <cell r="Q728">
            <v>0</v>
          </cell>
          <cell r="R728">
            <v>0</v>
          </cell>
          <cell r="S728">
            <v>0</v>
          </cell>
          <cell r="T728" t="str">
            <v>APBD</v>
          </cell>
          <cell r="U728">
            <v>462808554.4462983</v>
          </cell>
          <cell r="V728">
            <v>0</v>
          </cell>
          <cell r="W728">
            <v>0</v>
          </cell>
        </row>
        <row r="729">
          <cell r="F729" t="str">
            <v>4.14.01</v>
          </cell>
          <cell r="G729">
            <v>0</v>
          </cell>
          <cell r="H729" t="str">
            <v>PEMBANGUNAN TALUD SEI. MARIMBUNGAN DESA KOTO SENTAJO</v>
          </cell>
          <cell r="I729">
            <v>0</v>
          </cell>
          <cell r="J729">
            <v>0</v>
          </cell>
          <cell r="K729">
            <v>0</v>
          </cell>
          <cell r="L729">
            <v>0</v>
          </cell>
          <cell r="M729">
            <v>0</v>
          </cell>
          <cell r="N729">
            <v>0</v>
          </cell>
          <cell r="O729" t="str">
            <v>SEI. MARIMBUNGAN DESA KOTO SENTAJO</v>
          </cell>
          <cell r="P729">
            <v>2012</v>
          </cell>
          <cell r="Q729">
            <v>0</v>
          </cell>
          <cell r="R729">
            <v>0</v>
          </cell>
          <cell r="S729">
            <v>0</v>
          </cell>
          <cell r="T729" t="str">
            <v>APBD</v>
          </cell>
          <cell r="U729">
            <v>303731994.89147037</v>
          </cell>
          <cell r="V729">
            <v>0</v>
          </cell>
          <cell r="W729">
            <v>0</v>
          </cell>
        </row>
        <row r="730">
          <cell r="F730" t="str">
            <v>4.14.01</v>
          </cell>
          <cell r="G730">
            <v>0</v>
          </cell>
          <cell r="H730" t="str">
            <v>TALUD SEI. SINAMBEK (SMA 3) TELUK KUANTAN</v>
          </cell>
          <cell r="I730">
            <v>0</v>
          </cell>
          <cell r="J730">
            <v>0</v>
          </cell>
          <cell r="K730" t="str">
            <v>Beton</v>
          </cell>
          <cell r="L730">
            <v>0</v>
          </cell>
          <cell r="M730">
            <v>0</v>
          </cell>
          <cell r="N730">
            <v>0</v>
          </cell>
          <cell r="O730" t="str">
            <v>SEI. SINAMBEK (SMA 3) TELUK KUANTAN</v>
          </cell>
          <cell r="P730">
            <v>2013</v>
          </cell>
          <cell r="Q730">
            <v>0</v>
          </cell>
          <cell r="R730">
            <v>0</v>
          </cell>
          <cell r="S730">
            <v>0</v>
          </cell>
          <cell r="T730" t="str">
            <v>APBD</v>
          </cell>
          <cell r="U730">
            <v>311209754.13048106</v>
          </cell>
          <cell r="V730">
            <v>0</v>
          </cell>
          <cell r="W730">
            <v>0</v>
          </cell>
        </row>
        <row r="731">
          <cell r="F731" t="str">
            <v>4.14.01</v>
          </cell>
          <cell r="G731">
            <v>0</v>
          </cell>
          <cell r="H731" t="str">
            <v>TALUD SUNGAI JAKE DESA JAKE</v>
          </cell>
          <cell r="I731">
            <v>0</v>
          </cell>
          <cell r="J731">
            <v>0</v>
          </cell>
          <cell r="K731" t="str">
            <v>Beton</v>
          </cell>
          <cell r="L731">
            <v>0</v>
          </cell>
          <cell r="M731">
            <v>0</v>
          </cell>
          <cell r="N731">
            <v>0</v>
          </cell>
          <cell r="O731" t="str">
            <v>JAKE</v>
          </cell>
          <cell r="P731">
            <v>2013</v>
          </cell>
          <cell r="Q731">
            <v>0</v>
          </cell>
          <cell r="R731">
            <v>0</v>
          </cell>
          <cell r="S731">
            <v>0</v>
          </cell>
          <cell r="T731" t="str">
            <v>APBD</v>
          </cell>
          <cell r="U731">
            <v>306191245.86951894</v>
          </cell>
          <cell r="V731">
            <v>0</v>
          </cell>
          <cell r="W731">
            <v>0</v>
          </cell>
        </row>
        <row r="732">
          <cell r="F732" t="str">
            <v>4.14.01</v>
          </cell>
          <cell r="G732">
            <v>0</v>
          </cell>
          <cell r="H732" t="str">
            <v>PEMBANGUNAN TURAP SEI. SINAMBEK HILIR (MUARO SENTAJO)</v>
          </cell>
          <cell r="I732">
            <v>0</v>
          </cell>
          <cell r="J732">
            <v>0</v>
          </cell>
          <cell r="K732" t="str">
            <v>Beton</v>
          </cell>
          <cell r="L732">
            <v>0</v>
          </cell>
          <cell r="M732">
            <v>0</v>
          </cell>
          <cell r="N732">
            <v>0</v>
          </cell>
          <cell r="O732" t="str">
            <v>SEI. SINAMBEK HILIR (MUARO SENTAJO)</v>
          </cell>
          <cell r="P732">
            <v>2013</v>
          </cell>
          <cell r="Q732">
            <v>0</v>
          </cell>
          <cell r="R732">
            <v>0</v>
          </cell>
          <cell r="S732">
            <v>0</v>
          </cell>
          <cell r="T732" t="str">
            <v>APBD</v>
          </cell>
          <cell r="U732">
            <v>428031998.81311899</v>
          </cell>
          <cell r="V732">
            <v>0</v>
          </cell>
          <cell r="W732">
            <v>0</v>
          </cell>
        </row>
        <row r="733">
          <cell r="F733" t="str">
            <v>4.14.01</v>
          </cell>
          <cell r="G733">
            <v>0</v>
          </cell>
          <cell r="H733" t="str">
            <v>PEMBANGUNAN SEI. KUANTAN CERENTI</v>
          </cell>
          <cell r="I733">
            <v>0</v>
          </cell>
          <cell r="J733">
            <v>0</v>
          </cell>
          <cell r="K733" t="str">
            <v>Beton</v>
          </cell>
          <cell r="L733">
            <v>0</v>
          </cell>
          <cell r="M733">
            <v>0</v>
          </cell>
          <cell r="N733">
            <v>0</v>
          </cell>
          <cell r="O733" t="str">
            <v>SEI. KUANTAN CERENTI</v>
          </cell>
          <cell r="P733">
            <v>2013</v>
          </cell>
          <cell r="Q733">
            <v>0</v>
          </cell>
          <cell r="R733">
            <v>0</v>
          </cell>
          <cell r="S733">
            <v>0</v>
          </cell>
          <cell r="T733" t="str">
            <v>APBD</v>
          </cell>
          <cell r="U733">
            <v>461923046.19</v>
          </cell>
          <cell r="V733">
            <v>0</v>
          </cell>
          <cell r="W733">
            <v>0</v>
          </cell>
        </row>
        <row r="734">
          <cell r="F734" t="str">
            <v>4.14.01</v>
          </cell>
          <cell r="G734">
            <v>0</v>
          </cell>
          <cell r="H734" t="str">
            <v>PEMBANGUNAN TALUD SEI. JERING BELAKANG BALAI ADAT</v>
          </cell>
          <cell r="I734">
            <v>0</v>
          </cell>
          <cell r="J734">
            <v>0</v>
          </cell>
          <cell r="K734" t="str">
            <v>Beton</v>
          </cell>
          <cell r="L734">
            <v>0</v>
          </cell>
          <cell r="M734">
            <v>0</v>
          </cell>
          <cell r="N734">
            <v>0</v>
          </cell>
          <cell r="O734" t="str">
            <v>SEI. JERING BELAKANG BALAI ADAT</v>
          </cell>
          <cell r="P734">
            <v>2013</v>
          </cell>
          <cell r="Q734">
            <v>0</v>
          </cell>
          <cell r="R734">
            <v>0</v>
          </cell>
          <cell r="S734">
            <v>0</v>
          </cell>
          <cell r="T734" t="str">
            <v>APBD</v>
          </cell>
          <cell r="U734">
            <v>364356538.12</v>
          </cell>
          <cell r="V734">
            <v>0</v>
          </cell>
          <cell r="W734">
            <v>0</v>
          </cell>
        </row>
        <row r="735">
          <cell r="F735" t="str">
            <v>4.14.01</v>
          </cell>
          <cell r="G735">
            <v>0</v>
          </cell>
          <cell r="H735" t="str">
            <v>PEMBUATAN TURAP PENAHAN TEBING SEI. KUANTAN KRESEK</v>
          </cell>
          <cell r="I735">
            <v>0</v>
          </cell>
          <cell r="J735">
            <v>0</v>
          </cell>
          <cell r="K735" t="str">
            <v>Beton</v>
          </cell>
          <cell r="L735">
            <v>0</v>
          </cell>
          <cell r="M735">
            <v>0</v>
          </cell>
          <cell r="N735">
            <v>0</v>
          </cell>
          <cell r="O735" t="str">
            <v>SEI. KUANTAN KRESEK</v>
          </cell>
          <cell r="P735">
            <v>2013</v>
          </cell>
          <cell r="Q735">
            <v>0</v>
          </cell>
          <cell r="R735">
            <v>0</v>
          </cell>
          <cell r="S735">
            <v>0</v>
          </cell>
          <cell r="T735" t="str">
            <v>APBD</v>
          </cell>
          <cell r="U735">
            <v>1203700390</v>
          </cell>
          <cell r="V735">
            <v>0</v>
          </cell>
          <cell r="W735">
            <v>0</v>
          </cell>
        </row>
        <row r="736">
          <cell r="F736" t="str">
            <v>4.14.01</v>
          </cell>
          <cell r="G736">
            <v>0</v>
          </cell>
          <cell r="H736" t="str">
            <v>PEMBUATAN TURAP BRONJONG SUNGAI BATANG PANGEAN DESA PULAU TENGAH</v>
          </cell>
          <cell r="I736">
            <v>0</v>
          </cell>
          <cell r="J736">
            <v>0</v>
          </cell>
          <cell r="K736" t="str">
            <v>Beton</v>
          </cell>
          <cell r="L736">
            <v>0</v>
          </cell>
          <cell r="M736">
            <v>0</v>
          </cell>
          <cell r="N736">
            <v>0</v>
          </cell>
          <cell r="O736" t="str">
            <v>TRIBUN UTAMA (HAKIM) PANCANG FINIS PANGEAN</v>
          </cell>
          <cell r="P736">
            <v>2013</v>
          </cell>
          <cell r="Q736">
            <v>0</v>
          </cell>
          <cell r="R736">
            <v>0</v>
          </cell>
          <cell r="S736">
            <v>0</v>
          </cell>
          <cell r="T736" t="str">
            <v>APBD</v>
          </cell>
          <cell r="U736">
            <v>199750000</v>
          </cell>
          <cell r="V736">
            <v>0</v>
          </cell>
          <cell r="W736">
            <v>0</v>
          </cell>
        </row>
        <row r="737">
          <cell r="F737" t="str">
            <v>4.14.01</v>
          </cell>
          <cell r="G737">
            <v>0</v>
          </cell>
          <cell r="H737" t="str">
            <v>PEMBUATAN TURAP PENAHAN TEBING SUNGAI SINAMBEK (MESJID AGUNG)</v>
          </cell>
          <cell r="I737">
            <v>0</v>
          </cell>
          <cell r="J737">
            <v>0</v>
          </cell>
          <cell r="K737" t="str">
            <v>Beton</v>
          </cell>
          <cell r="L737">
            <v>0</v>
          </cell>
          <cell r="M737">
            <v>0</v>
          </cell>
          <cell r="N737">
            <v>0</v>
          </cell>
          <cell r="O737" t="str">
            <v>SINAMBEK (MESJID AGUNG)</v>
          </cell>
          <cell r="P737">
            <v>2013</v>
          </cell>
          <cell r="Q737">
            <v>0</v>
          </cell>
          <cell r="R737">
            <v>0</v>
          </cell>
          <cell r="S737">
            <v>0</v>
          </cell>
          <cell r="T737" t="str">
            <v>APBD</v>
          </cell>
          <cell r="U737">
            <v>199750000</v>
          </cell>
          <cell r="V737">
            <v>0</v>
          </cell>
          <cell r="W737">
            <v>0</v>
          </cell>
        </row>
        <row r="738">
          <cell r="F738" t="str">
            <v>4.14.01</v>
          </cell>
          <cell r="G738">
            <v>0</v>
          </cell>
          <cell r="H738" t="str">
            <v>PEMBUATAN LOANING SUNGAI GEMURUH (SAMPING TUGU JALUR)</v>
          </cell>
          <cell r="I738">
            <v>0</v>
          </cell>
          <cell r="J738">
            <v>0</v>
          </cell>
          <cell r="K738" t="str">
            <v>Beton</v>
          </cell>
          <cell r="L738">
            <v>0</v>
          </cell>
          <cell r="M738">
            <v>0</v>
          </cell>
          <cell r="N738">
            <v>0</v>
          </cell>
          <cell r="O738" t="str">
            <v>SUNGAI GEMURUH (SAMPING TUGU JALUR)</v>
          </cell>
          <cell r="P738">
            <v>2013</v>
          </cell>
          <cell r="Q738">
            <v>0</v>
          </cell>
          <cell r="R738">
            <v>0</v>
          </cell>
          <cell r="S738">
            <v>0</v>
          </cell>
          <cell r="T738" t="str">
            <v>APBD</v>
          </cell>
          <cell r="U738">
            <v>99750000</v>
          </cell>
          <cell r="V738">
            <v>0</v>
          </cell>
          <cell r="W738">
            <v>0</v>
          </cell>
        </row>
        <row r="739">
          <cell r="F739" t="str">
            <v>4.14.01</v>
          </cell>
          <cell r="G739">
            <v>0</v>
          </cell>
          <cell r="H739" t="str">
            <v>PEMBUATAN TURAP PENAHAN TEBING SUNGAI MESJID JAMIK KOTO GUNUNG KEC. GUNUNG TOAR</v>
          </cell>
          <cell r="I739">
            <v>0</v>
          </cell>
          <cell r="J739">
            <v>0</v>
          </cell>
          <cell r="K739" t="str">
            <v>Beton</v>
          </cell>
          <cell r="L739">
            <v>0</v>
          </cell>
          <cell r="M739">
            <v>0</v>
          </cell>
          <cell r="N739">
            <v>0</v>
          </cell>
          <cell r="O739" t="str">
            <v>KOTO GUNUNG</v>
          </cell>
          <cell r="P739">
            <v>2013</v>
          </cell>
          <cell r="Q739">
            <v>0</v>
          </cell>
          <cell r="R739">
            <v>0</v>
          </cell>
          <cell r="S739">
            <v>0</v>
          </cell>
          <cell r="T739" t="str">
            <v>APBD</v>
          </cell>
          <cell r="U739">
            <v>199870000</v>
          </cell>
          <cell r="V739">
            <v>0</v>
          </cell>
          <cell r="W739">
            <v>0</v>
          </cell>
        </row>
        <row r="740">
          <cell r="F740" t="str">
            <v>4.14.01</v>
          </cell>
          <cell r="G740">
            <v>0</v>
          </cell>
          <cell r="H740" t="str">
            <v xml:space="preserve"> PEMBUATAN TURAP LOANING SUNGAI DESA SUMBER JAYA  KEC. SINGINGI HILIR</v>
          </cell>
          <cell r="I740">
            <v>0</v>
          </cell>
          <cell r="J740">
            <v>0</v>
          </cell>
          <cell r="K740" t="str">
            <v>Beton</v>
          </cell>
          <cell r="L740">
            <v>0</v>
          </cell>
          <cell r="M740">
            <v>0</v>
          </cell>
          <cell r="N740">
            <v>0</v>
          </cell>
          <cell r="O740" t="str">
            <v>SUMBER JAYA</v>
          </cell>
          <cell r="P740">
            <v>2013</v>
          </cell>
          <cell r="Q740">
            <v>0</v>
          </cell>
          <cell r="R740">
            <v>0</v>
          </cell>
          <cell r="S740">
            <v>0</v>
          </cell>
          <cell r="T740" t="str">
            <v>APBD</v>
          </cell>
          <cell r="U740">
            <v>199850000</v>
          </cell>
          <cell r="V740">
            <v>0</v>
          </cell>
          <cell r="W740">
            <v>0</v>
          </cell>
        </row>
        <row r="741">
          <cell r="F741" t="str">
            <v>4.14.01</v>
          </cell>
          <cell r="G741">
            <v>0</v>
          </cell>
          <cell r="H741" t="str">
            <v xml:space="preserve"> PEMBUATAN LOANING SUNGAI PERUPUK MESJID NURUL IMAN DESA PULAU PANJANG KEC. CERENTI</v>
          </cell>
          <cell r="I741">
            <v>0</v>
          </cell>
          <cell r="J741">
            <v>0</v>
          </cell>
          <cell r="K741" t="str">
            <v>Beton</v>
          </cell>
          <cell r="L741">
            <v>0</v>
          </cell>
          <cell r="M741">
            <v>0</v>
          </cell>
          <cell r="N741">
            <v>0</v>
          </cell>
          <cell r="O741" t="str">
            <v>SUNGAI PERUPUK DESA PULAU PANJANG CERENTI</v>
          </cell>
          <cell r="P741">
            <v>2013</v>
          </cell>
          <cell r="Q741">
            <v>0</v>
          </cell>
          <cell r="R741">
            <v>0</v>
          </cell>
          <cell r="S741">
            <v>0</v>
          </cell>
          <cell r="T741" t="str">
            <v>APBD</v>
          </cell>
          <cell r="U741">
            <v>199875000</v>
          </cell>
          <cell r="V741">
            <v>0</v>
          </cell>
          <cell r="W741">
            <v>0</v>
          </cell>
        </row>
        <row r="742">
          <cell r="F742" t="str">
            <v>4.14.01</v>
          </cell>
          <cell r="G742">
            <v>0</v>
          </cell>
          <cell r="H742" t="str">
            <v>NORMALISASI SEI. DESA PULAU BARU KOPAH KEC. KUANTAN TENGAH</v>
          </cell>
          <cell r="I742">
            <v>0</v>
          </cell>
          <cell r="J742">
            <v>0</v>
          </cell>
          <cell r="K742" t="str">
            <v>Beton</v>
          </cell>
          <cell r="L742">
            <v>0</v>
          </cell>
          <cell r="M742">
            <v>0</v>
          </cell>
          <cell r="N742">
            <v>0</v>
          </cell>
          <cell r="O742" t="str">
            <v>SEI. DESA PULAU BARU KOPAH</v>
          </cell>
          <cell r="P742">
            <v>2013</v>
          </cell>
          <cell r="Q742">
            <v>0</v>
          </cell>
          <cell r="R742">
            <v>0</v>
          </cell>
          <cell r="S742">
            <v>0</v>
          </cell>
          <cell r="T742" t="str">
            <v>APBD</v>
          </cell>
          <cell r="U742">
            <v>124750000</v>
          </cell>
          <cell r="V742">
            <v>0</v>
          </cell>
          <cell r="W742">
            <v>0</v>
          </cell>
        </row>
        <row r="743">
          <cell r="F743" t="str">
            <v>4.14.01</v>
          </cell>
          <cell r="G743">
            <v>0</v>
          </cell>
          <cell r="H743" t="str">
            <v>PEMBUATAN TALUD SUNGAI NANUN</v>
          </cell>
          <cell r="I743">
            <v>0</v>
          </cell>
          <cell r="J743">
            <v>0</v>
          </cell>
          <cell r="K743" t="str">
            <v>Beton</v>
          </cell>
          <cell r="L743">
            <v>0</v>
          </cell>
          <cell r="M743">
            <v>0</v>
          </cell>
          <cell r="N743">
            <v>0</v>
          </cell>
          <cell r="O743" t="str">
            <v>SUNGAI NANUN</v>
          </cell>
          <cell r="P743">
            <v>2013</v>
          </cell>
          <cell r="Q743">
            <v>0</v>
          </cell>
          <cell r="R743">
            <v>0</v>
          </cell>
          <cell r="S743">
            <v>0</v>
          </cell>
          <cell r="T743" t="str">
            <v>APBD</v>
          </cell>
          <cell r="U743">
            <v>199750000</v>
          </cell>
          <cell r="V743">
            <v>0</v>
          </cell>
          <cell r="W743">
            <v>0</v>
          </cell>
        </row>
        <row r="744">
          <cell r="F744" t="str">
            <v>4.14.01</v>
          </cell>
          <cell r="G744">
            <v>0</v>
          </cell>
          <cell r="H744" t="str">
            <v>PEMBUATAN DRAINASE RUAS JALAN SP. PERKANTORAN PEMDA-BUNDARAN DPRD</v>
          </cell>
          <cell r="I744">
            <v>0</v>
          </cell>
          <cell r="J744">
            <v>0</v>
          </cell>
          <cell r="K744">
            <v>0</v>
          </cell>
          <cell r="L744">
            <v>0</v>
          </cell>
          <cell r="M744">
            <v>0</v>
          </cell>
          <cell r="N744">
            <v>0</v>
          </cell>
          <cell r="O744" t="str">
            <v>SIMP. PERKANTORAN PEMDA - BUNDARAN DPRD</v>
          </cell>
          <cell r="P744">
            <v>2014</v>
          </cell>
          <cell r="Q744">
            <v>0</v>
          </cell>
          <cell r="R744">
            <v>0</v>
          </cell>
          <cell r="S744">
            <v>0</v>
          </cell>
          <cell r="T744" t="str">
            <v>APBD</v>
          </cell>
          <cell r="U744">
            <v>197739968</v>
          </cell>
          <cell r="V744">
            <v>0</v>
          </cell>
          <cell r="W744">
            <v>0</v>
          </cell>
        </row>
        <row r="745">
          <cell r="F745" t="str">
            <v>4.14.01</v>
          </cell>
          <cell r="G745">
            <v>0</v>
          </cell>
          <cell r="H745" t="str">
            <v>PEMBUATAN DRAINASE RUAS JALAN PERUMNAS - TK PEMBINA</v>
          </cell>
          <cell r="I745">
            <v>0</v>
          </cell>
          <cell r="J745">
            <v>0</v>
          </cell>
          <cell r="K745">
            <v>0</v>
          </cell>
          <cell r="L745">
            <v>0</v>
          </cell>
          <cell r="M745">
            <v>0</v>
          </cell>
          <cell r="N745">
            <v>0</v>
          </cell>
          <cell r="O745" t="str">
            <v>PERUMNAS - TK PEMBINA</v>
          </cell>
          <cell r="P745">
            <v>2014</v>
          </cell>
          <cell r="Q745">
            <v>0</v>
          </cell>
          <cell r="R745">
            <v>0</v>
          </cell>
          <cell r="S745">
            <v>0</v>
          </cell>
          <cell r="T745" t="str">
            <v>APBD</v>
          </cell>
          <cell r="U745">
            <v>197918604</v>
          </cell>
          <cell r="V745">
            <v>0</v>
          </cell>
          <cell r="W745">
            <v>0</v>
          </cell>
        </row>
        <row r="746">
          <cell r="F746" t="str">
            <v>4.14.01</v>
          </cell>
          <cell r="G746">
            <v>0</v>
          </cell>
          <cell r="H746" t="str">
            <v>PEMBUATAN DRAINASE RUAS JALAN STM - BERINGIN (MAN)</v>
          </cell>
          <cell r="I746">
            <v>0</v>
          </cell>
          <cell r="J746">
            <v>0</v>
          </cell>
          <cell r="K746">
            <v>0</v>
          </cell>
          <cell r="L746">
            <v>0</v>
          </cell>
          <cell r="M746">
            <v>0</v>
          </cell>
          <cell r="N746">
            <v>0</v>
          </cell>
          <cell r="O746" t="str">
            <v>STM - BERINGIN</v>
          </cell>
          <cell r="P746">
            <v>2014</v>
          </cell>
          <cell r="Q746">
            <v>0</v>
          </cell>
          <cell r="R746">
            <v>0</v>
          </cell>
          <cell r="S746">
            <v>0</v>
          </cell>
          <cell r="T746" t="str">
            <v>APBD</v>
          </cell>
          <cell r="U746">
            <v>197925372</v>
          </cell>
          <cell r="V746">
            <v>0</v>
          </cell>
          <cell r="W746">
            <v>0</v>
          </cell>
        </row>
        <row r="747">
          <cell r="F747" t="str">
            <v>4.14.01</v>
          </cell>
          <cell r="G747">
            <v>0</v>
          </cell>
          <cell r="H747" t="str">
            <v>PEMBUATAN DRAINASE JAYA KOPAH</v>
          </cell>
          <cell r="I747">
            <v>0</v>
          </cell>
          <cell r="J747">
            <v>0</v>
          </cell>
          <cell r="K747">
            <v>0</v>
          </cell>
          <cell r="L747">
            <v>0</v>
          </cell>
          <cell r="M747">
            <v>0</v>
          </cell>
          <cell r="N747">
            <v>0</v>
          </cell>
          <cell r="O747" t="str">
            <v>JAYA KOPAH</v>
          </cell>
          <cell r="P747">
            <v>2014</v>
          </cell>
          <cell r="Q747">
            <v>0</v>
          </cell>
          <cell r="R747">
            <v>0</v>
          </cell>
          <cell r="S747">
            <v>0</v>
          </cell>
          <cell r="T747" t="str">
            <v>APBD</v>
          </cell>
          <cell r="U747">
            <v>197626366</v>
          </cell>
          <cell r="V747">
            <v>0</v>
          </cell>
          <cell r="W747">
            <v>0</v>
          </cell>
        </row>
        <row r="748">
          <cell r="F748" t="str">
            <v>4.14.01</v>
          </cell>
          <cell r="G748">
            <v>0</v>
          </cell>
          <cell r="H748" t="str">
            <v>PEMBANGUNAN TALUD SUNGAI MARIMBUNGAN DESA KOTO SENTAJO</v>
          </cell>
          <cell r="I748">
            <v>0</v>
          </cell>
          <cell r="J748">
            <v>0</v>
          </cell>
          <cell r="K748">
            <v>0</v>
          </cell>
          <cell r="L748">
            <v>0</v>
          </cell>
          <cell r="M748">
            <v>0</v>
          </cell>
          <cell r="N748">
            <v>0</v>
          </cell>
          <cell r="O748" t="str">
            <v>SUNGAI MARIMBUNGAN DESA KOTO SENTAJO</v>
          </cell>
          <cell r="P748">
            <v>2014</v>
          </cell>
          <cell r="Q748">
            <v>0</v>
          </cell>
          <cell r="R748">
            <v>0</v>
          </cell>
          <cell r="S748">
            <v>0</v>
          </cell>
          <cell r="T748" t="str">
            <v>APBD</v>
          </cell>
          <cell r="U748">
            <v>904050000</v>
          </cell>
          <cell r="V748">
            <v>0</v>
          </cell>
          <cell r="W748">
            <v>0</v>
          </cell>
        </row>
        <row r="749">
          <cell r="F749" t="str">
            <v>4.14.01</v>
          </cell>
          <cell r="G749">
            <v>0</v>
          </cell>
          <cell r="H749" t="str">
            <v>PEMBUATAN DRAINASE JALAN PLN</v>
          </cell>
          <cell r="I749">
            <v>0</v>
          </cell>
          <cell r="J749">
            <v>0</v>
          </cell>
          <cell r="K749">
            <v>0</v>
          </cell>
          <cell r="L749">
            <v>0</v>
          </cell>
          <cell r="M749">
            <v>0</v>
          </cell>
          <cell r="N749">
            <v>0</v>
          </cell>
          <cell r="O749" t="str">
            <v>JALAN PLN</v>
          </cell>
          <cell r="P749">
            <v>2014</v>
          </cell>
          <cell r="Q749">
            <v>0</v>
          </cell>
          <cell r="R749">
            <v>0</v>
          </cell>
          <cell r="S749">
            <v>0</v>
          </cell>
          <cell r="T749" t="str">
            <v>APBD</v>
          </cell>
          <cell r="U749">
            <v>173287568.5703457</v>
          </cell>
          <cell r="V749">
            <v>0</v>
          </cell>
          <cell r="W749">
            <v>0</v>
          </cell>
        </row>
        <row r="750">
          <cell r="F750" t="str">
            <v>4.14.01</v>
          </cell>
          <cell r="G750">
            <v>0</v>
          </cell>
          <cell r="H750" t="str">
            <v>PEMBUATAN DRAINASE JALAN LINGKAR SEBERANG TALUK</v>
          </cell>
          <cell r="I750">
            <v>0</v>
          </cell>
          <cell r="J750">
            <v>0</v>
          </cell>
          <cell r="K750">
            <v>0</v>
          </cell>
          <cell r="L750">
            <v>0</v>
          </cell>
          <cell r="M750">
            <v>0</v>
          </cell>
          <cell r="N750">
            <v>0</v>
          </cell>
          <cell r="O750" t="str">
            <v>LINGKAR SEBERANG TALUK</v>
          </cell>
          <cell r="P750">
            <v>2014</v>
          </cell>
          <cell r="Q750">
            <v>0</v>
          </cell>
          <cell r="R750">
            <v>0</v>
          </cell>
          <cell r="S750">
            <v>0</v>
          </cell>
          <cell r="T750" t="str">
            <v>APBD</v>
          </cell>
          <cell r="U750">
            <v>194364451.48156792</v>
          </cell>
          <cell r="V750">
            <v>0</v>
          </cell>
          <cell r="W750">
            <v>0</v>
          </cell>
        </row>
        <row r="751">
          <cell r="F751" t="str">
            <v>4.14.01</v>
          </cell>
          <cell r="G751">
            <v>0</v>
          </cell>
          <cell r="H751" t="str">
            <v>PEMBUATAN DRAINASE JALAN ARENA DAYUNG KEBUN NOPI</v>
          </cell>
          <cell r="I751">
            <v>0</v>
          </cell>
          <cell r="J751">
            <v>0</v>
          </cell>
          <cell r="K751">
            <v>0</v>
          </cell>
          <cell r="L751">
            <v>0</v>
          </cell>
          <cell r="M751">
            <v>0</v>
          </cell>
          <cell r="N751">
            <v>0</v>
          </cell>
          <cell r="O751" t="str">
            <v>ARENA DAYUNG KEBUN NOPI</v>
          </cell>
          <cell r="P751">
            <v>2014</v>
          </cell>
          <cell r="Q751">
            <v>0</v>
          </cell>
          <cell r="R751">
            <v>0</v>
          </cell>
          <cell r="S751">
            <v>0</v>
          </cell>
          <cell r="T751" t="str">
            <v>APBD</v>
          </cell>
          <cell r="U751">
            <v>194266334.13678473</v>
          </cell>
          <cell r="V751">
            <v>0</v>
          </cell>
          <cell r="W751">
            <v>0</v>
          </cell>
        </row>
        <row r="752">
          <cell r="F752" t="str">
            <v>4.14.01</v>
          </cell>
          <cell r="G752">
            <v>0</v>
          </cell>
          <cell r="H752" t="str">
            <v>PEMBUATAN DRAINASE JALAN PERUMNAS</v>
          </cell>
          <cell r="I752">
            <v>0</v>
          </cell>
          <cell r="J752">
            <v>0</v>
          </cell>
          <cell r="K752">
            <v>0</v>
          </cell>
          <cell r="L752">
            <v>0</v>
          </cell>
          <cell r="M752">
            <v>0</v>
          </cell>
          <cell r="N752">
            <v>0</v>
          </cell>
          <cell r="O752" t="str">
            <v>PERUMNAS</v>
          </cell>
          <cell r="P752">
            <v>2014</v>
          </cell>
          <cell r="Q752">
            <v>0</v>
          </cell>
          <cell r="R752">
            <v>0</v>
          </cell>
          <cell r="S752">
            <v>0</v>
          </cell>
          <cell r="T752" t="str">
            <v>APBD</v>
          </cell>
          <cell r="U752">
            <v>194205094.58212945</v>
          </cell>
          <cell r="V752">
            <v>0</v>
          </cell>
          <cell r="W752">
            <v>0</v>
          </cell>
        </row>
        <row r="753">
          <cell r="F753" t="str">
            <v>4.14.01</v>
          </cell>
          <cell r="G753">
            <v>0</v>
          </cell>
          <cell r="H753" t="str">
            <v xml:space="preserve">PEMBUATAN DRAINASE JALAN SAWIT </v>
          </cell>
          <cell r="I753">
            <v>0</v>
          </cell>
          <cell r="J753">
            <v>0</v>
          </cell>
          <cell r="K753">
            <v>0</v>
          </cell>
          <cell r="L753">
            <v>0</v>
          </cell>
          <cell r="M753">
            <v>0</v>
          </cell>
          <cell r="N753">
            <v>0</v>
          </cell>
          <cell r="O753" t="str">
            <v xml:space="preserve">JALAN SAWIT </v>
          </cell>
          <cell r="P753">
            <v>2014</v>
          </cell>
          <cell r="Q753">
            <v>0</v>
          </cell>
          <cell r="R753">
            <v>0</v>
          </cell>
          <cell r="S753">
            <v>0</v>
          </cell>
          <cell r="T753" t="str">
            <v>APBD</v>
          </cell>
          <cell r="U753">
            <v>186951267.2291722</v>
          </cell>
          <cell r="V753">
            <v>0</v>
          </cell>
          <cell r="W753">
            <v>0</v>
          </cell>
        </row>
        <row r="754">
          <cell r="F754" t="str">
            <v>4.14.01</v>
          </cell>
          <cell r="G754">
            <v>0</v>
          </cell>
          <cell r="H754" t="str">
            <v>PEMBANGUNAN TURAP PENAHAN TEBING TINGGI SUNGAI KUANTAN DESA PULAU KOMANG</v>
          </cell>
          <cell r="I754">
            <v>0</v>
          </cell>
          <cell r="J754">
            <v>0</v>
          </cell>
          <cell r="K754">
            <v>0</v>
          </cell>
          <cell r="L754">
            <v>0</v>
          </cell>
          <cell r="M754">
            <v>0</v>
          </cell>
          <cell r="N754">
            <v>0</v>
          </cell>
          <cell r="O754" t="str">
            <v>SEI. KUANTAN DESA PL.KOMANG</v>
          </cell>
          <cell r="P754">
            <v>2014</v>
          </cell>
          <cell r="Q754">
            <v>0</v>
          </cell>
          <cell r="R754">
            <v>0</v>
          </cell>
          <cell r="S754">
            <v>0</v>
          </cell>
          <cell r="T754" t="str">
            <v>APBD</v>
          </cell>
          <cell r="U754">
            <v>1101649000</v>
          </cell>
          <cell r="V754">
            <v>0</v>
          </cell>
          <cell r="W754">
            <v>0</v>
          </cell>
        </row>
        <row r="755">
          <cell r="F755" t="str">
            <v>4.14.01</v>
          </cell>
          <cell r="G755">
            <v>0</v>
          </cell>
          <cell r="H755" t="str">
            <v>TALUD PENAHAN TEBING MESJID LOGAS</v>
          </cell>
          <cell r="I755">
            <v>0</v>
          </cell>
          <cell r="J755">
            <v>0</v>
          </cell>
          <cell r="K755">
            <v>0</v>
          </cell>
          <cell r="L755">
            <v>0</v>
          </cell>
          <cell r="M755">
            <v>0</v>
          </cell>
          <cell r="N755">
            <v>0</v>
          </cell>
          <cell r="O755" t="str">
            <v>TEBING MESJID LOGAS</v>
          </cell>
          <cell r="P755">
            <v>2014</v>
          </cell>
          <cell r="Q755">
            <v>0</v>
          </cell>
          <cell r="R755">
            <v>0</v>
          </cell>
          <cell r="S755">
            <v>0</v>
          </cell>
          <cell r="T755" t="str">
            <v>APBD</v>
          </cell>
          <cell r="U755">
            <v>201132000</v>
          </cell>
          <cell r="V755">
            <v>0</v>
          </cell>
          <cell r="W755">
            <v>0</v>
          </cell>
        </row>
        <row r="756">
          <cell r="F756" t="str">
            <v>4.14.01</v>
          </cell>
          <cell r="G756">
            <v>0</v>
          </cell>
          <cell r="H756" t="str">
            <v xml:space="preserve">TURAP PENAHAN TEBING DESA CENGAR </v>
          </cell>
          <cell r="I756">
            <v>0</v>
          </cell>
          <cell r="J756">
            <v>0</v>
          </cell>
          <cell r="K756">
            <v>0</v>
          </cell>
          <cell r="L756">
            <v>0</v>
          </cell>
          <cell r="M756">
            <v>0</v>
          </cell>
          <cell r="N756">
            <v>0</v>
          </cell>
          <cell r="O756" t="str">
            <v xml:space="preserve">CENGAR </v>
          </cell>
          <cell r="P756">
            <v>2014</v>
          </cell>
          <cell r="Q756">
            <v>0</v>
          </cell>
          <cell r="R756">
            <v>0</v>
          </cell>
          <cell r="S756">
            <v>0</v>
          </cell>
          <cell r="T756" t="str">
            <v>APBD</v>
          </cell>
          <cell r="U756">
            <v>150472353.22522232</v>
          </cell>
          <cell r="V756">
            <v>0</v>
          </cell>
          <cell r="W756">
            <v>0</v>
          </cell>
        </row>
        <row r="757">
          <cell r="F757" t="str">
            <v>4.14.01</v>
          </cell>
          <cell r="G757">
            <v>0</v>
          </cell>
          <cell r="H757" t="str">
            <v xml:space="preserve">TURAP PENAHAN TEBING DESA PANTAI TEBING </v>
          </cell>
          <cell r="I757">
            <v>0</v>
          </cell>
          <cell r="J757">
            <v>0</v>
          </cell>
          <cell r="K757">
            <v>0</v>
          </cell>
          <cell r="L757">
            <v>0</v>
          </cell>
          <cell r="M757">
            <v>0</v>
          </cell>
          <cell r="N757">
            <v>0</v>
          </cell>
          <cell r="O757" t="str">
            <v>PANTAI TEBING</v>
          </cell>
          <cell r="P757">
            <v>2014</v>
          </cell>
          <cell r="Q757">
            <v>0</v>
          </cell>
          <cell r="R757">
            <v>0</v>
          </cell>
          <cell r="S757">
            <v>0</v>
          </cell>
          <cell r="T757" t="str">
            <v>APBD</v>
          </cell>
          <cell r="U757">
            <v>150140095.77079391</v>
          </cell>
          <cell r="V757">
            <v>0</v>
          </cell>
          <cell r="W757">
            <v>0</v>
          </cell>
        </row>
        <row r="758">
          <cell r="F758" t="str">
            <v>4.14.01</v>
          </cell>
          <cell r="G758">
            <v>0</v>
          </cell>
          <cell r="H758" t="str">
            <v>PEMBUATAN LOANING SUNGAI BATANG BAHAN DESA SITORAJO KARI</v>
          </cell>
          <cell r="I758">
            <v>0</v>
          </cell>
          <cell r="J758">
            <v>0</v>
          </cell>
          <cell r="K758">
            <v>0</v>
          </cell>
          <cell r="L758">
            <v>0</v>
          </cell>
          <cell r="M758">
            <v>0</v>
          </cell>
          <cell r="N758">
            <v>0</v>
          </cell>
          <cell r="O758" t="str">
            <v>SUNGAI BATANG BAHAN DESA SITORAJO KARI</v>
          </cell>
          <cell r="P758">
            <v>2014</v>
          </cell>
          <cell r="Q758">
            <v>0</v>
          </cell>
          <cell r="R758">
            <v>0</v>
          </cell>
          <cell r="S758">
            <v>0</v>
          </cell>
          <cell r="T758" t="str">
            <v>APBD</v>
          </cell>
          <cell r="U758">
            <v>199807551.00398377</v>
          </cell>
          <cell r="V758">
            <v>0</v>
          </cell>
          <cell r="W758">
            <v>0</v>
          </cell>
        </row>
        <row r="759">
          <cell r="F759" t="str">
            <v>4.14.01</v>
          </cell>
          <cell r="G759">
            <v>0</v>
          </cell>
          <cell r="H759" t="str">
            <v>NORMALISASI SEI. SORIAK DESA SEBERANG TALUK</v>
          </cell>
          <cell r="I759">
            <v>0</v>
          </cell>
          <cell r="J759">
            <v>0</v>
          </cell>
          <cell r="K759">
            <v>0</v>
          </cell>
          <cell r="L759">
            <v>0</v>
          </cell>
          <cell r="M759">
            <v>0</v>
          </cell>
          <cell r="N759">
            <v>0</v>
          </cell>
          <cell r="O759" t="str">
            <v>SEI. SORIAK DESA SEBERANG TALUK</v>
          </cell>
          <cell r="P759">
            <v>2014</v>
          </cell>
          <cell r="Q759">
            <v>0</v>
          </cell>
          <cell r="R759">
            <v>0</v>
          </cell>
          <cell r="S759">
            <v>0</v>
          </cell>
          <cell r="T759" t="str">
            <v>APBD</v>
          </cell>
          <cell r="U759">
            <v>199202385.13592538</v>
          </cell>
          <cell r="V759">
            <v>0</v>
          </cell>
          <cell r="W759">
            <v>0</v>
          </cell>
        </row>
        <row r="760">
          <cell r="F760" t="str">
            <v>4.14.01</v>
          </cell>
          <cell r="G760">
            <v>0</v>
          </cell>
          <cell r="H760" t="str">
            <v>NORMALISASI SEI. PIUDANG DESA PINTU GOBANG KARI</v>
          </cell>
          <cell r="I760">
            <v>0</v>
          </cell>
          <cell r="J760">
            <v>0</v>
          </cell>
          <cell r="K760">
            <v>0</v>
          </cell>
          <cell r="L760">
            <v>0</v>
          </cell>
          <cell r="M760">
            <v>0</v>
          </cell>
          <cell r="N760">
            <v>0</v>
          </cell>
          <cell r="O760" t="str">
            <v>SEI. PIUDANG DESA PINTU GOBANG KARI</v>
          </cell>
          <cell r="P760">
            <v>2014</v>
          </cell>
          <cell r="Q760">
            <v>0</v>
          </cell>
          <cell r="R760">
            <v>0</v>
          </cell>
          <cell r="S760">
            <v>0</v>
          </cell>
          <cell r="T760" t="str">
            <v>APBD</v>
          </cell>
          <cell r="U760">
            <v>199168358.08113036</v>
          </cell>
          <cell r="V760">
            <v>0</v>
          </cell>
          <cell r="W760">
            <v>0</v>
          </cell>
        </row>
        <row r="761">
          <cell r="F761" t="str">
            <v>4.14.01</v>
          </cell>
          <cell r="G761">
            <v>0</v>
          </cell>
          <cell r="H761" t="str">
            <v>NORMALISASI SUNGAI SAKAU DESA SUKA MAJU</v>
          </cell>
          <cell r="I761">
            <v>0</v>
          </cell>
          <cell r="J761">
            <v>0</v>
          </cell>
          <cell r="K761">
            <v>0</v>
          </cell>
          <cell r="L761">
            <v>0</v>
          </cell>
          <cell r="M761">
            <v>0</v>
          </cell>
          <cell r="N761">
            <v>0</v>
          </cell>
          <cell r="O761" t="str">
            <v>SUNGAI SAKAU DESA SUKA MAJU</v>
          </cell>
          <cell r="P761">
            <v>2014</v>
          </cell>
          <cell r="Q761">
            <v>0</v>
          </cell>
          <cell r="R761">
            <v>0</v>
          </cell>
          <cell r="S761">
            <v>0</v>
          </cell>
          <cell r="T761" t="str">
            <v>APBD</v>
          </cell>
          <cell r="U761">
            <v>149118563.66056189</v>
          </cell>
          <cell r="V761">
            <v>0</v>
          </cell>
          <cell r="W761">
            <v>0</v>
          </cell>
        </row>
        <row r="762">
          <cell r="F762" t="str">
            <v>4.14.01</v>
          </cell>
          <cell r="G762">
            <v>0</v>
          </cell>
          <cell r="H762" t="str">
            <v>NORMALISASI SUNGAI SIALANG DESA SITORAJO KARI</v>
          </cell>
          <cell r="I762">
            <v>0</v>
          </cell>
          <cell r="J762">
            <v>0</v>
          </cell>
          <cell r="K762">
            <v>0</v>
          </cell>
          <cell r="L762">
            <v>0</v>
          </cell>
          <cell r="M762">
            <v>0</v>
          </cell>
          <cell r="N762">
            <v>0</v>
          </cell>
          <cell r="O762" t="str">
            <v>SUNGAI SIALANG DESA SITORAJO KARI</v>
          </cell>
          <cell r="P762">
            <v>2014</v>
          </cell>
          <cell r="Q762">
            <v>0</v>
          </cell>
          <cell r="R762">
            <v>0</v>
          </cell>
          <cell r="S762">
            <v>0</v>
          </cell>
          <cell r="T762" t="str">
            <v>APBD</v>
          </cell>
          <cell r="U762">
            <v>199192377.17863271</v>
          </cell>
          <cell r="V762">
            <v>0</v>
          </cell>
          <cell r="W762">
            <v>0</v>
          </cell>
        </row>
        <row r="763">
          <cell r="F763" t="str">
            <v>4.14.01</v>
          </cell>
          <cell r="G763">
            <v>0</v>
          </cell>
          <cell r="H763" t="str">
            <v>NORMALISASI SUNGAI DESA SEBERANG TELUK HILIR</v>
          </cell>
          <cell r="I763">
            <v>0</v>
          </cell>
          <cell r="J763">
            <v>0</v>
          </cell>
          <cell r="K763">
            <v>0</v>
          </cell>
          <cell r="L763">
            <v>0</v>
          </cell>
          <cell r="M763">
            <v>0</v>
          </cell>
          <cell r="N763">
            <v>0</v>
          </cell>
          <cell r="O763" t="str">
            <v>SEBERANG TELUK HILIR</v>
          </cell>
          <cell r="P763">
            <v>2014</v>
          </cell>
          <cell r="Q763">
            <v>0</v>
          </cell>
          <cell r="R763">
            <v>0</v>
          </cell>
          <cell r="S763">
            <v>0</v>
          </cell>
          <cell r="T763" t="str">
            <v>APBD</v>
          </cell>
          <cell r="U763">
            <v>199293457.54728854</v>
          </cell>
          <cell r="V763">
            <v>0</v>
          </cell>
          <cell r="W763">
            <v>0</v>
          </cell>
        </row>
        <row r="764">
          <cell r="F764" t="str">
            <v>4.14.01</v>
          </cell>
          <cell r="G764">
            <v>0</v>
          </cell>
          <cell r="H764" t="str">
            <v>NORMALISASI SUNGAI KAYU ARO KEL. MUARA LEMBU</v>
          </cell>
          <cell r="I764">
            <v>0</v>
          </cell>
          <cell r="J764">
            <v>0</v>
          </cell>
          <cell r="K764">
            <v>0</v>
          </cell>
          <cell r="L764">
            <v>0</v>
          </cell>
          <cell r="M764">
            <v>0</v>
          </cell>
          <cell r="N764">
            <v>0</v>
          </cell>
          <cell r="O764" t="str">
            <v>KAYU ARO KEL. MUARA LEMBU</v>
          </cell>
          <cell r="P764">
            <v>2014</v>
          </cell>
          <cell r="Q764">
            <v>0</v>
          </cell>
          <cell r="R764">
            <v>0</v>
          </cell>
          <cell r="S764">
            <v>0</v>
          </cell>
          <cell r="T764" t="str">
            <v>APBD</v>
          </cell>
          <cell r="U764">
            <v>199223401.84623992</v>
          </cell>
          <cell r="V764">
            <v>0</v>
          </cell>
          <cell r="W764">
            <v>0</v>
          </cell>
        </row>
        <row r="765">
          <cell r="F765" t="str">
            <v>4.14.01</v>
          </cell>
          <cell r="G765">
            <v>0</v>
          </cell>
          <cell r="H765" t="str">
            <v>NORMALISASI DAN BRONJONG SUNGAI BATANG UWO DESA  KEBUN LADO</v>
          </cell>
          <cell r="I765">
            <v>0</v>
          </cell>
          <cell r="J765">
            <v>0</v>
          </cell>
          <cell r="K765">
            <v>0</v>
          </cell>
          <cell r="L765">
            <v>0</v>
          </cell>
          <cell r="M765">
            <v>0</v>
          </cell>
          <cell r="N765">
            <v>0</v>
          </cell>
          <cell r="O765" t="str">
            <v>SUNGAI BATANG UWO DESA  KEBUN LADO</v>
          </cell>
          <cell r="P765">
            <v>2014</v>
          </cell>
          <cell r="Q765">
            <v>0</v>
          </cell>
          <cell r="R765">
            <v>0</v>
          </cell>
          <cell r="S765">
            <v>0</v>
          </cell>
          <cell r="T765" t="str">
            <v>APBD</v>
          </cell>
          <cell r="U765">
            <v>199256428.1053057</v>
          </cell>
          <cell r="V765">
            <v>0</v>
          </cell>
          <cell r="W765">
            <v>0</v>
          </cell>
        </row>
        <row r="766">
          <cell r="F766" t="str">
            <v>4.14.01</v>
          </cell>
          <cell r="G766">
            <v>0</v>
          </cell>
          <cell r="H766" t="str">
            <v>NORMALISASI SUNGAI LEMBU DESA LOGAS HILIR</v>
          </cell>
          <cell r="I766">
            <v>0</v>
          </cell>
          <cell r="J766">
            <v>0</v>
          </cell>
          <cell r="K766">
            <v>0</v>
          </cell>
          <cell r="L766">
            <v>0</v>
          </cell>
          <cell r="M766">
            <v>0</v>
          </cell>
          <cell r="N766">
            <v>0</v>
          </cell>
          <cell r="O766" t="str">
            <v>LEMBU DESA LOGAS HILIR</v>
          </cell>
          <cell r="P766">
            <v>2014</v>
          </cell>
          <cell r="Q766">
            <v>0</v>
          </cell>
          <cell r="R766">
            <v>0</v>
          </cell>
          <cell r="S766">
            <v>0</v>
          </cell>
          <cell r="T766" t="str">
            <v>APBD</v>
          </cell>
          <cell r="U766">
            <v>199240415.37363744</v>
          </cell>
          <cell r="V766">
            <v>0</v>
          </cell>
          <cell r="W766">
            <v>0</v>
          </cell>
        </row>
        <row r="767">
          <cell r="F767" t="str">
            <v>4.14.01</v>
          </cell>
          <cell r="G767">
            <v>0</v>
          </cell>
          <cell r="H767" t="str">
            <v>NORMALISASI SUNGAI DESA BERINGIN JAYA</v>
          </cell>
          <cell r="I767">
            <v>0</v>
          </cell>
          <cell r="J767">
            <v>0</v>
          </cell>
          <cell r="K767">
            <v>0</v>
          </cell>
          <cell r="L767">
            <v>0</v>
          </cell>
          <cell r="M767">
            <v>0</v>
          </cell>
          <cell r="N767">
            <v>0</v>
          </cell>
          <cell r="O767" t="str">
            <v>DESA BERINGIN JAYA</v>
          </cell>
          <cell r="P767">
            <v>2014</v>
          </cell>
          <cell r="Q767">
            <v>0</v>
          </cell>
          <cell r="R767">
            <v>0</v>
          </cell>
          <cell r="S767">
            <v>0</v>
          </cell>
          <cell r="T767" t="str">
            <v>APBD</v>
          </cell>
          <cell r="U767">
            <v>199287452.77291292</v>
          </cell>
          <cell r="V767">
            <v>0</v>
          </cell>
          <cell r="W767">
            <v>0</v>
          </cell>
        </row>
        <row r="768">
          <cell r="F768" t="str">
            <v>4.14.01</v>
          </cell>
          <cell r="G768">
            <v>0</v>
          </cell>
          <cell r="H768" t="str">
            <v>NORMALISASI SUNGAI ANAKAN BASAU DESA MUARA BAHAN</v>
          </cell>
          <cell r="I768">
            <v>0</v>
          </cell>
          <cell r="J768">
            <v>0</v>
          </cell>
          <cell r="K768">
            <v>0</v>
          </cell>
          <cell r="L768">
            <v>0</v>
          </cell>
          <cell r="M768">
            <v>0</v>
          </cell>
          <cell r="N768">
            <v>0</v>
          </cell>
          <cell r="O768" t="str">
            <v>ANAKAN BASAU DESA MUARA BAHAN</v>
          </cell>
          <cell r="P768">
            <v>2014</v>
          </cell>
          <cell r="Q768">
            <v>0</v>
          </cell>
          <cell r="R768">
            <v>0</v>
          </cell>
          <cell r="S768">
            <v>0</v>
          </cell>
          <cell r="T768" t="str">
            <v>APBD</v>
          </cell>
          <cell r="U768">
            <v>199229406.62061554</v>
          </cell>
          <cell r="V768">
            <v>0</v>
          </cell>
          <cell r="W768">
            <v>0</v>
          </cell>
        </row>
        <row r="769">
          <cell r="F769" t="str">
            <v>4.14.01</v>
          </cell>
          <cell r="G769">
            <v>0</v>
          </cell>
          <cell r="H769" t="str">
            <v>NORMALISASI SUNGAI SIPAN LUBUK RONGE KOTO RAJO (KUANTAN HILIR SEBERANG)</v>
          </cell>
          <cell r="I769">
            <v>0</v>
          </cell>
          <cell r="J769">
            <v>0</v>
          </cell>
          <cell r="K769">
            <v>0</v>
          </cell>
          <cell r="L769">
            <v>0</v>
          </cell>
          <cell r="M769">
            <v>0</v>
          </cell>
          <cell r="N769">
            <v>0</v>
          </cell>
          <cell r="O769" t="str">
            <v>SIPAN LUBUK RONGE KOTO RAJO</v>
          </cell>
          <cell r="P769">
            <v>2014</v>
          </cell>
          <cell r="Q769">
            <v>0</v>
          </cell>
          <cell r="R769">
            <v>0</v>
          </cell>
          <cell r="S769">
            <v>0</v>
          </cell>
          <cell r="T769" t="str">
            <v>APBD</v>
          </cell>
          <cell r="U769">
            <v>164213565.64507365</v>
          </cell>
          <cell r="V769">
            <v>0</v>
          </cell>
          <cell r="W769">
            <v>0</v>
          </cell>
        </row>
        <row r="770">
          <cell r="F770" t="str">
            <v>4.14.01</v>
          </cell>
          <cell r="G770">
            <v>0</v>
          </cell>
          <cell r="H770" t="str">
            <v>NORMALISASI SEI. LANGSAT DESA LANGSAT HULU</v>
          </cell>
          <cell r="I770">
            <v>0</v>
          </cell>
          <cell r="J770">
            <v>0</v>
          </cell>
          <cell r="K770">
            <v>0</v>
          </cell>
          <cell r="L770">
            <v>0</v>
          </cell>
          <cell r="M770">
            <v>0</v>
          </cell>
          <cell r="N770">
            <v>0</v>
          </cell>
          <cell r="O770" t="str">
            <v>SEI. LANGSAT DESA LANGSAT HULU</v>
          </cell>
          <cell r="P770">
            <v>2014</v>
          </cell>
          <cell r="Q770">
            <v>0</v>
          </cell>
          <cell r="R770">
            <v>0</v>
          </cell>
          <cell r="S770">
            <v>0</v>
          </cell>
          <cell r="T770" t="str">
            <v>APBD</v>
          </cell>
          <cell r="U770">
            <v>199158350.12383768</v>
          </cell>
          <cell r="V770">
            <v>0</v>
          </cell>
          <cell r="W770">
            <v>0</v>
          </cell>
        </row>
        <row r="771">
          <cell r="F771" t="str">
            <v>4.14.01</v>
          </cell>
          <cell r="G771">
            <v>0</v>
          </cell>
          <cell r="H771" t="str">
            <v>NORMALISASI SEI. PERUPUK DESA PULAU PANJANG</v>
          </cell>
          <cell r="I771">
            <v>0</v>
          </cell>
          <cell r="J771">
            <v>0</v>
          </cell>
          <cell r="K771">
            <v>0</v>
          </cell>
          <cell r="L771">
            <v>0</v>
          </cell>
          <cell r="M771">
            <v>0</v>
          </cell>
          <cell r="N771">
            <v>0</v>
          </cell>
          <cell r="O771" t="str">
            <v>SEI. PERUPUK DESA PULAU PANJANG</v>
          </cell>
          <cell r="P771">
            <v>2014</v>
          </cell>
          <cell r="Q771">
            <v>0</v>
          </cell>
          <cell r="R771">
            <v>0</v>
          </cell>
          <cell r="S771">
            <v>0</v>
          </cell>
          <cell r="T771" t="str">
            <v>APBD</v>
          </cell>
          <cell r="U771">
            <v>199310471.07468602</v>
          </cell>
          <cell r="V771">
            <v>0</v>
          </cell>
          <cell r="W771">
            <v>0</v>
          </cell>
        </row>
        <row r="772">
          <cell r="F772" t="str">
            <v>4.14.01</v>
          </cell>
          <cell r="G772">
            <v>0</v>
          </cell>
          <cell r="H772" t="str">
            <v>PEMBANGUNAN BOX CULVERT DAN NORMALISASI SUNGAI GERINGGING DESA TITIAN MODANG</v>
          </cell>
          <cell r="I772">
            <v>0</v>
          </cell>
          <cell r="J772">
            <v>0</v>
          </cell>
          <cell r="K772">
            <v>0</v>
          </cell>
          <cell r="L772">
            <v>0</v>
          </cell>
          <cell r="M772">
            <v>0</v>
          </cell>
          <cell r="N772">
            <v>0</v>
          </cell>
          <cell r="O772" t="str">
            <v>TITIAN MODANG</v>
          </cell>
          <cell r="P772">
            <v>2014</v>
          </cell>
          <cell r="Q772">
            <v>0</v>
          </cell>
          <cell r="R772">
            <v>0</v>
          </cell>
          <cell r="S772">
            <v>0</v>
          </cell>
          <cell r="T772" t="str">
            <v>APBD</v>
          </cell>
          <cell r="U772">
            <v>199179366.83415228</v>
          </cell>
          <cell r="V772">
            <v>0</v>
          </cell>
          <cell r="W772">
            <v>0</v>
          </cell>
        </row>
        <row r="773">
          <cell r="F773" t="str">
            <v>4.14.01</v>
          </cell>
          <cell r="G773">
            <v>0</v>
          </cell>
          <cell r="H773" t="str">
            <v>NORMALISASI SUNGAI SIRIH - MUARO SENTAJO</v>
          </cell>
          <cell r="I773">
            <v>0</v>
          </cell>
          <cell r="J773">
            <v>0</v>
          </cell>
          <cell r="K773">
            <v>0</v>
          </cell>
          <cell r="L773">
            <v>0</v>
          </cell>
          <cell r="M773">
            <v>0</v>
          </cell>
          <cell r="N773">
            <v>0</v>
          </cell>
          <cell r="O773" t="str">
            <v>SUNGAI SIRIH - MUARO SENTAJO</v>
          </cell>
          <cell r="P773">
            <v>2014</v>
          </cell>
          <cell r="Q773">
            <v>0</v>
          </cell>
          <cell r="R773">
            <v>0</v>
          </cell>
          <cell r="S773">
            <v>0</v>
          </cell>
          <cell r="T773" t="str">
            <v>APBD</v>
          </cell>
          <cell r="U773">
            <v>200305000</v>
          </cell>
          <cell r="V773">
            <v>0</v>
          </cell>
          <cell r="W773">
            <v>0</v>
          </cell>
        </row>
        <row r="774">
          <cell r="F774" t="str">
            <v>4.14.01</v>
          </cell>
          <cell r="G774">
            <v>0</v>
          </cell>
          <cell r="H774" t="str">
            <v>NORMALISASI SUNGAI SINAMBEK MUARO - PULAU KOMANG</v>
          </cell>
          <cell r="I774">
            <v>0</v>
          </cell>
          <cell r="J774">
            <v>0</v>
          </cell>
          <cell r="K774">
            <v>0</v>
          </cell>
          <cell r="L774">
            <v>0</v>
          </cell>
          <cell r="M774">
            <v>0</v>
          </cell>
          <cell r="N774">
            <v>0</v>
          </cell>
          <cell r="O774" t="str">
            <v>SINAMBEK MUARO - PULAU KOMANG</v>
          </cell>
          <cell r="P774">
            <v>2014</v>
          </cell>
          <cell r="Q774">
            <v>0</v>
          </cell>
          <cell r="R774">
            <v>0</v>
          </cell>
          <cell r="S774">
            <v>0</v>
          </cell>
          <cell r="T774" t="str">
            <v>APBD</v>
          </cell>
          <cell r="U774">
            <v>198265000</v>
          </cell>
          <cell r="V774">
            <v>0</v>
          </cell>
          <cell r="W774">
            <v>0</v>
          </cell>
        </row>
        <row r="775">
          <cell r="F775" t="str">
            <v>4.14.01</v>
          </cell>
          <cell r="G775">
            <v>0</v>
          </cell>
          <cell r="H775" t="str">
            <v>PEMBUATAN LOANING SUNGAI SINAMBEK (SMK 3)</v>
          </cell>
          <cell r="I775">
            <v>0</v>
          </cell>
          <cell r="J775">
            <v>0</v>
          </cell>
          <cell r="K775">
            <v>0</v>
          </cell>
          <cell r="L775">
            <v>0</v>
          </cell>
          <cell r="M775">
            <v>0</v>
          </cell>
          <cell r="N775">
            <v>0</v>
          </cell>
          <cell r="O775" t="str">
            <v>SUNGAI SINAMBEK</v>
          </cell>
          <cell r="P775">
            <v>2014</v>
          </cell>
          <cell r="Q775">
            <v>0</v>
          </cell>
          <cell r="R775">
            <v>0</v>
          </cell>
          <cell r="S775">
            <v>0</v>
          </cell>
          <cell r="T775" t="str">
            <v>APBD</v>
          </cell>
          <cell r="U775">
            <v>199600000</v>
          </cell>
          <cell r="V775">
            <v>0</v>
          </cell>
          <cell r="W775">
            <v>0</v>
          </cell>
        </row>
        <row r="776">
          <cell r="F776" t="str">
            <v>4.14.01</v>
          </cell>
          <cell r="G776">
            <v>0</v>
          </cell>
          <cell r="H776" t="str">
            <v>NORMALISASI SUNGAI MAKAM DESA LANGSAT HULU</v>
          </cell>
          <cell r="I776">
            <v>0</v>
          </cell>
          <cell r="J776">
            <v>0</v>
          </cell>
          <cell r="K776">
            <v>0</v>
          </cell>
          <cell r="L776">
            <v>0</v>
          </cell>
          <cell r="M776">
            <v>0</v>
          </cell>
          <cell r="N776">
            <v>0</v>
          </cell>
          <cell r="O776" t="str">
            <v>MAKAM DESA LANGSAT HULU</v>
          </cell>
          <cell r="P776">
            <v>2014</v>
          </cell>
          <cell r="Q776">
            <v>0</v>
          </cell>
          <cell r="R776">
            <v>0</v>
          </cell>
          <cell r="S776">
            <v>0</v>
          </cell>
          <cell r="T776" t="str">
            <v>APBD</v>
          </cell>
          <cell r="U776">
            <v>199532000</v>
          </cell>
          <cell r="V776">
            <v>0</v>
          </cell>
          <cell r="W776">
            <v>0</v>
          </cell>
        </row>
        <row r="777">
          <cell r="F777" t="str">
            <v>4.14.01</v>
          </cell>
          <cell r="G777">
            <v>0</v>
          </cell>
          <cell r="H777" t="str">
            <v>PEMBUATAN TURAP BRONJONG SUNGAI PIK UDANG (SMA KARI)</v>
          </cell>
          <cell r="I777">
            <v>0</v>
          </cell>
          <cell r="J777">
            <v>0</v>
          </cell>
          <cell r="K777">
            <v>0</v>
          </cell>
          <cell r="L777">
            <v>0</v>
          </cell>
          <cell r="M777">
            <v>0</v>
          </cell>
          <cell r="N777">
            <v>0</v>
          </cell>
          <cell r="O777" t="str">
            <v>PIK UDANG (SMA KARI)</v>
          </cell>
          <cell r="P777">
            <v>2014</v>
          </cell>
          <cell r="Q777">
            <v>0</v>
          </cell>
          <cell r="R777">
            <v>0</v>
          </cell>
          <cell r="S777">
            <v>0</v>
          </cell>
          <cell r="T777" t="str">
            <v>APBD</v>
          </cell>
          <cell r="U777">
            <v>200050000</v>
          </cell>
          <cell r="V777">
            <v>0</v>
          </cell>
          <cell r="W777">
            <v>0</v>
          </cell>
        </row>
        <row r="778">
          <cell r="F778" t="str">
            <v>4.14.01</v>
          </cell>
          <cell r="G778">
            <v>0</v>
          </cell>
          <cell r="H778" t="str">
            <v>PEMBUATAN BANGUNAN TALUD DI BASERAH II</v>
          </cell>
          <cell r="I778">
            <v>0</v>
          </cell>
          <cell r="J778">
            <v>0</v>
          </cell>
          <cell r="K778">
            <v>0</v>
          </cell>
          <cell r="L778">
            <v>0</v>
          </cell>
          <cell r="M778">
            <v>0</v>
          </cell>
          <cell r="N778">
            <v>0</v>
          </cell>
          <cell r="O778" t="str">
            <v>BASERAH II</v>
          </cell>
          <cell r="P778">
            <v>2014</v>
          </cell>
          <cell r="Q778">
            <v>0</v>
          </cell>
          <cell r="R778">
            <v>0</v>
          </cell>
          <cell r="S778">
            <v>0</v>
          </cell>
          <cell r="T778" t="str">
            <v>APBD</v>
          </cell>
          <cell r="U778">
            <v>200200000</v>
          </cell>
          <cell r="V778">
            <v>0</v>
          </cell>
          <cell r="W778">
            <v>0</v>
          </cell>
        </row>
        <row r="779">
          <cell r="F779" t="str">
            <v>4.14.01</v>
          </cell>
          <cell r="G779">
            <v>0</v>
          </cell>
          <cell r="H779" t="str">
            <v>RABAT LANTAI BETON DI SEBERANG GUNUNG</v>
          </cell>
          <cell r="I779">
            <v>0</v>
          </cell>
          <cell r="J779">
            <v>0</v>
          </cell>
          <cell r="K779">
            <v>0</v>
          </cell>
          <cell r="L779">
            <v>0</v>
          </cell>
          <cell r="M779">
            <v>0</v>
          </cell>
          <cell r="N779">
            <v>0</v>
          </cell>
          <cell r="O779" t="str">
            <v>SEBERANG GUNUNG</v>
          </cell>
          <cell r="P779">
            <v>2014</v>
          </cell>
          <cell r="Q779">
            <v>0</v>
          </cell>
          <cell r="R779">
            <v>0</v>
          </cell>
          <cell r="S779">
            <v>0</v>
          </cell>
          <cell r="T779" t="str">
            <v>APBD</v>
          </cell>
          <cell r="U779">
            <v>199710000</v>
          </cell>
          <cell r="V779">
            <v>0</v>
          </cell>
          <cell r="W779">
            <v>0</v>
          </cell>
        </row>
        <row r="780">
          <cell r="F780" t="str">
            <v>4.14.01</v>
          </cell>
          <cell r="G780">
            <v>0</v>
          </cell>
          <cell r="H780" t="str">
            <v>RABAT LANTAI BETON DI LUBUK AMBACANG I</v>
          </cell>
          <cell r="I780">
            <v>0</v>
          </cell>
          <cell r="J780">
            <v>0</v>
          </cell>
          <cell r="K780">
            <v>0</v>
          </cell>
          <cell r="L780">
            <v>0</v>
          </cell>
          <cell r="M780">
            <v>0</v>
          </cell>
          <cell r="N780">
            <v>0</v>
          </cell>
          <cell r="O780" t="str">
            <v>LUBUK AMBACANG I</v>
          </cell>
          <cell r="P780">
            <v>2014</v>
          </cell>
          <cell r="Q780">
            <v>0</v>
          </cell>
          <cell r="R780">
            <v>0</v>
          </cell>
          <cell r="S780">
            <v>0</v>
          </cell>
          <cell r="T780" t="str">
            <v>APBD</v>
          </cell>
          <cell r="U780">
            <v>199750000</v>
          </cell>
          <cell r="V780">
            <v>0</v>
          </cell>
          <cell r="W780">
            <v>0</v>
          </cell>
        </row>
        <row r="781">
          <cell r="F781" t="str">
            <v>4.14.01</v>
          </cell>
          <cell r="G781">
            <v>0</v>
          </cell>
          <cell r="H781" t="str">
            <v>PEMBUATAN LOANING SALURAN DRAINASE DESA PULAU PANJANG CERENTI</v>
          </cell>
          <cell r="I781">
            <v>0</v>
          </cell>
          <cell r="J781">
            <v>0</v>
          </cell>
          <cell r="K781">
            <v>0</v>
          </cell>
          <cell r="L781">
            <v>0</v>
          </cell>
          <cell r="M781">
            <v>0</v>
          </cell>
          <cell r="N781">
            <v>0</v>
          </cell>
          <cell r="O781" t="str">
            <v>PULAU PANJANG CERENTI</v>
          </cell>
          <cell r="P781">
            <v>2014</v>
          </cell>
          <cell r="Q781">
            <v>0</v>
          </cell>
          <cell r="R781">
            <v>0</v>
          </cell>
          <cell r="S781">
            <v>0</v>
          </cell>
          <cell r="T781" t="str">
            <v>APBD</v>
          </cell>
          <cell r="U781">
            <v>200025000</v>
          </cell>
          <cell r="V781">
            <v>0</v>
          </cell>
          <cell r="W781">
            <v>0</v>
          </cell>
        </row>
        <row r="782">
          <cell r="F782" t="str">
            <v>4.14.01</v>
          </cell>
          <cell r="G782">
            <v>0</v>
          </cell>
          <cell r="H782" t="str">
            <v>PEMBUATAN BPA ID PULAU ARO DESA PULAU KEDUNDUNG SUNGA RAWANG PANJANG</v>
          </cell>
          <cell r="I782">
            <v>0</v>
          </cell>
          <cell r="J782">
            <v>0</v>
          </cell>
          <cell r="K782">
            <v>0</v>
          </cell>
          <cell r="L782">
            <v>0</v>
          </cell>
          <cell r="M782">
            <v>0</v>
          </cell>
          <cell r="N782">
            <v>0</v>
          </cell>
          <cell r="O782" t="str">
            <v>PULAU ARO DESA PULAU KEDUNDUNG SUNGA RAWANG PANJANG</v>
          </cell>
          <cell r="P782">
            <v>2014</v>
          </cell>
          <cell r="Q782">
            <v>0</v>
          </cell>
          <cell r="R782">
            <v>0</v>
          </cell>
          <cell r="S782">
            <v>0</v>
          </cell>
          <cell r="T782" t="str">
            <v>APBD</v>
          </cell>
          <cell r="U782">
            <v>199930000</v>
          </cell>
          <cell r="V782">
            <v>0</v>
          </cell>
          <cell r="W782">
            <v>0</v>
          </cell>
        </row>
        <row r="783">
          <cell r="F783" t="str">
            <v>4.14.01</v>
          </cell>
          <cell r="G783">
            <v>0</v>
          </cell>
          <cell r="H783" t="str">
            <v>PEMBUATAN BPA SEI. TOLANG DESA PULAU ARO</v>
          </cell>
          <cell r="I783">
            <v>0</v>
          </cell>
          <cell r="J783">
            <v>0</v>
          </cell>
          <cell r="K783">
            <v>0</v>
          </cell>
          <cell r="L783">
            <v>0</v>
          </cell>
          <cell r="M783">
            <v>0</v>
          </cell>
          <cell r="N783">
            <v>0</v>
          </cell>
          <cell r="O783" t="str">
            <v>SEI. TOLANG DESA PULAU ARO</v>
          </cell>
          <cell r="P783">
            <v>2014</v>
          </cell>
          <cell r="Q783">
            <v>0</v>
          </cell>
          <cell r="R783">
            <v>0</v>
          </cell>
          <cell r="S783">
            <v>0</v>
          </cell>
          <cell r="T783" t="str">
            <v>APBD</v>
          </cell>
          <cell r="U783">
            <v>199000000</v>
          </cell>
          <cell r="V783">
            <v>0</v>
          </cell>
          <cell r="W783">
            <v>0</v>
          </cell>
        </row>
        <row r="784">
          <cell r="F784" t="str">
            <v>4.14.01</v>
          </cell>
          <cell r="G784">
            <v>0</v>
          </cell>
          <cell r="H784" t="str">
            <v>GALIAN ENDAPAN (SENDIMEN) BNDUNGAN DI RAWA SAWAH</v>
          </cell>
          <cell r="I784">
            <v>0</v>
          </cell>
          <cell r="J784">
            <v>0</v>
          </cell>
          <cell r="K784">
            <v>0</v>
          </cell>
          <cell r="L784">
            <v>0</v>
          </cell>
          <cell r="M784">
            <v>0</v>
          </cell>
          <cell r="N784">
            <v>0</v>
          </cell>
          <cell r="O784">
            <v>0</v>
          </cell>
          <cell r="P784">
            <v>2014</v>
          </cell>
          <cell r="Q784">
            <v>0</v>
          </cell>
          <cell r="R784">
            <v>0</v>
          </cell>
          <cell r="S784">
            <v>0</v>
          </cell>
          <cell r="T784" t="str">
            <v>APBD</v>
          </cell>
          <cell r="U784">
            <v>199167000</v>
          </cell>
          <cell r="V784">
            <v>0</v>
          </cell>
          <cell r="W784">
            <v>0</v>
          </cell>
        </row>
        <row r="785">
          <cell r="F785" t="str">
            <v>4.14.01</v>
          </cell>
          <cell r="G785">
            <v>0</v>
          </cell>
          <cell r="H785" t="str">
            <v>PEMBUATAN TURAP PENAHAN TEBING SEI. GERINGGING DESA GERINGGING BARU</v>
          </cell>
          <cell r="I785">
            <v>0</v>
          </cell>
          <cell r="J785">
            <v>0</v>
          </cell>
          <cell r="K785">
            <v>0</v>
          </cell>
          <cell r="L785">
            <v>0</v>
          </cell>
          <cell r="M785">
            <v>0</v>
          </cell>
          <cell r="N785">
            <v>0</v>
          </cell>
          <cell r="O785" t="str">
            <v>GERINGGING BARU</v>
          </cell>
          <cell r="P785">
            <v>2014</v>
          </cell>
          <cell r="Q785">
            <v>0</v>
          </cell>
          <cell r="R785">
            <v>0</v>
          </cell>
          <cell r="S785">
            <v>0</v>
          </cell>
          <cell r="T785" t="str">
            <v>APBD</v>
          </cell>
          <cell r="U785">
            <v>198300000</v>
          </cell>
          <cell r="V785">
            <v>0</v>
          </cell>
          <cell r="W785">
            <v>0</v>
          </cell>
        </row>
        <row r="786">
          <cell r="F786" t="str">
            <v>4.14.01</v>
          </cell>
          <cell r="G786">
            <v>0</v>
          </cell>
          <cell r="H786" t="str">
            <v>PEMBUATAN TURAP/BRONJONG SUNGAI JERING KELURAHAN SEI. JERING</v>
          </cell>
          <cell r="I786">
            <v>0</v>
          </cell>
          <cell r="J786">
            <v>0</v>
          </cell>
          <cell r="K786">
            <v>0</v>
          </cell>
          <cell r="L786">
            <v>0</v>
          </cell>
          <cell r="M786">
            <v>0</v>
          </cell>
          <cell r="N786">
            <v>0</v>
          </cell>
          <cell r="O786" t="str">
            <v>SEI. JERING</v>
          </cell>
          <cell r="P786">
            <v>2014</v>
          </cell>
          <cell r="Q786">
            <v>0</v>
          </cell>
          <cell r="R786">
            <v>0</v>
          </cell>
          <cell r="S786">
            <v>0</v>
          </cell>
          <cell r="T786" t="str">
            <v>APBD</v>
          </cell>
          <cell r="U786">
            <v>197650000</v>
          </cell>
          <cell r="V786">
            <v>0</v>
          </cell>
          <cell r="W786">
            <v>0</v>
          </cell>
        </row>
        <row r="787">
          <cell r="F787" t="str">
            <v>4.14.01</v>
          </cell>
          <cell r="G787">
            <v>0</v>
          </cell>
          <cell r="H787" t="str">
            <v>PEMBUATAN TURAP PENAHAN TEBING SEI. NANUN DESA KOTO TALUK</v>
          </cell>
          <cell r="I787">
            <v>0</v>
          </cell>
          <cell r="J787">
            <v>0</v>
          </cell>
          <cell r="K787">
            <v>0</v>
          </cell>
          <cell r="L787">
            <v>0</v>
          </cell>
          <cell r="M787">
            <v>0</v>
          </cell>
          <cell r="N787">
            <v>0</v>
          </cell>
          <cell r="O787" t="str">
            <v>SEI. NANUN DESA KOTO TALUK</v>
          </cell>
          <cell r="P787">
            <v>2014</v>
          </cell>
          <cell r="Q787">
            <v>0</v>
          </cell>
          <cell r="R787">
            <v>0</v>
          </cell>
          <cell r="S787">
            <v>0</v>
          </cell>
          <cell r="T787" t="str">
            <v>APBD</v>
          </cell>
          <cell r="U787">
            <v>198150000</v>
          </cell>
          <cell r="V787">
            <v>0</v>
          </cell>
          <cell r="W787">
            <v>0</v>
          </cell>
        </row>
        <row r="788">
          <cell r="F788" t="str">
            <v>4.14.01</v>
          </cell>
          <cell r="G788">
            <v>0</v>
          </cell>
          <cell r="H788" t="str">
            <v>PEMBUATAN DRAINASE JALAN LINGKAR PULAU KOPUNG</v>
          </cell>
          <cell r="I788">
            <v>0</v>
          </cell>
          <cell r="J788">
            <v>0</v>
          </cell>
          <cell r="K788">
            <v>0</v>
          </cell>
          <cell r="L788">
            <v>0</v>
          </cell>
          <cell r="M788">
            <v>0</v>
          </cell>
          <cell r="N788">
            <v>0</v>
          </cell>
          <cell r="O788" t="str">
            <v>LINGKAR PULAU KOPUNG</v>
          </cell>
          <cell r="P788">
            <v>2015</v>
          </cell>
          <cell r="Q788">
            <v>0</v>
          </cell>
          <cell r="R788">
            <v>0</v>
          </cell>
          <cell r="S788">
            <v>0</v>
          </cell>
          <cell r="T788" t="str">
            <v>APBD</v>
          </cell>
          <cell r="U788">
            <v>195475522</v>
          </cell>
          <cell r="V788">
            <v>0</v>
          </cell>
          <cell r="W788">
            <v>0</v>
          </cell>
        </row>
        <row r="789">
          <cell r="F789" t="str">
            <v>4.14.01</v>
          </cell>
          <cell r="G789">
            <v>0</v>
          </cell>
          <cell r="H789" t="str">
            <v>PEMBUATAN DRAINASE JALAN RUAS JALAN SEBERANG TALUK-SANGAU</v>
          </cell>
          <cell r="I789">
            <v>0</v>
          </cell>
          <cell r="J789">
            <v>0</v>
          </cell>
          <cell r="K789">
            <v>0</v>
          </cell>
          <cell r="L789">
            <v>0</v>
          </cell>
          <cell r="M789">
            <v>0</v>
          </cell>
          <cell r="N789">
            <v>0</v>
          </cell>
          <cell r="O789" t="str">
            <v>SEBERANG TALUK-SANGAU</v>
          </cell>
          <cell r="P789">
            <v>2015</v>
          </cell>
          <cell r="Q789">
            <v>0</v>
          </cell>
          <cell r="R789">
            <v>0</v>
          </cell>
          <cell r="S789">
            <v>0</v>
          </cell>
          <cell r="T789" t="str">
            <v>APBD</v>
          </cell>
          <cell r="U789">
            <v>193579751</v>
          </cell>
          <cell r="V789">
            <v>0</v>
          </cell>
          <cell r="W789">
            <v>0</v>
          </cell>
        </row>
        <row r="790">
          <cell r="F790" t="str">
            <v>4.14.01</v>
          </cell>
          <cell r="G790">
            <v>0</v>
          </cell>
          <cell r="H790" t="str">
            <v>PEMBUATAN DRAINASE RUAS JALAN PULAU BAYUR-SEI. PERUPUK</v>
          </cell>
          <cell r="I790">
            <v>0</v>
          </cell>
          <cell r="J790">
            <v>0</v>
          </cell>
          <cell r="K790">
            <v>0</v>
          </cell>
          <cell r="L790">
            <v>0</v>
          </cell>
          <cell r="M790">
            <v>0</v>
          </cell>
          <cell r="N790">
            <v>0</v>
          </cell>
          <cell r="O790" t="str">
            <v>PULAU BAYUR-SEI. PERUPUK</v>
          </cell>
          <cell r="P790">
            <v>2015</v>
          </cell>
          <cell r="Q790">
            <v>0</v>
          </cell>
          <cell r="R790">
            <v>0</v>
          </cell>
          <cell r="S790">
            <v>0</v>
          </cell>
          <cell r="T790" t="str">
            <v>APBD</v>
          </cell>
          <cell r="U790">
            <v>194854327</v>
          </cell>
          <cell r="V790">
            <v>0</v>
          </cell>
          <cell r="W790">
            <v>0</v>
          </cell>
        </row>
        <row r="791">
          <cell r="F791" t="str">
            <v>4.14.01</v>
          </cell>
          <cell r="G791">
            <v>0</v>
          </cell>
          <cell r="H791" t="str">
            <v>PEMBUATAN DRAINASE JALAN MENUJU SMK 3 KELURAHAN SEI. JERING</v>
          </cell>
          <cell r="I791">
            <v>0</v>
          </cell>
          <cell r="J791">
            <v>0</v>
          </cell>
          <cell r="K791">
            <v>0</v>
          </cell>
          <cell r="L791">
            <v>0</v>
          </cell>
          <cell r="M791">
            <v>0</v>
          </cell>
          <cell r="N791">
            <v>0</v>
          </cell>
          <cell r="O791" t="str">
            <v>SEI. JERING (SMK N3 TELUK KUANTAN)</v>
          </cell>
          <cell r="P791">
            <v>2015</v>
          </cell>
          <cell r="Q791">
            <v>0</v>
          </cell>
          <cell r="R791">
            <v>0</v>
          </cell>
          <cell r="S791">
            <v>0</v>
          </cell>
          <cell r="T791" t="str">
            <v>APBD</v>
          </cell>
          <cell r="U791">
            <v>194008286</v>
          </cell>
          <cell r="V791">
            <v>0</v>
          </cell>
          <cell r="W791">
            <v>0</v>
          </cell>
        </row>
        <row r="792">
          <cell r="F792" t="str">
            <v>4.14.01</v>
          </cell>
          <cell r="G792">
            <v>0</v>
          </cell>
          <cell r="H792" t="str">
            <v>PEMBUATAN DRAINASE RUAS JALAN-PERUMNAS</v>
          </cell>
          <cell r="I792">
            <v>0</v>
          </cell>
          <cell r="J792">
            <v>0</v>
          </cell>
          <cell r="K792">
            <v>0</v>
          </cell>
          <cell r="L792">
            <v>0</v>
          </cell>
          <cell r="M792">
            <v>0</v>
          </cell>
          <cell r="N792">
            <v>0</v>
          </cell>
          <cell r="O792" t="str">
            <v>PERUMNAS</v>
          </cell>
          <cell r="P792">
            <v>2015</v>
          </cell>
          <cell r="Q792">
            <v>0</v>
          </cell>
          <cell r="R792">
            <v>0</v>
          </cell>
          <cell r="S792">
            <v>0</v>
          </cell>
          <cell r="T792" t="str">
            <v>APBD</v>
          </cell>
          <cell r="U792">
            <v>194273613</v>
          </cell>
          <cell r="V792">
            <v>0</v>
          </cell>
          <cell r="W792">
            <v>0</v>
          </cell>
        </row>
        <row r="793">
          <cell r="F793" t="str">
            <v>4.14.01</v>
          </cell>
          <cell r="G793">
            <v>0</v>
          </cell>
          <cell r="H793" t="str">
            <v>PEMBUATAN DRAINASE SEI. JERING</v>
          </cell>
          <cell r="I793">
            <v>0</v>
          </cell>
          <cell r="J793">
            <v>0</v>
          </cell>
          <cell r="K793">
            <v>0</v>
          </cell>
          <cell r="L793">
            <v>0</v>
          </cell>
          <cell r="M793">
            <v>0</v>
          </cell>
          <cell r="N793">
            <v>0</v>
          </cell>
          <cell r="O793" t="str">
            <v>SEI. JERING</v>
          </cell>
          <cell r="P793">
            <v>2015</v>
          </cell>
          <cell r="Q793">
            <v>0</v>
          </cell>
          <cell r="R793">
            <v>0</v>
          </cell>
          <cell r="S793">
            <v>0</v>
          </cell>
          <cell r="T793" t="str">
            <v>APBD</v>
          </cell>
          <cell r="U793">
            <v>193725722</v>
          </cell>
          <cell r="V793">
            <v>0</v>
          </cell>
          <cell r="W793">
            <v>0</v>
          </cell>
        </row>
        <row r="794">
          <cell r="F794" t="str">
            <v>4.14.01</v>
          </cell>
          <cell r="G794">
            <v>0</v>
          </cell>
          <cell r="H794" t="str">
            <v>PEMBUATAN DRAINASE RUAS JALAN STM - BERINGIN</v>
          </cell>
          <cell r="I794">
            <v>0</v>
          </cell>
          <cell r="J794">
            <v>0</v>
          </cell>
          <cell r="K794">
            <v>0</v>
          </cell>
          <cell r="L794">
            <v>0</v>
          </cell>
          <cell r="M794">
            <v>0</v>
          </cell>
          <cell r="N794">
            <v>0</v>
          </cell>
          <cell r="O794" t="str">
            <v>STM - BERINGIN</v>
          </cell>
          <cell r="P794">
            <v>2015</v>
          </cell>
          <cell r="Q794">
            <v>0</v>
          </cell>
          <cell r="R794">
            <v>0</v>
          </cell>
          <cell r="S794">
            <v>0</v>
          </cell>
          <cell r="T794" t="str">
            <v>APBD</v>
          </cell>
          <cell r="U794">
            <v>194683613</v>
          </cell>
          <cell r="V794">
            <v>0</v>
          </cell>
          <cell r="W794">
            <v>0</v>
          </cell>
        </row>
        <row r="795">
          <cell r="F795" t="str">
            <v>4.14.01</v>
          </cell>
          <cell r="G795">
            <v>0</v>
          </cell>
          <cell r="H795" t="str">
            <v>PEMBUATAN DRAINASE RUAS JALAN PERUMNAS- TK.PEMBINA</v>
          </cell>
          <cell r="I795">
            <v>0</v>
          </cell>
          <cell r="J795">
            <v>0</v>
          </cell>
          <cell r="K795">
            <v>0</v>
          </cell>
          <cell r="L795">
            <v>0</v>
          </cell>
          <cell r="M795">
            <v>0</v>
          </cell>
          <cell r="N795">
            <v>0</v>
          </cell>
          <cell r="O795" t="str">
            <v>PERUMNAS - TK PEMBINA</v>
          </cell>
          <cell r="P795">
            <v>2015</v>
          </cell>
          <cell r="Q795">
            <v>0</v>
          </cell>
          <cell r="R795">
            <v>0</v>
          </cell>
          <cell r="S795">
            <v>0</v>
          </cell>
          <cell r="T795" t="str">
            <v>APBD</v>
          </cell>
          <cell r="U795">
            <v>193951280</v>
          </cell>
          <cell r="V795">
            <v>0</v>
          </cell>
          <cell r="W795">
            <v>0</v>
          </cell>
        </row>
        <row r="796">
          <cell r="F796" t="str">
            <v>4.14.01</v>
          </cell>
          <cell r="G796">
            <v>0</v>
          </cell>
          <cell r="H796" t="str">
            <v>PEMBUATAN DRAINASE RUAS JALAN LINGKAR PERINDAGKOP</v>
          </cell>
          <cell r="I796">
            <v>0</v>
          </cell>
          <cell r="J796">
            <v>0</v>
          </cell>
          <cell r="K796">
            <v>0</v>
          </cell>
          <cell r="L796">
            <v>0</v>
          </cell>
          <cell r="M796">
            <v>0</v>
          </cell>
          <cell r="N796">
            <v>0</v>
          </cell>
          <cell r="O796" t="str">
            <v>LINGKAR PERINDAGKOP</v>
          </cell>
          <cell r="P796">
            <v>2015</v>
          </cell>
          <cell r="Q796">
            <v>0</v>
          </cell>
          <cell r="R796">
            <v>0</v>
          </cell>
          <cell r="S796">
            <v>0</v>
          </cell>
          <cell r="T796" t="str">
            <v>APBD</v>
          </cell>
          <cell r="U796">
            <v>184030734</v>
          </cell>
          <cell r="V796">
            <v>0</v>
          </cell>
          <cell r="W796">
            <v>0</v>
          </cell>
        </row>
        <row r="797">
          <cell r="F797" t="str">
            <v>4.14.01</v>
          </cell>
          <cell r="G797">
            <v>0</v>
          </cell>
          <cell r="H797" t="str">
            <v>PEMBUATAN DRAINASE JALAN DALAM KOTA MUARA LEMBU</v>
          </cell>
          <cell r="I797">
            <v>0</v>
          </cell>
          <cell r="J797">
            <v>0</v>
          </cell>
          <cell r="K797">
            <v>0</v>
          </cell>
          <cell r="L797">
            <v>0</v>
          </cell>
          <cell r="M797">
            <v>0</v>
          </cell>
          <cell r="N797">
            <v>0</v>
          </cell>
          <cell r="O797" t="str">
            <v>KOTA MUARA LEMBU</v>
          </cell>
          <cell r="P797">
            <v>2015</v>
          </cell>
          <cell r="Q797">
            <v>0</v>
          </cell>
          <cell r="R797">
            <v>0</v>
          </cell>
          <cell r="S797">
            <v>0</v>
          </cell>
          <cell r="T797" t="str">
            <v>APBD</v>
          </cell>
          <cell r="U797">
            <v>194469852</v>
          </cell>
          <cell r="V797">
            <v>0</v>
          </cell>
          <cell r="W797">
            <v>0</v>
          </cell>
        </row>
        <row r="798">
          <cell r="F798" t="str">
            <v>4.14.01</v>
          </cell>
          <cell r="G798">
            <v>0</v>
          </cell>
          <cell r="H798" t="str">
            <v>PEMBUATAN DRAINASE RUMAH DINAS DPRD ARAH BALAI ADAT SEI. JERING</v>
          </cell>
          <cell r="I798">
            <v>0</v>
          </cell>
          <cell r="J798">
            <v>0</v>
          </cell>
          <cell r="K798">
            <v>0</v>
          </cell>
          <cell r="L798">
            <v>0</v>
          </cell>
          <cell r="M798">
            <v>0</v>
          </cell>
          <cell r="N798">
            <v>0</v>
          </cell>
          <cell r="O798" t="str">
            <v>RUMAH DINAS DPRD ARAH BALAI ADAT SEI. JERING</v>
          </cell>
          <cell r="P798">
            <v>2015</v>
          </cell>
          <cell r="Q798">
            <v>0</v>
          </cell>
          <cell r="R798">
            <v>0</v>
          </cell>
          <cell r="S798">
            <v>0</v>
          </cell>
          <cell r="T798" t="str">
            <v>APBD</v>
          </cell>
          <cell r="U798">
            <v>188897648</v>
          </cell>
          <cell r="V798">
            <v>0</v>
          </cell>
          <cell r="W798">
            <v>0</v>
          </cell>
        </row>
        <row r="799">
          <cell r="F799" t="str">
            <v>4.14.01</v>
          </cell>
          <cell r="G799">
            <v>0</v>
          </cell>
          <cell r="H799" t="str">
            <v>PEMBANGUNAN TURAP PENAHAN TEBING SEI. KUANTAN DESA PL.KOMANG</v>
          </cell>
          <cell r="I799">
            <v>0</v>
          </cell>
          <cell r="J799">
            <v>0</v>
          </cell>
          <cell r="K799">
            <v>0</v>
          </cell>
          <cell r="L799">
            <v>0</v>
          </cell>
          <cell r="M799">
            <v>0</v>
          </cell>
          <cell r="N799">
            <v>0</v>
          </cell>
          <cell r="O799" t="str">
            <v>SEI. KUANTAN DESA PL.KOMANG</v>
          </cell>
          <cell r="P799">
            <v>2015</v>
          </cell>
          <cell r="Q799">
            <v>0</v>
          </cell>
          <cell r="R799">
            <v>0</v>
          </cell>
          <cell r="S799">
            <v>0</v>
          </cell>
          <cell r="T799" t="str">
            <v>APBD</v>
          </cell>
          <cell r="U799">
            <v>1374815000</v>
          </cell>
          <cell r="V799">
            <v>0</v>
          </cell>
          <cell r="W799">
            <v>0</v>
          </cell>
        </row>
        <row r="800">
          <cell r="F800" t="str">
            <v>4.14.01</v>
          </cell>
          <cell r="G800">
            <v>0</v>
          </cell>
          <cell r="H800" t="str">
            <v>PEMBUATAN TURAP ARENA PACU JALUR PULAU PANJANG CERENTI</v>
          </cell>
          <cell r="I800">
            <v>0</v>
          </cell>
          <cell r="J800">
            <v>0</v>
          </cell>
          <cell r="K800">
            <v>0</v>
          </cell>
          <cell r="L800">
            <v>0</v>
          </cell>
          <cell r="M800">
            <v>0</v>
          </cell>
          <cell r="N800">
            <v>0</v>
          </cell>
          <cell r="O800" t="str">
            <v>PULAU PANJANG CERENTI</v>
          </cell>
          <cell r="P800">
            <v>2015</v>
          </cell>
          <cell r="Q800">
            <v>0</v>
          </cell>
          <cell r="R800">
            <v>0</v>
          </cell>
          <cell r="S800">
            <v>0</v>
          </cell>
          <cell r="T800" t="str">
            <v>APBD</v>
          </cell>
          <cell r="U800">
            <v>1013490000</v>
          </cell>
          <cell r="V800">
            <v>0</v>
          </cell>
          <cell r="W800">
            <v>0</v>
          </cell>
        </row>
        <row r="801">
          <cell r="F801" t="str">
            <v>4.14.01</v>
          </cell>
          <cell r="G801">
            <v>0</v>
          </cell>
          <cell r="H801" t="str">
            <v>PEMBUATAN LOANING SUNGAI DESA SUMBER JAYA</v>
          </cell>
          <cell r="I801">
            <v>0</v>
          </cell>
          <cell r="J801">
            <v>0</v>
          </cell>
          <cell r="K801">
            <v>0</v>
          </cell>
          <cell r="L801">
            <v>0</v>
          </cell>
          <cell r="M801">
            <v>0</v>
          </cell>
          <cell r="N801">
            <v>0</v>
          </cell>
          <cell r="O801" t="str">
            <v>SUNGAI DESA SUMBER JAYA</v>
          </cell>
          <cell r="P801">
            <v>2015</v>
          </cell>
          <cell r="Q801">
            <v>0</v>
          </cell>
          <cell r="R801">
            <v>0</v>
          </cell>
          <cell r="S801">
            <v>0</v>
          </cell>
          <cell r="T801" t="str">
            <v>APBD</v>
          </cell>
          <cell r="U801">
            <v>182640000</v>
          </cell>
          <cell r="V801">
            <v>0</v>
          </cell>
          <cell r="W801">
            <v>0</v>
          </cell>
        </row>
        <row r="802">
          <cell r="F802" t="str">
            <v>4.14.01</v>
          </cell>
          <cell r="G802">
            <v>0</v>
          </cell>
          <cell r="H802" t="str">
            <v>PEMBUATAN TALUD BRONJONG MESJID HANQQUL YAKIN DS. SEI LANGSAT</v>
          </cell>
          <cell r="I802">
            <v>0</v>
          </cell>
          <cell r="J802">
            <v>0</v>
          </cell>
          <cell r="K802">
            <v>0</v>
          </cell>
          <cell r="L802">
            <v>0</v>
          </cell>
          <cell r="M802">
            <v>0</v>
          </cell>
          <cell r="N802">
            <v>0</v>
          </cell>
          <cell r="O802" t="str">
            <v>MESJID HANQQUL YAKIN DS. SEI LANGSAT</v>
          </cell>
          <cell r="P802">
            <v>2015</v>
          </cell>
          <cell r="Q802">
            <v>0</v>
          </cell>
          <cell r="R802">
            <v>0</v>
          </cell>
          <cell r="S802">
            <v>0</v>
          </cell>
          <cell r="T802" t="str">
            <v>APBD</v>
          </cell>
          <cell r="U802">
            <v>181790000</v>
          </cell>
          <cell r="V802">
            <v>0</v>
          </cell>
          <cell r="W802">
            <v>0</v>
          </cell>
        </row>
        <row r="803">
          <cell r="F803" t="str">
            <v>4.14.01</v>
          </cell>
          <cell r="G803">
            <v>0</v>
          </cell>
          <cell r="H803" t="str">
            <v>PEMBUATAN LOANING SUNGAI GERINGGING DESA GERINGGING BARU</v>
          </cell>
          <cell r="I803">
            <v>0</v>
          </cell>
          <cell r="J803">
            <v>0</v>
          </cell>
          <cell r="K803">
            <v>0</v>
          </cell>
          <cell r="L803">
            <v>0</v>
          </cell>
          <cell r="M803">
            <v>0</v>
          </cell>
          <cell r="N803">
            <v>0</v>
          </cell>
          <cell r="O803" t="str">
            <v>SUNGAI GERINGGING DESA GERINGGING BARU</v>
          </cell>
          <cell r="P803">
            <v>2015</v>
          </cell>
          <cell r="Q803">
            <v>0</v>
          </cell>
          <cell r="R803">
            <v>0</v>
          </cell>
          <cell r="S803">
            <v>0</v>
          </cell>
          <cell r="T803" t="str">
            <v>APBD</v>
          </cell>
          <cell r="U803">
            <v>180955000</v>
          </cell>
          <cell r="V803">
            <v>0</v>
          </cell>
          <cell r="W803">
            <v>0</v>
          </cell>
        </row>
        <row r="804">
          <cell r="F804" t="str">
            <v>4.14.01</v>
          </cell>
          <cell r="G804">
            <v>0</v>
          </cell>
          <cell r="H804" t="str">
            <v>PEMBUATAN LOANING SUNGAI DESA MUARO TOMBANG</v>
          </cell>
          <cell r="I804">
            <v>0</v>
          </cell>
          <cell r="J804">
            <v>0</v>
          </cell>
          <cell r="K804">
            <v>0</v>
          </cell>
          <cell r="L804">
            <v>0</v>
          </cell>
          <cell r="M804">
            <v>0</v>
          </cell>
          <cell r="N804">
            <v>0</v>
          </cell>
          <cell r="O804" t="str">
            <v>MUARO TOMBANG</v>
          </cell>
          <cell r="P804">
            <v>2015</v>
          </cell>
          <cell r="Q804">
            <v>0</v>
          </cell>
          <cell r="R804">
            <v>0</v>
          </cell>
          <cell r="S804">
            <v>0</v>
          </cell>
          <cell r="T804" t="str">
            <v>APBD</v>
          </cell>
          <cell r="U804">
            <v>182340000</v>
          </cell>
          <cell r="V804">
            <v>0</v>
          </cell>
          <cell r="W804">
            <v>0</v>
          </cell>
        </row>
        <row r="805">
          <cell r="F805" t="str">
            <v>4.14.01</v>
          </cell>
          <cell r="G805">
            <v>0</v>
          </cell>
          <cell r="H805" t="str">
            <v>PEMBUATAN LOANING&amp;NORMALISASI SEI.PANCURAN BETUNG DS KOTO CERENTI</v>
          </cell>
          <cell r="I805">
            <v>0</v>
          </cell>
          <cell r="J805">
            <v>0</v>
          </cell>
          <cell r="K805">
            <v>0</v>
          </cell>
          <cell r="L805">
            <v>0</v>
          </cell>
          <cell r="M805">
            <v>0</v>
          </cell>
          <cell r="N805">
            <v>0</v>
          </cell>
          <cell r="O805" t="str">
            <v>SEI.PANCURAN BETUNG DS KOTO CERENTI</v>
          </cell>
          <cell r="P805">
            <v>2015</v>
          </cell>
          <cell r="Q805">
            <v>0</v>
          </cell>
          <cell r="R805">
            <v>0</v>
          </cell>
          <cell r="S805">
            <v>0</v>
          </cell>
          <cell r="T805" t="str">
            <v>APBD</v>
          </cell>
          <cell r="U805">
            <v>182140000</v>
          </cell>
          <cell r="V805">
            <v>0</v>
          </cell>
          <cell r="W805">
            <v>0</v>
          </cell>
        </row>
        <row r="806">
          <cell r="F806" t="str">
            <v>4.14.01</v>
          </cell>
          <cell r="G806">
            <v>0</v>
          </cell>
          <cell r="H806" t="str">
            <v>PEMBUATAN TALUD BRONJONG&amp;NORMALISASI SEI. PETAPAHAN DESA PETAPAHAN</v>
          </cell>
          <cell r="I806">
            <v>0</v>
          </cell>
          <cell r="J806">
            <v>0</v>
          </cell>
          <cell r="K806">
            <v>0</v>
          </cell>
          <cell r="L806">
            <v>0</v>
          </cell>
          <cell r="M806">
            <v>0</v>
          </cell>
          <cell r="N806">
            <v>0</v>
          </cell>
          <cell r="O806" t="str">
            <v>SEI. PETAPAHAN</v>
          </cell>
          <cell r="P806">
            <v>2015</v>
          </cell>
          <cell r="Q806">
            <v>0</v>
          </cell>
          <cell r="R806">
            <v>0</v>
          </cell>
          <cell r="S806">
            <v>0</v>
          </cell>
          <cell r="T806" t="str">
            <v>APBD</v>
          </cell>
          <cell r="U806">
            <v>181304000</v>
          </cell>
          <cell r="V806">
            <v>0</v>
          </cell>
          <cell r="W806">
            <v>0</v>
          </cell>
        </row>
        <row r="807">
          <cell r="F807" t="str">
            <v>4.14.01</v>
          </cell>
          <cell r="G807">
            <v>0</v>
          </cell>
          <cell r="H807" t="str">
            <v>PEMBUATAN TALUD BRONJONG SEI. PERUPUK DESA PL.PANJANG CERENTI</v>
          </cell>
          <cell r="I807">
            <v>0</v>
          </cell>
          <cell r="J807">
            <v>0</v>
          </cell>
          <cell r="K807">
            <v>0</v>
          </cell>
          <cell r="L807">
            <v>0</v>
          </cell>
          <cell r="M807">
            <v>0</v>
          </cell>
          <cell r="N807">
            <v>0</v>
          </cell>
          <cell r="O807" t="str">
            <v>SEI. PERUPUK DESA PL.PANJANG CERENTI</v>
          </cell>
          <cell r="P807">
            <v>2015</v>
          </cell>
          <cell r="Q807">
            <v>0</v>
          </cell>
          <cell r="R807">
            <v>0</v>
          </cell>
          <cell r="S807">
            <v>0</v>
          </cell>
          <cell r="T807" t="str">
            <v>APBD</v>
          </cell>
          <cell r="U807">
            <v>182524000</v>
          </cell>
          <cell r="V807">
            <v>0</v>
          </cell>
          <cell r="W807">
            <v>0</v>
          </cell>
        </row>
        <row r="808">
          <cell r="F808" t="str">
            <v>4.14.01</v>
          </cell>
          <cell r="G808">
            <v>0</v>
          </cell>
          <cell r="H808" t="str">
            <v>PEMBANGUNAN LOANING&amp;NORMALISASI SEI. JERING BLKANG BALAI ADAT</v>
          </cell>
          <cell r="I808">
            <v>0</v>
          </cell>
          <cell r="J808">
            <v>0</v>
          </cell>
          <cell r="K808">
            <v>0</v>
          </cell>
          <cell r="L808">
            <v>0</v>
          </cell>
          <cell r="M808">
            <v>0</v>
          </cell>
          <cell r="N808">
            <v>0</v>
          </cell>
          <cell r="O808" t="str">
            <v>SEI. JERING BLKANG BALAI ADAT</v>
          </cell>
          <cell r="P808">
            <v>2015</v>
          </cell>
          <cell r="Q808">
            <v>0</v>
          </cell>
          <cell r="R808">
            <v>0</v>
          </cell>
          <cell r="S808">
            <v>0</v>
          </cell>
          <cell r="T808" t="str">
            <v>APBD</v>
          </cell>
          <cell r="U808">
            <v>182932000</v>
          </cell>
          <cell r="V808">
            <v>0</v>
          </cell>
          <cell r="W808">
            <v>0</v>
          </cell>
        </row>
        <row r="809">
          <cell r="F809" t="str">
            <v>4.14.01</v>
          </cell>
          <cell r="G809">
            <v>0</v>
          </cell>
          <cell r="H809" t="str">
            <v>PEMBANGUNAN TALUD/BRONJONG SEI. TAPIOKA DESA LANGSAT HULU</v>
          </cell>
          <cell r="I809">
            <v>0</v>
          </cell>
          <cell r="J809">
            <v>0</v>
          </cell>
          <cell r="K809">
            <v>0</v>
          </cell>
          <cell r="L809">
            <v>0</v>
          </cell>
          <cell r="M809">
            <v>0</v>
          </cell>
          <cell r="N809">
            <v>0</v>
          </cell>
          <cell r="O809" t="str">
            <v>SEI. TAPIOKA DESA LANGSAT HULU</v>
          </cell>
          <cell r="P809">
            <v>2015</v>
          </cell>
          <cell r="Q809">
            <v>0</v>
          </cell>
          <cell r="R809">
            <v>0</v>
          </cell>
          <cell r="S809">
            <v>0</v>
          </cell>
          <cell r="T809" t="str">
            <v>APBD</v>
          </cell>
          <cell r="U809">
            <v>180962000</v>
          </cell>
          <cell r="V809">
            <v>0</v>
          </cell>
          <cell r="W809">
            <v>0</v>
          </cell>
        </row>
        <row r="810">
          <cell r="F810" t="str">
            <v>4.14.01</v>
          </cell>
          <cell r="G810">
            <v>0</v>
          </cell>
          <cell r="H810" t="str">
            <v>PEMBANGUNAN TALUD/BRONJONG&amp;NORMALI SEI. BATANG PAKU DESA SEI. PAKU</v>
          </cell>
          <cell r="I810">
            <v>0</v>
          </cell>
          <cell r="J810">
            <v>0</v>
          </cell>
          <cell r="K810">
            <v>0</v>
          </cell>
          <cell r="L810">
            <v>0</v>
          </cell>
          <cell r="M810">
            <v>0</v>
          </cell>
          <cell r="N810">
            <v>0</v>
          </cell>
          <cell r="O810" t="str">
            <v>SEI. BATANG PAKU DESA SEI. PAKU</v>
          </cell>
          <cell r="P810">
            <v>2015</v>
          </cell>
          <cell r="Q810">
            <v>0</v>
          </cell>
          <cell r="R810">
            <v>0</v>
          </cell>
          <cell r="S810">
            <v>0</v>
          </cell>
          <cell r="T810" t="str">
            <v>APBD</v>
          </cell>
          <cell r="U810">
            <v>180961000</v>
          </cell>
          <cell r="V810">
            <v>0</v>
          </cell>
          <cell r="W810">
            <v>0</v>
          </cell>
        </row>
        <row r="811">
          <cell r="F811" t="str">
            <v>4.14.01</v>
          </cell>
          <cell r="G811">
            <v>0</v>
          </cell>
          <cell r="H811" t="str">
            <v>PEMBUATAN TALUD SUNGAI SINAMBEK (TUGU CERANO )</v>
          </cell>
          <cell r="I811">
            <v>0</v>
          </cell>
          <cell r="J811">
            <v>0</v>
          </cell>
          <cell r="K811">
            <v>0</v>
          </cell>
          <cell r="L811">
            <v>0</v>
          </cell>
          <cell r="M811">
            <v>0</v>
          </cell>
          <cell r="N811">
            <v>0</v>
          </cell>
          <cell r="O811" t="str">
            <v>SEI. SINAMBEK (TUGU CARANO)</v>
          </cell>
          <cell r="P811">
            <v>2015</v>
          </cell>
          <cell r="Q811">
            <v>0</v>
          </cell>
          <cell r="R811">
            <v>0</v>
          </cell>
          <cell r="S811">
            <v>0</v>
          </cell>
          <cell r="T811" t="str">
            <v>APBD</v>
          </cell>
          <cell r="U811">
            <v>181590000</v>
          </cell>
          <cell r="V811">
            <v>0</v>
          </cell>
          <cell r="W811">
            <v>0</v>
          </cell>
        </row>
        <row r="812">
          <cell r="F812" t="str">
            <v>4.14.01</v>
          </cell>
          <cell r="G812">
            <v>0</v>
          </cell>
          <cell r="H812" t="str">
            <v>TURAP SEI. GERINGGING DESA TITIAN MODANG</v>
          </cell>
          <cell r="I812">
            <v>0</v>
          </cell>
          <cell r="J812">
            <v>0</v>
          </cell>
          <cell r="K812">
            <v>0</v>
          </cell>
          <cell r="L812">
            <v>0</v>
          </cell>
          <cell r="M812">
            <v>0</v>
          </cell>
          <cell r="N812">
            <v>0</v>
          </cell>
          <cell r="O812" t="str">
            <v>SEI. GERINGGING DESA TITIAN MODANG</v>
          </cell>
          <cell r="P812">
            <v>2015</v>
          </cell>
          <cell r="Q812">
            <v>0</v>
          </cell>
          <cell r="R812">
            <v>0</v>
          </cell>
          <cell r="S812">
            <v>0</v>
          </cell>
          <cell r="T812" t="str">
            <v>APBD</v>
          </cell>
          <cell r="U812">
            <v>180145000</v>
          </cell>
          <cell r="V812">
            <v>0</v>
          </cell>
          <cell r="W812">
            <v>0</v>
          </cell>
        </row>
        <row r="813">
          <cell r="F813" t="str">
            <v>4.14.01</v>
          </cell>
          <cell r="G813">
            <v>0</v>
          </cell>
          <cell r="H813" t="str">
            <v>PEMBUATAN TALUD BRONJONG DAN NORMALISASI SEI.DESA SIDODADI</v>
          </cell>
          <cell r="I813">
            <v>0</v>
          </cell>
          <cell r="J813">
            <v>0</v>
          </cell>
          <cell r="K813">
            <v>0</v>
          </cell>
          <cell r="L813">
            <v>0</v>
          </cell>
          <cell r="M813">
            <v>0</v>
          </cell>
          <cell r="N813">
            <v>0</v>
          </cell>
          <cell r="O813" t="str">
            <v>SEI.DESA SIDODADI</v>
          </cell>
          <cell r="P813">
            <v>2015</v>
          </cell>
          <cell r="Q813">
            <v>0</v>
          </cell>
          <cell r="R813">
            <v>0</v>
          </cell>
          <cell r="S813">
            <v>0</v>
          </cell>
          <cell r="T813" t="str">
            <v>APBD</v>
          </cell>
          <cell r="U813">
            <v>181404000</v>
          </cell>
          <cell r="V813">
            <v>0</v>
          </cell>
          <cell r="W813">
            <v>0</v>
          </cell>
        </row>
        <row r="814">
          <cell r="F814" t="str">
            <v>4.14.01</v>
          </cell>
          <cell r="G814">
            <v>0</v>
          </cell>
          <cell r="H814" t="str">
            <v>PEMBUATAN LOANING DAN NORMALISASI SEI.JERING KELURAHAN SEI. JERING</v>
          </cell>
          <cell r="I814">
            <v>0</v>
          </cell>
          <cell r="J814">
            <v>0</v>
          </cell>
          <cell r="K814">
            <v>0</v>
          </cell>
          <cell r="L814">
            <v>0</v>
          </cell>
          <cell r="M814">
            <v>0</v>
          </cell>
          <cell r="N814">
            <v>0</v>
          </cell>
          <cell r="O814" t="str">
            <v>SEI.JERING</v>
          </cell>
          <cell r="P814">
            <v>2015</v>
          </cell>
          <cell r="Q814">
            <v>0</v>
          </cell>
          <cell r="R814">
            <v>0</v>
          </cell>
          <cell r="S814">
            <v>0</v>
          </cell>
          <cell r="T814" t="str">
            <v>APBD</v>
          </cell>
          <cell r="U814">
            <v>180771000</v>
          </cell>
          <cell r="V814">
            <v>0</v>
          </cell>
          <cell r="W814">
            <v>0</v>
          </cell>
        </row>
        <row r="815">
          <cell r="F815" t="str">
            <v>4.14.01</v>
          </cell>
          <cell r="G815">
            <v>0</v>
          </cell>
          <cell r="H815" t="str">
            <v>NORMALISASI SEI. DESA SUNGAI MANAU</v>
          </cell>
          <cell r="I815">
            <v>0</v>
          </cell>
          <cell r="J815">
            <v>0</v>
          </cell>
          <cell r="K815">
            <v>0</v>
          </cell>
          <cell r="L815">
            <v>0</v>
          </cell>
          <cell r="M815">
            <v>0</v>
          </cell>
          <cell r="N815">
            <v>0</v>
          </cell>
          <cell r="O815" t="str">
            <v>SUNGAI MANAU</v>
          </cell>
          <cell r="P815">
            <v>2015</v>
          </cell>
          <cell r="Q815">
            <v>0</v>
          </cell>
          <cell r="R815">
            <v>0</v>
          </cell>
          <cell r="S815">
            <v>0</v>
          </cell>
          <cell r="T815" t="str">
            <v>APBD</v>
          </cell>
          <cell r="U815">
            <v>174040000</v>
          </cell>
          <cell r="V815">
            <v>0</v>
          </cell>
          <cell r="W815">
            <v>0</v>
          </cell>
        </row>
        <row r="816">
          <cell r="F816" t="str">
            <v>4.14.01</v>
          </cell>
          <cell r="G816">
            <v>0</v>
          </cell>
          <cell r="H816" t="str">
            <v>PEMBANGUNAN TALUD BRONJONG &amp; NORMALI SEI.SANGAU</v>
          </cell>
          <cell r="I816">
            <v>0</v>
          </cell>
          <cell r="J816">
            <v>0</v>
          </cell>
          <cell r="K816">
            <v>0</v>
          </cell>
          <cell r="L816">
            <v>0</v>
          </cell>
          <cell r="M816">
            <v>0</v>
          </cell>
          <cell r="N816">
            <v>0</v>
          </cell>
          <cell r="O816" t="str">
            <v>SEI.SANGAU</v>
          </cell>
          <cell r="P816">
            <v>2015</v>
          </cell>
          <cell r="Q816">
            <v>0</v>
          </cell>
          <cell r="R816">
            <v>0</v>
          </cell>
          <cell r="S816">
            <v>0</v>
          </cell>
          <cell r="T816" t="str">
            <v>APBD</v>
          </cell>
          <cell r="U816">
            <v>179840000</v>
          </cell>
          <cell r="V816">
            <v>0</v>
          </cell>
          <cell r="W816">
            <v>0</v>
          </cell>
        </row>
        <row r="817">
          <cell r="F817" t="str">
            <v>4.14.01</v>
          </cell>
          <cell r="G817">
            <v>0</v>
          </cell>
          <cell r="H817" t="str">
            <v>PEMBUATAN LOANING DAN NORMALISASI SUNGAI LILISAN</v>
          </cell>
          <cell r="I817">
            <v>0</v>
          </cell>
          <cell r="J817">
            <v>0</v>
          </cell>
          <cell r="K817">
            <v>0</v>
          </cell>
          <cell r="L817">
            <v>0</v>
          </cell>
          <cell r="M817">
            <v>0</v>
          </cell>
          <cell r="N817">
            <v>0</v>
          </cell>
          <cell r="O817" t="str">
            <v>SUNGAI LILISAN</v>
          </cell>
          <cell r="P817">
            <v>2015</v>
          </cell>
          <cell r="Q817">
            <v>0</v>
          </cell>
          <cell r="R817">
            <v>0</v>
          </cell>
          <cell r="S817">
            <v>0</v>
          </cell>
          <cell r="T817" t="str">
            <v>APBD</v>
          </cell>
          <cell r="U817">
            <v>180140000</v>
          </cell>
          <cell r="V817">
            <v>0</v>
          </cell>
          <cell r="W817">
            <v>0</v>
          </cell>
        </row>
        <row r="818">
          <cell r="F818" t="str">
            <v>4.14.01</v>
          </cell>
          <cell r="G818">
            <v>0</v>
          </cell>
          <cell r="H818" t="str">
            <v>PEMBUATAN TALUD BRONJONG DAN NORMALISASI SEI. LINGKUE</v>
          </cell>
          <cell r="I818">
            <v>0</v>
          </cell>
          <cell r="J818">
            <v>0</v>
          </cell>
          <cell r="K818">
            <v>0</v>
          </cell>
          <cell r="L818">
            <v>0</v>
          </cell>
          <cell r="M818">
            <v>0</v>
          </cell>
          <cell r="N818">
            <v>0</v>
          </cell>
          <cell r="O818" t="str">
            <v>SEI. LINGKUE</v>
          </cell>
          <cell r="P818">
            <v>2015</v>
          </cell>
          <cell r="Q818">
            <v>0</v>
          </cell>
          <cell r="R818">
            <v>0</v>
          </cell>
          <cell r="S818">
            <v>0</v>
          </cell>
          <cell r="T818" t="str">
            <v>APBD</v>
          </cell>
          <cell r="U818">
            <v>180040000</v>
          </cell>
          <cell r="V818">
            <v>0</v>
          </cell>
          <cell r="W818">
            <v>0</v>
          </cell>
        </row>
        <row r="819">
          <cell r="F819" t="str">
            <v>4.14.01</v>
          </cell>
          <cell r="G819">
            <v>0</v>
          </cell>
          <cell r="H819" t="str">
            <v>PEMBUATAN LOANING SALURAN DRAINASE CERENTI</v>
          </cell>
          <cell r="I819">
            <v>0</v>
          </cell>
          <cell r="J819">
            <v>0</v>
          </cell>
          <cell r="K819">
            <v>0</v>
          </cell>
          <cell r="L819">
            <v>0</v>
          </cell>
          <cell r="M819">
            <v>0</v>
          </cell>
          <cell r="N819">
            <v>0</v>
          </cell>
          <cell r="O819" t="str">
            <v>CERENTI</v>
          </cell>
          <cell r="P819">
            <v>2015</v>
          </cell>
          <cell r="Q819">
            <v>0</v>
          </cell>
          <cell r="R819">
            <v>0</v>
          </cell>
          <cell r="S819">
            <v>0</v>
          </cell>
          <cell r="T819" t="str">
            <v>APBD</v>
          </cell>
          <cell r="U819">
            <v>189350000</v>
          </cell>
          <cell r="V819">
            <v>0</v>
          </cell>
          <cell r="W819">
            <v>0</v>
          </cell>
        </row>
        <row r="820">
          <cell r="F820" t="str">
            <v>4.14.01</v>
          </cell>
          <cell r="G820">
            <v>0</v>
          </cell>
          <cell r="H820" t="str">
            <v>PEMBUATAN BPA DI SUNGAI BESAR</v>
          </cell>
          <cell r="I820">
            <v>0</v>
          </cell>
          <cell r="J820">
            <v>0</v>
          </cell>
          <cell r="K820">
            <v>0</v>
          </cell>
          <cell r="L820">
            <v>0</v>
          </cell>
          <cell r="M820">
            <v>0</v>
          </cell>
          <cell r="N820">
            <v>0</v>
          </cell>
          <cell r="O820" t="str">
            <v>SUNGAI BESAR</v>
          </cell>
          <cell r="P820">
            <v>2015</v>
          </cell>
          <cell r="Q820">
            <v>0</v>
          </cell>
          <cell r="R820">
            <v>0</v>
          </cell>
          <cell r="S820">
            <v>0</v>
          </cell>
          <cell r="T820" t="str">
            <v>APBD</v>
          </cell>
          <cell r="U820">
            <v>809566000</v>
          </cell>
          <cell r="V820">
            <v>0</v>
          </cell>
          <cell r="W820">
            <v>0</v>
          </cell>
        </row>
        <row r="821">
          <cell r="F821" t="str">
            <v>4.14.01</v>
          </cell>
          <cell r="G821">
            <v>0</v>
          </cell>
          <cell r="H821" t="str">
            <v>PEMBUATAN TANGGUL BPA DI PL KOPUNG</v>
          </cell>
          <cell r="I821">
            <v>0</v>
          </cell>
          <cell r="J821">
            <v>0</v>
          </cell>
          <cell r="K821">
            <v>0</v>
          </cell>
          <cell r="L821">
            <v>0</v>
          </cell>
          <cell r="M821">
            <v>0</v>
          </cell>
          <cell r="N821">
            <v>0</v>
          </cell>
          <cell r="O821" t="str">
            <v>PL KOPUNG</v>
          </cell>
          <cell r="P821">
            <v>2015</v>
          </cell>
          <cell r="Q821">
            <v>0</v>
          </cell>
          <cell r="R821">
            <v>0</v>
          </cell>
          <cell r="S821">
            <v>0</v>
          </cell>
          <cell r="T821" t="str">
            <v>APBD</v>
          </cell>
          <cell r="U821">
            <v>391901000</v>
          </cell>
          <cell r="V821">
            <v>0</v>
          </cell>
          <cell r="W821">
            <v>0</v>
          </cell>
        </row>
        <row r="822">
          <cell r="F822" t="str">
            <v>4.14.01</v>
          </cell>
          <cell r="G822">
            <v>0</v>
          </cell>
          <cell r="H822" t="str">
            <v>PEMBUATAN BPA DAN SALURAN SEI.TONAM DESA SEBERANG TALUK HILIR</v>
          </cell>
          <cell r="I822">
            <v>0</v>
          </cell>
          <cell r="J822">
            <v>0</v>
          </cell>
          <cell r="K822">
            <v>0</v>
          </cell>
          <cell r="L822">
            <v>0</v>
          </cell>
          <cell r="M822">
            <v>0</v>
          </cell>
          <cell r="N822">
            <v>0</v>
          </cell>
          <cell r="O822" t="str">
            <v>SEI.TONAM DESA SEBERANG TALUK HILIR</v>
          </cell>
          <cell r="P822">
            <v>2015</v>
          </cell>
          <cell r="Q822">
            <v>0</v>
          </cell>
          <cell r="R822">
            <v>0</v>
          </cell>
          <cell r="S822">
            <v>0</v>
          </cell>
          <cell r="T822" t="str">
            <v>APBD</v>
          </cell>
          <cell r="U822">
            <v>464259700</v>
          </cell>
          <cell r="V822">
            <v>0</v>
          </cell>
          <cell r="W822">
            <v>0</v>
          </cell>
        </row>
        <row r="823">
          <cell r="F823" t="str">
            <v>4.14.01</v>
          </cell>
          <cell r="G823">
            <v>0</v>
          </cell>
          <cell r="H823" t="str">
            <v>PEMBUATAN BPA DI PULAU ARO</v>
          </cell>
          <cell r="I823">
            <v>0</v>
          </cell>
          <cell r="J823">
            <v>0</v>
          </cell>
          <cell r="K823">
            <v>0</v>
          </cell>
          <cell r="L823">
            <v>0</v>
          </cell>
          <cell r="M823">
            <v>0</v>
          </cell>
          <cell r="N823">
            <v>0</v>
          </cell>
          <cell r="O823" t="str">
            <v>PULAU ARO</v>
          </cell>
          <cell r="P823">
            <v>2015</v>
          </cell>
          <cell r="Q823">
            <v>0</v>
          </cell>
          <cell r="R823">
            <v>0</v>
          </cell>
          <cell r="S823">
            <v>0</v>
          </cell>
          <cell r="T823" t="str">
            <v>APBD</v>
          </cell>
          <cell r="U823">
            <v>191981000</v>
          </cell>
          <cell r="V823">
            <v>0</v>
          </cell>
          <cell r="W823">
            <v>0</v>
          </cell>
        </row>
        <row r="824">
          <cell r="F824" t="str">
            <v>4.14.01</v>
          </cell>
          <cell r="G824">
            <v>0</v>
          </cell>
          <cell r="H824" t="str">
            <v>PEMBUATAN SALUARAN SEI.TOLANG DESA PL. ARO</v>
          </cell>
          <cell r="I824">
            <v>0</v>
          </cell>
          <cell r="J824">
            <v>0</v>
          </cell>
          <cell r="K824">
            <v>0</v>
          </cell>
          <cell r="L824">
            <v>0</v>
          </cell>
          <cell r="M824">
            <v>0</v>
          </cell>
          <cell r="N824">
            <v>0</v>
          </cell>
          <cell r="O824" t="str">
            <v>SEI.TOLANG DESA PL. ARO</v>
          </cell>
          <cell r="P824">
            <v>2015</v>
          </cell>
          <cell r="Q824">
            <v>0</v>
          </cell>
          <cell r="R824">
            <v>0</v>
          </cell>
          <cell r="S824">
            <v>0</v>
          </cell>
          <cell r="T824" t="str">
            <v>APBD</v>
          </cell>
          <cell r="U824">
            <v>190936000</v>
          </cell>
          <cell r="V824">
            <v>0</v>
          </cell>
          <cell r="W824">
            <v>0</v>
          </cell>
        </row>
        <row r="825">
          <cell r="F825" t="str">
            <v>4.14.01</v>
          </cell>
          <cell r="G825">
            <v>0</v>
          </cell>
          <cell r="H825" t="str">
            <v>PEMBUATAN SALURAN DI SEI. SORIAK DESA SEBERANG TALUK HILIR</v>
          </cell>
          <cell r="I825">
            <v>0</v>
          </cell>
          <cell r="J825">
            <v>0</v>
          </cell>
          <cell r="K825">
            <v>0</v>
          </cell>
          <cell r="L825">
            <v>0</v>
          </cell>
          <cell r="M825">
            <v>0</v>
          </cell>
          <cell r="N825">
            <v>0</v>
          </cell>
          <cell r="O825" t="str">
            <v>SEI. SORIAK DESA SEBERANG TALUK HILIR</v>
          </cell>
          <cell r="P825">
            <v>2015</v>
          </cell>
          <cell r="Q825">
            <v>0</v>
          </cell>
          <cell r="R825">
            <v>0</v>
          </cell>
          <cell r="S825">
            <v>0</v>
          </cell>
          <cell r="T825" t="str">
            <v>APBD</v>
          </cell>
          <cell r="U825">
            <v>191500000</v>
          </cell>
          <cell r="V825">
            <v>0</v>
          </cell>
          <cell r="W825">
            <v>0</v>
          </cell>
        </row>
        <row r="826">
          <cell r="F826" t="str">
            <v>4.14.01</v>
          </cell>
          <cell r="G826">
            <v>0</v>
          </cell>
          <cell r="H826" t="str">
            <v>PEMBUATAN SALURAN DI SEI. TONAM DESA SEBERANG TALUK HILIR</v>
          </cell>
          <cell r="I826">
            <v>0</v>
          </cell>
          <cell r="J826">
            <v>0</v>
          </cell>
          <cell r="K826">
            <v>0</v>
          </cell>
          <cell r="L826">
            <v>0</v>
          </cell>
          <cell r="M826">
            <v>0</v>
          </cell>
          <cell r="N826">
            <v>0</v>
          </cell>
          <cell r="O826" t="str">
            <v>SEI. TONAM DESA SEBERANG TALUK HILIR</v>
          </cell>
          <cell r="P826">
            <v>2015</v>
          </cell>
          <cell r="Q826">
            <v>0</v>
          </cell>
          <cell r="R826">
            <v>0</v>
          </cell>
          <cell r="S826">
            <v>0</v>
          </cell>
          <cell r="T826" t="str">
            <v>APBD</v>
          </cell>
          <cell r="U826">
            <v>191200000</v>
          </cell>
          <cell r="V826">
            <v>0</v>
          </cell>
          <cell r="W826">
            <v>0</v>
          </cell>
        </row>
        <row r="827">
          <cell r="F827" t="str">
            <v>4.14.01</v>
          </cell>
          <cell r="G827">
            <v>0</v>
          </cell>
          <cell r="H827" t="str">
            <v>PEMBUATAN LOANING BPA DESA BENAI KECIL</v>
          </cell>
          <cell r="I827">
            <v>0</v>
          </cell>
          <cell r="J827">
            <v>0</v>
          </cell>
          <cell r="K827">
            <v>0</v>
          </cell>
          <cell r="L827">
            <v>0</v>
          </cell>
          <cell r="M827">
            <v>0</v>
          </cell>
          <cell r="N827">
            <v>0</v>
          </cell>
          <cell r="O827" t="str">
            <v>BENAI KECIL</v>
          </cell>
          <cell r="P827">
            <v>2015</v>
          </cell>
          <cell r="Q827">
            <v>0</v>
          </cell>
          <cell r="R827">
            <v>0</v>
          </cell>
          <cell r="S827">
            <v>0</v>
          </cell>
          <cell r="T827" t="str">
            <v>APBD</v>
          </cell>
          <cell r="U827">
            <v>190820000</v>
          </cell>
          <cell r="V827">
            <v>0</v>
          </cell>
          <cell r="W827">
            <v>0</v>
          </cell>
        </row>
        <row r="828">
          <cell r="F828" t="str">
            <v>4.14.01</v>
          </cell>
          <cell r="G828">
            <v>0</v>
          </cell>
          <cell r="H828" t="str">
            <v>PEMBUATAN BPA DAN TANGGUL PENUTUP DESA KINALI</v>
          </cell>
          <cell r="I828">
            <v>0</v>
          </cell>
          <cell r="J828">
            <v>0</v>
          </cell>
          <cell r="K828">
            <v>0</v>
          </cell>
          <cell r="L828">
            <v>0</v>
          </cell>
          <cell r="M828">
            <v>0</v>
          </cell>
          <cell r="N828">
            <v>0</v>
          </cell>
          <cell r="O828" t="str">
            <v>KINALI</v>
          </cell>
          <cell r="P828">
            <v>2015</v>
          </cell>
          <cell r="Q828">
            <v>0</v>
          </cell>
          <cell r="R828">
            <v>0</v>
          </cell>
          <cell r="S828">
            <v>0</v>
          </cell>
          <cell r="T828" t="str">
            <v>APBD</v>
          </cell>
          <cell r="U828">
            <v>190360000</v>
          </cell>
          <cell r="V828">
            <v>0</v>
          </cell>
          <cell r="W828">
            <v>0</v>
          </cell>
        </row>
        <row r="829">
          <cell r="F829" t="str">
            <v>4.14.01</v>
          </cell>
          <cell r="G829">
            <v>0</v>
          </cell>
          <cell r="H829" t="str">
            <v>PEMBUATAN JARINGAN IRIGASI DESA (DI) DESA SAMPURAGO</v>
          </cell>
          <cell r="I829">
            <v>0</v>
          </cell>
          <cell r="J829">
            <v>0</v>
          </cell>
          <cell r="K829">
            <v>0</v>
          </cell>
          <cell r="L829">
            <v>0</v>
          </cell>
          <cell r="M829">
            <v>0</v>
          </cell>
          <cell r="N829">
            <v>0</v>
          </cell>
          <cell r="O829" t="str">
            <v>SAMPURAGO</v>
          </cell>
          <cell r="P829">
            <v>2015</v>
          </cell>
          <cell r="Q829">
            <v>0</v>
          </cell>
          <cell r="R829">
            <v>0</v>
          </cell>
          <cell r="S829">
            <v>0</v>
          </cell>
          <cell r="T829" t="str">
            <v>APBD</v>
          </cell>
          <cell r="U829">
            <v>191477000</v>
          </cell>
          <cell r="V829">
            <v>0</v>
          </cell>
          <cell r="W829">
            <v>0</v>
          </cell>
        </row>
        <row r="830">
          <cell r="F830" t="str">
            <v>4.14.01</v>
          </cell>
          <cell r="G830">
            <v>0</v>
          </cell>
          <cell r="H830" t="str">
            <v>PEMBUATAN BANGUNAN BPA DAN RABAT BETON IRIGASI SEI PAING</v>
          </cell>
          <cell r="I830">
            <v>0</v>
          </cell>
          <cell r="J830">
            <v>0</v>
          </cell>
          <cell r="K830">
            <v>0</v>
          </cell>
          <cell r="L830">
            <v>0</v>
          </cell>
          <cell r="M830">
            <v>0</v>
          </cell>
          <cell r="N830">
            <v>0</v>
          </cell>
          <cell r="O830" t="str">
            <v>SEI PAING</v>
          </cell>
          <cell r="P830">
            <v>2015</v>
          </cell>
          <cell r="Q830">
            <v>0</v>
          </cell>
          <cell r="R830">
            <v>0</v>
          </cell>
          <cell r="S830">
            <v>0</v>
          </cell>
          <cell r="T830" t="str">
            <v>APBD</v>
          </cell>
          <cell r="U830">
            <v>190690000</v>
          </cell>
          <cell r="V830">
            <v>0</v>
          </cell>
          <cell r="W830">
            <v>0</v>
          </cell>
        </row>
        <row r="831">
          <cell r="F831" t="str">
            <v>4.14.01</v>
          </cell>
          <cell r="G831">
            <v>0</v>
          </cell>
          <cell r="H831" t="str">
            <v>PEMBUATAN SALURAN SEI. JERING (SMK N3 TELUK KUANTAN)</v>
          </cell>
          <cell r="I831">
            <v>0</v>
          </cell>
          <cell r="J831">
            <v>0</v>
          </cell>
          <cell r="K831">
            <v>0</v>
          </cell>
          <cell r="L831">
            <v>0</v>
          </cell>
          <cell r="M831">
            <v>0</v>
          </cell>
          <cell r="N831">
            <v>0</v>
          </cell>
          <cell r="O831" t="str">
            <v>SEI. JERING (SMK N3 TELUK KUANTAN)</v>
          </cell>
          <cell r="P831">
            <v>2015</v>
          </cell>
          <cell r="Q831">
            <v>0</v>
          </cell>
          <cell r="R831">
            <v>0</v>
          </cell>
          <cell r="S831">
            <v>0</v>
          </cell>
          <cell r="T831" t="str">
            <v>APBD</v>
          </cell>
          <cell r="U831">
            <v>191846000</v>
          </cell>
          <cell r="V831">
            <v>0</v>
          </cell>
          <cell r="W831">
            <v>0</v>
          </cell>
        </row>
        <row r="832">
          <cell r="F832" t="str">
            <v>4.14.01</v>
          </cell>
          <cell r="G832">
            <v>0</v>
          </cell>
          <cell r="H832" t="str">
            <v>PEMBANGUNAN POMPANISASI IRIGASI DESA DESA TANJUNG KEC.HK</v>
          </cell>
          <cell r="I832">
            <v>0</v>
          </cell>
          <cell r="J832">
            <v>0</v>
          </cell>
          <cell r="K832">
            <v>0</v>
          </cell>
          <cell r="L832">
            <v>0</v>
          </cell>
          <cell r="M832">
            <v>0</v>
          </cell>
          <cell r="N832">
            <v>0</v>
          </cell>
          <cell r="O832" t="str">
            <v>TANJUNG KEC.HK</v>
          </cell>
          <cell r="P832">
            <v>2015</v>
          </cell>
          <cell r="Q832">
            <v>0</v>
          </cell>
          <cell r="R832">
            <v>0</v>
          </cell>
          <cell r="S832">
            <v>0</v>
          </cell>
          <cell r="T832" t="str">
            <v>APBD</v>
          </cell>
          <cell r="U832">
            <v>1241345150</v>
          </cell>
          <cell r="V832">
            <v>0</v>
          </cell>
          <cell r="W832">
            <v>0</v>
          </cell>
        </row>
        <row r="833">
          <cell r="F833" t="str">
            <v>4.14.01</v>
          </cell>
          <cell r="G833">
            <v>0</v>
          </cell>
          <cell r="H833" t="str">
            <v>PEMBUATAN SUMUR BOR</v>
          </cell>
          <cell r="I833">
            <v>0</v>
          </cell>
          <cell r="J833">
            <v>0</v>
          </cell>
          <cell r="K833">
            <v>0</v>
          </cell>
          <cell r="L833">
            <v>0</v>
          </cell>
          <cell r="M833">
            <v>0</v>
          </cell>
          <cell r="N833">
            <v>0</v>
          </cell>
          <cell r="O833">
            <v>0</v>
          </cell>
          <cell r="P833">
            <v>2016</v>
          </cell>
          <cell r="Q833">
            <v>0</v>
          </cell>
          <cell r="R833">
            <v>0</v>
          </cell>
          <cell r="S833">
            <v>0</v>
          </cell>
          <cell r="T833" t="str">
            <v>APBD</v>
          </cell>
          <cell r="U833">
            <v>34650000</v>
          </cell>
          <cell r="V833">
            <v>0</v>
          </cell>
          <cell r="W833">
            <v>0</v>
          </cell>
        </row>
        <row r="834">
          <cell r="F834" t="str">
            <v>4.14.01</v>
          </cell>
          <cell r="G834">
            <v>0</v>
          </cell>
          <cell r="H834" t="str">
            <v>PEMBANGUNAN TURAP PENAHAN TEBING SUNGAI KUANTAN DAN TRIBUN UTAMA (HAKIM) PANCANG FINIS DESA PULAU BANJAR KARI</v>
          </cell>
          <cell r="I834">
            <v>0</v>
          </cell>
          <cell r="J834">
            <v>0</v>
          </cell>
          <cell r="K834">
            <v>0</v>
          </cell>
          <cell r="L834">
            <v>0</v>
          </cell>
          <cell r="M834">
            <v>0</v>
          </cell>
          <cell r="N834">
            <v>0</v>
          </cell>
          <cell r="O834" t="str">
            <v>PULAU BANJAR KARI</v>
          </cell>
          <cell r="P834">
            <v>2016</v>
          </cell>
          <cell r="Q834">
            <v>0</v>
          </cell>
          <cell r="R834">
            <v>0</v>
          </cell>
          <cell r="S834">
            <v>0</v>
          </cell>
          <cell r="T834" t="str">
            <v>APBD</v>
          </cell>
          <cell r="U834">
            <v>1436621000</v>
          </cell>
          <cell r="V834">
            <v>0</v>
          </cell>
          <cell r="W834">
            <v>0</v>
          </cell>
        </row>
        <row r="835">
          <cell r="F835" t="str">
            <v>4.14.01</v>
          </cell>
          <cell r="G835">
            <v>0</v>
          </cell>
          <cell r="H835" t="str">
            <v>PEMBANGUNAN TURAP PENAHAN TEBING SUNGAI KUANTAN DAN TRIBUN UTAMA (HAKIM) PANCANG FINIS PANGEAN</v>
          </cell>
          <cell r="I835">
            <v>0</v>
          </cell>
          <cell r="J835">
            <v>0</v>
          </cell>
          <cell r="K835">
            <v>0</v>
          </cell>
          <cell r="L835">
            <v>0</v>
          </cell>
          <cell r="M835">
            <v>0</v>
          </cell>
          <cell r="N835">
            <v>0</v>
          </cell>
          <cell r="O835" t="str">
            <v>TRIBUN UTAMA (HAKIM) PANCANG FINIS PANGEAN</v>
          </cell>
          <cell r="P835">
            <v>2016</v>
          </cell>
          <cell r="Q835">
            <v>0</v>
          </cell>
          <cell r="R835">
            <v>0</v>
          </cell>
          <cell r="S835">
            <v>0</v>
          </cell>
          <cell r="T835" t="str">
            <v>APBD</v>
          </cell>
          <cell r="U835">
            <v>1469936000</v>
          </cell>
          <cell r="V835">
            <v>0</v>
          </cell>
          <cell r="W835">
            <v>0</v>
          </cell>
        </row>
        <row r="836">
          <cell r="F836" t="str">
            <v>4.14.01</v>
          </cell>
          <cell r="G836">
            <v>0</v>
          </cell>
          <cell r="H836" t="str">
            <v>PEMBANGUNAN TURAP PENAHAN TEBING SD DESA SUNGAI PAKU</v>
          </cell>
          <cell r="I836">
            <v>0</v>
          </cell>
          <cell r="J836">
            <v>0</v>
          </cell>
          <cell r="K836">
            <v>0</v>
          </cell>
          <cell r="L836">
            <v>0</v>
          </cell>
          <cell r="M836">
            <v>0</v>
          </cell>
          <cell r="N836">
            <v>0</v>
          </cell>
          <cell r="O836" t="str">
            <v>SUNGAI PAKU</v>
          </cell>
          <cell r="P836">
            <v>2016</v>
          </cell>
          <cell r="Q836">
            <v>0</v>
          </cell>
          <cell r="R836">
            <v>0</v>
          </cell>
          <cell r="S836">
            <v>0</v>
          </cell>
          <cell r="T836" t="str">
            <v>APBD</v>
          </cell>
          <cell r="U836">
            <v>343248700</v>
          </cell>
          <cell r="V836">
            <v>0</v>
          </cell>
          <cell r="W836">
            <v>0</v>
          </cell>
        </row>
        <row r="837">
          <cell r="F837" t="str">
            <v>4.14.01</v>
          </cell>
          <cell r="G837">
            <v>0</v>
          </cell>
          <cell r="H837" t="str">
            <v>PEMBANGUNAN TURAP PENAHAN TEBING MESJID RAUDATUL JANNAH DESA KOTO SENTAJO</v>
          </cell>
          <cell r="I837">
            <v>0</v>
          </cell>
          <cell r="J837">
            <v>0</v>
          </cell>
          <cell r="K837">
            <v>0</v>
          </cell>
          <cell r="L837">
            <v>0</v>
          </cell>
          <cell r="M837">
            <v>0</v>
          </cell>
          <cell r="N837">
            <v>0</v>
          </cell>
          <cell r="O837" t="str">
            <v>KOTO SENTAJO</v>
          </cell>
          <cell r="P837">
            <v>2016</v>
          </cell>
          <cell r="Q837">
            <v>0</v>
          </cell>
          <cell r="R837">
            <v>0</v>
          </cell>
          <cell r="S837">
            <v>0</v>
          </cell>
          <cell r="T837" t="str">
            <v>APBD</v>
          </cell>
          <cell r="U837">
            <v>671012000</v>
          </cell>
          <cell r="V837">
            <v>0</v>
          </cell>
          <cell r="W837">
            <v>0</v>
          </cell>
        </row>
        <row r="838">
          <cell r="F838" t="str">
            <v>4.14.01</v>
          </cell>
          <cell r="G838">
            <v>0</v>
          </cell>
          <cell r="H838" t="str">
            <v>PEMBUATAN LOANING SEI. JERING II DESA BERINGIN</v>
          </cell>
          <cell r="I838">
            <v>0</v>
          </cell>
          <cell r="J838">
            <v>0</v>
          </cell>
          <cell r="K838">
            <v>0</v>
          </cell>
          <cell r="L838">
            <v>0</v>
          </cell>
          <cell r="M838">
            <v>0</v>
          </cell>
          <cell r="N838">
            <v>0</v>
          </cell>
          <cell r="O838" t="str">
            <v>EI. JERING II DESA BERINGIN</v>
          </cell>
          <cell r="P838">
            <v>2016</v>
          </cell>
          <cell r="Q838">
            <v>0</v>
          </cell>
          <cell r="R838">
            <v>0</v>
          </cell>
          <cell r="S838">
            <v>0</v>
          </cell>
          <cell r="T838" t="str">
            <v>APBD</v>
          </cell>
          <cell r="U838">
            <v>604876000</v>
          </cell>
          <cell r="V838">
            <v>0</v>
          </cell>
          <cell r="W838">
            <v>0</v>
          </cell>
        </row>
        <row r="839">
          <cell r="F839" t="str">
            <v>4.14.01</v>
          </cell>
          <cell r="G839">
            <v>0</v>
          </cell>
          <cell r="H839" t="str">
            <v>PEMBUATAN LOANING SUNGAI PERUPUK DESA PULAU PANJANG CERENTI</v>
          </cell>
          <cell r="I839">
            <v>0</v>
          </cell>
          <cell r="J839">
            <v>0</v>
          </cell>
          <cell r="K839">
            <v>0</v>
          </cell>
          <cell r="L839">
            <v>0</v>
          </cell>
          <cell r="M839">
            <v>0</v>
          </cell>
          <cell r="N839">
            <v>0</v>
          </cell>
          <cell r="O839" t="str">
            <v>SUNGAI PERUPUK DESA PULAU PANJANG CERENTI</v>
          </cell>
          <cell r="P839">
            <v>2016</v>
          </cell>
          <cell r="Q839">
            <v>0</v>
          </cell>
          <cell r="R839">
            <v>0</v>
          </cell>
          <cell r="S839">
            <v>0</v>
          </cell>
          <cell r="T839" t="str">
            <v>APBD</v>
          </cell>
          <cell r="U839">
            <v>198750000</v>
          </cell>
          <cell r="V839">
            <v>0</v>
          </cell>
          <cell r="W839">
            <v>0</v>
          </cell>
        </row>
        <row r="840">
          <cell r="F840" t="str">
            <v>4.14.01</v>
          </cell>
          <cell r="G840">
            <v>0</v>
          </cell>
          <cell r="H840" t="str">
            <v>PENINGKATAN JARINGAN IRIGASI DI PANGKALAN INDARUNG (DAK)</v>
          </cell>
          <cell r="I840">
            <v>0</v>
          </cell>
          <cell r="J840">
            <v>0</v>
          </cell>
          <cell r="K840">
            <v>0</v>
          </cell>
          <cell r="L840">
            <v>0</v>
          </cell>
          <cell r="M840">
            <v>0</v>
          </cell>
          <cell r="N840">
            <v>0</v>
          </cell>
          <cell r="O840" t="str">
            <v xml:space="preserve">PANGKALAN INDARUNG </v>
          </cell>
          <cell r="P840">
            <v>2016</v>
          </cell>
          <cell r="Q840">
            <v>0</v>
          </cell>
          <cell r="R840">
            <v>0</v>
          </cell>
          <cell r="S840">
            <v>0</v>
          </cell>
          <cell r="T840" t="str">
            <v>APBD</v>
          </cell>
          <cell r="U840">
            <v>956331940.60419047</v>
          </cell>
          <cell r="V840">
            <v>0</v>
          </cell>
          <cell r="W840">
            <v>0</v>
          </cell>
        </row>
        <row r="841">
          <cell r="F841" t="str">
            <v>4.14.01</v>
          </cell>
          <cell r="G841">
            <v>0</v>
          </cell>
          <cell r="H841" t="str">
            <v>PENINGKATAN JARINGAN IRIGASI DI JAYA KOPAH (DAK)</v>
          </cell>
          <cell r="I841">
            <v>0</v>
          </cell>
          <cell r="J841">
            <v>0</v>
          </cell>
          <cell r="K841">
            <v>0</v>
          </cell>
          <cell r="L841">
            <v>0</v>
          </cell>
          <cell r="M841">
            <v>0</v>
          </cell>
          <cell r="N841">
            <v>0</v>
          </cell>
          <cell r="O841" t="str">
            <v>JAYA KOPAH</v>
          </cell>
          <cell r="P841">
            <v>2016</v>
          </cell>
          <cell r="Q841">
            <v>0</v>
          </cell>
          <cell r="R841">
            <v>0</v>
          </cell>
          <cell r="S841">
            <v>0</v>
          </cell>
          <cell r="T841" t="str">
            <v>APBD</v>
          </cell>
          <cell r="U841">
            <v>336929357.28234023</v>
          </cell>
          <cell r="V841">
            <v>0</v>
          </cell>
          <cell r="W841">
            <v>0</v>
          </cell>
        </row>
        <row r="842">
          <cell r="F842" t="str">
            <v>4.14.01</v>
          </cell>
          <cell r="G842">
            <v>0</v>
          </cell>
          <cell r="H842" t="str">
            <v>PENINGKATAN JARINGAN IRIGASI DI LUBUK AMBACANG I (DAK)</v>
          </cell>
          <cell r="I842">
            <v>0</v>
          </cell>
          <cell r="J842">
            <v>0</v>
          </cell>
          <cell r="K842">
            <v>0</v>
          </cell>
          <cell r="L842">
            <v>0</v>
          </cell>
          <cell r="M842">
            <v>0</v>
          </cell>
          <cell r="N842">
            <v>0</v>
          </cell>
          <cell r="O842" t="str">
            <v>LUBUK AMBACANG I</v>
          </cell>
          <cell r="P842">
            <v>2016</v>
          </cell>
          <cell r="Q842">
            <v>0</v>
          </cell>
          <cell r="R842">
            <v>0</v>
          </cell>
          <cell r="S842">
            <v>0</v>
          </cell>
          <cell r="T842" t="str">
            <v>APBD</v>
          </cell>
          <cell r="U842">
            <v>1135941291.9377246</v>
          </cell>
          <cell r="V842">
            <v>0</v>
          </cell>
          <cell r="W842">
            <v>0</v>
          </cell>
        </row>
        <row r="843">
          <cell r="F843" t="str">
            <v>4.14.01</v>
          </cell>
          <cell r="G843">
            <v>0</v>
          </cell>
          <cell r="H843" t="str">
            <v>PENINGKATAN JARINGAN IRIGASI DI PULAU ARO (DAK)</v>
          </cell>
          <cell r="I843">
            <v>0</v>
          </cell>
          <cell r="J843">
            <v>0</v>
          </cell>
          <cell r="K843">
            <v>0</v>
          </cell>
          <cell r="L843">
            <v>0</v>
          </cell>
          <cell r="M843">
            <v>0</v>
          </cell>
          <cell r="N843">
            <v>0</v>
          </cell>
          <cell r="O843" t="str">
            <v>PULAU ARO</v>
          </cell>
          <cell r="P843">
            <v>2016</v>
          </cell>
          <cell r="Q843">
            <v>0</v>
          </cell>
          <cell r="R843">
            <v>0</v>
          </cell>
          <cell r="S843">
            <v>0</v>
          </cell>
          <cell r="T843" t="str">
            <v>APBD</v>
          </cell>
          <cell r="U843">
            <v>362743119.08185184</v>
          </cell>
          <cell r="V843">
            <v>0</v>
          </cell>
          <cell r="W843">
            <v>0</v>
          </cell>
        </row>
        <row r="844">
          <cell r="F844" t="str">
            <v>4.14.01</v>
          </cell>
          <cell r="G844">
            <v>0</v>
          </cell>
          <cell r="H844" t="str">
            <v>PENINGKATAN JARINGAN IRIGASI DI PULAU DERAS (DAK)</v>
          </cell>
          <cell r="I844">
            <v>0</v>
          </cell>
          <cell r="J844">
            <v>0</v>
          </cell>
          <cell r="K844">
            <v>0</v>
          </cell>
          <cell r="L844">
            <v>0</v>
          </cell>
          <cell r="M844">
            <v>0</v>
          </cell>
          <cell r="N844">
            <v>0</v>
          </cell>
          <cell r="O844" t="str">
            <v>PULAU DERAS</v>
          </cell>
          <cell r="P844">
            <v>2016</v>
          </cell>
          <cell r="Q844">
            <v>0</v>
          </cell>
          <cell r="R844">
            <v>0</v>
          </cell>
          <cell r="S844">
            <v>0</v>
          </cell>
          <cell r="T844" t="str">
            <v>APBD</v>
          </cell>
          <cell r="U844">
            <v>718915413.7353797</v>
          </cell>
          <cell r="V844">
            <v>0</v>
          </cell>
          <cell r="W844">
            <v>0</v>
          </cell>
        </row>
        <row r="845">
          <cell r="F845" t="str">
            <v>4.14.01</v>
          </cell>
          <cell r="G845">
            <v>0</v>
          </cell>
          <cell r="H845" t="str">
            <v>PENINGKATAN JARINGAN IRIGASI DI TANJUNG (DAK)</v>
          </cell>
          <cell r="I845">
            <v>0</v>
          </cell>
          <cell r="J845">
            <v>0</v>
          </cell>
          <cell r="K845">
            <v>0</v>
          </cell>
          <cell r="L845">
            <v>0</v>
          </cell>
          <cell r="M845">
            <v>0</v>
          </cell>
          <cell r="N845">
            <v>0</v>
          </cell>
          <cell r="O845" t="str">
            <v>TANJUNG</v>
          </cell>
          <cell r="P845">
            <v>2016</v>
          </cell>
          <cell r="Q845">
            <v>0</v>
          </cell>
          <cell r="R845">
            <v>0</v>
          </cell>
          <cell r="S845">
            <v>0</v>
          </cell>
          <cell r="T845" t="str">
            <v>APBD</v>
          </cell>
          <cell r="U845">
            <v>790283293.48653066</v>
          </cell>
          <cell r="V845">
            <v>0</v>
          </cell>
          <cell r="W845">
            <v>0</v>
          </cell>
        </row>
        <row r="846">
          <cell r="F846" t="str">
            <v>4.14.01</v>
          </cell>
          <cell r="G846">
            <v>0</v>
          </cell>
          <cell r="H846" t="str">
            <v>PENINGKATAN TANGGUL PENUTUP DI SUNGAI MANAU (DAK)</v>
          </cell>
          <cell r="I846">
            <v>0</v>
          </cell>
          <cell r="J846">
            <v>0</v>
          </cell>
          <cell r="K846">
            <v>0</v>
          </cell>
          <cell r="L846">
            <v>0</v>
          </cell>
          <cell r="M846">
            <v>0</v>
          </cell>
          <cell r="N846">
            <v>0</v>
          </cell>
          <cell r="O846" t="str">
            <v>SUNGAI MANAU</v>
          </cell>
          <cell r="P846">
            <v>2016</v>
          </cell>
          <cell r="Q846">
            <v>0</v>
          </cell>
          <cell r="R846">
            <v>0</v>
          </cell>
          <cell r="S846">
            <v>0</v>
          </cell>
          <cell r="T846" t="str">
            <v>APBD</v>
          </cell>
          <cell r="U846">
            <v>340989191.43586475</v>
          </cell>
          <cell r="V846">
            <v>0</v>
          </cell>
          <cell r="W846">
            <v>0</v>
          </cell>
        </row>
        <row r="847">
          <cell r="F847" t="str">
            <v>4.14.01</v>
          </cell>
          <cell r="G847">
            <v>0</v>
          </cell>
          <cell r="H847" t="str">
            <v>PENINGKATAN JARINGAN IRIGASI DI KINALI (DAK)</v>
          </cell>
          <cell r="I847">
            <v>0</v>
          </cell>
          <cell r="J847">
            <v>0</v>
          </cell>
          <cell r="K847">
            <v>0</v>
          </cell>
          <cell r="L847">
            <v>0</v>
          </cell>
          <cell r="M847">
            <v>0</v>
          </cell>
          <cell r="N847">
            <v>0</v>
          </cell>
          <cell r="O847" t="str">
            <v>KINALI</v>
          </cell>
          <cell r="P847">
            <v>2016</v>
          </cell>
          <cell r="Q847">
            <v>0</v>
          </cell>
          <cell r="R847">
            <v>0</v>
          </cell>
          <cell r="S847">
            <v>0</v>
          </cell>
          <cell r="T847" t="str">
            <v>APBD</v>
          </cell>
          <cell r="U847">
            <v>708347994.3886112</v>
          </cell>
          <cell r="V847">
            <v>0</v>
          </cell>
          <cell r="W847">
            <v>0</v>
          </cell>
        </row>
        <row r="848">
          <cell r="F848" t="str">
            <v>4.14.01</v>
          </cell>
          <cell r="G848">
            <v>0</v>
          </cell>
          <cell r="H848" t="str">
            <v>PEMBUATAN DRAINASE SEI. JERING</v>
          </cell>
          <cell r="I848">
            <v>0</v>
          </cell>
          <cell r="J848">
            <v>0</v>
          </cell>
          <cell r="K848">
            <v>0</v>
          </cell>
          <cell r="L848">
            <v>0</v>
          </cell>
          <cell r="M848">
            <v>0</v>
          </cell>
          <cell r="N848">
            <v>0</v>
          </cell>
          <cell r="O848" t="str">
            <v>SEI. JERING</v>
          </cell>
          <cell r="P848">
            <v>2016</v>
          </cell>
          <cell r="Q848">
            <v>0</v>
          </cell>
          <cell r="R848">
            <v>0</v>
          </cell>
          <cell r="S848">
            <v>0</v>
          </cell>
          <cell r="T848" t="str">
            <v>APBD</v>
          </cell>
          <cell r="U848">
            <v>190702953</v>
          </cell>
          <cell r="V848">
            <v>0</v>
          </cell>
          <cell r="W848">
            <v>0</v>
          </cell>
        </row>
        <row r="849">
          <cell r="F849" t="str">
            <v>4.14.01</v>
          </cell>
          <cell r="G849">
            <v>0</v>
          </cell>
          <cell r="H849" t="str">
            <v>PEMBUATAN DRAINASE SMK 3 SUNGAI JERING</v>
          </cell>
          <cell r="I849">
            <v>0</v>
          </cell>
          <cell r="J849">
            <v>0</v>
          </cell>
          <cell r="K849">
            <v>0</v>
          </cell>
          <cell r="L849">
            <v>0</v>
          </cell>
          <cell r="M849">
            <v>0</v>
          </cell>
          <cell r="N849">
            <v>0</v>
          </cell>
          <cell r="O849" t="str">
            <v>SEI. JERING (SMK N3 TELUK KUANTAN)</v>
          </cell>
          <cell r="P849">
            <v>2016</v>
          </cell>
          <cell r="Q849">
            <v>0</v>
          </cell>
          <cell r="R849">
            <v>0</v>
          </cell>
          <cell r="S849">
            <v>0</v>
          </cell>
          <cell r="T849" t="str">
            <v>APBD</v>
          </cell>
          <cell r="U849">
            <v>320329000</v>
          </cell>
          <cell r="V849">
            <v>0</v>
          </cell>
          <cell r="W849">
            <v>0</v>
          </cell>
        </row>
        <row r="850">
          <cell r="F850" t="str">
            <v>4.14.01</v>
          </cell>
          <cell r="G850">
            <v>0</v>
          </cell>
          <cell r="H850" t="str">
            <v xml:space="preserve">PENGADAAN DAN PEMASANGAN JARINGAN PIPA DISTRIBUSI AIR BERSIH KEC. KUANTAN TENGAH </v>
          </cell>
          <cell r="I850" t="str">
            <v>04.14.2.3.5</v>
          </cell>
          <cell r="J850">
            <v>0</v>
          </cell>
          <cell r="K850">
            <v>0</v>
          </cell>
          <cell r="L850">
            <v>0</v>
          </cell>
          <cell r="M850">
            <v>0</v>
          </cell>
          <cell r="N850" t="str">
            <v xml:space="preserve">Teluk Kuantan </v>
          </cell>
          <cell r="O850" t="str">
            <v xml:space="preserve">KEC. KUANTAN TENGAH </v>
          </cell>
          <cell r="P850">
            <v>2015</v>
          </cell>
          <cell r="Q850">
            <v>0</v>
          </cell>
          <cell r="R850">
            <v>0</v>
          </cell>
          <cell r="S850">
            <v>0</v>
          </cell>
          <cell r="T850" t="str">
            <v>APBD</v>
          </cell>
          <cell r="U850">
            <v>919375000</v>
          </cell>
          <cell r="V850">
            <v>0</v>
          </cell>
          <cell r="W850">
            <v>0</v>
          </cell>
        </row>
        <row r="851">
          <cell r="F851" t="str">
            <v>4.14.01</v>
          </cell>
          <cell r="G851">
            <v>0</v>
          </cell>
          <cell r="H851" t="str">
            <v xml:space="preserve">PEMBANGUNA  SALURAN PRIMER PERMUKIMAN PASAR BARU BASERAH </v>
          </cell>
          <cell r="I851" t="str">
            <v>04.14.2.3.5</v>
          </cell>
          <cell r="J851">
            <v>0</v>
          </cell>
          <cell r="K851">
            <v>0</v>
          </cell>
          <cell r="L851">
            <v>0</v>
          </cell>
          <cell r="M851">
            <v>0</v>
          </cell>
          <cell r="N851" t="str">
            <v xml:space="preserve">Pasar Baru Baserah </v>
          </cell>
          <cell r="O851" t="str">
            <v xml:space="preserve">PASAR BARU BASERAH </v>
          </cell>
          <cell r="P851">
            <v>2015</v>
          </cell>
          <cell r="Q851">
            <v>0</v>
          </cell>
          <cell r="R851">
            <v>0</v>
          </cell>
          <cell r="S851">
            <v>0</v>
          </cell>
          <cell r="T851" t="str">
            <v>APBD</v>
          </cell>
          <cell r="U851">
            <v>1775636000</v>
          </cell>
          <cell r="V851">
            <v>0</v>
          </cell>
          <cell r="W851">
            <v>0</v>
          </cell>
        </row>
        <row r="852">
          <cell r="F852" t="str">
            <v>4.14.01</v>
          </cell>
          <cell r="G852">
            <v>0</v>
          </cell>
          <cell r="H852" t="str">
            <v>PENGADAAN PEMASANGAN PIPA DISTRIBUSI DAN SAMBUNGAN RUMAH (DDUPB) PEMBAYARAN SISA PEKERJAAN)</v>
          </cell>
          <cell r="I852" t="str">
            <v>04.14.2.3.5</v>
          </cell>
          <cell r="J852">
            <v>0</v>
          </cell>
          <cell r="K852">
            <v>0</v>
          </cell>
          <cell r="L852">
            <v>0</v>
          </cell>
          <cell r="M852">
            <v>0</v>
          </cell>
          <cell r="N852">
            <v>0</v>
          </cell>
          <cell r="O852">
            <v>0</v>
          </cell>
          <cell r="P852">
            <v>2015</v>
          </cell>
          <cell r="Q852">
            <v>0</v>
          </cell>
          <cell r="R852">
            <v>0</v>
          </cell>
          <cell r="S852">
            <v>0</v>
          </cell>
          <cell r="T852" t="str">
            <v>APBD</v>
          </cell>
          <cell r="U852">
            <v>314300000</v>
          </cell>
          <cell r="V852">
            <v>0</v>
          </cell>
          <cell r="W852">
            <v>0</v>
          </cell>
        </row>
        <row r="853">
          <cell r="F853">
            <v>0</v>
          </cell>
          <cell r="G853">
            <v>0</v>
          </cell>
          <cell r="H853" t="str">
            <v>REHABILITASI SALURAN DRAINASE TEPIAN NAROSA TELUK KUANTAN</v>
          </cell>
          <cell r="I853" t="str">
            <v>04.14.02.04.05</v>
          </cell>
          <cell r="J853">
            <v>0</v>
          </cell>
          <cell r="K853">
            <v>0</v>
          </cell>
          <cell r="L853">
            <v>0</v>
          </cell>
          <cell r="M853">
            <v>0</v>
          </cell>
          <cell r="N853">
            <v>0</v>
          </cell>
          <cell r="O853" t="str">
            <v>TEPIAN NAROSA TELUK KUANTAN</v>
          </cell>
          <cell r="P853">
            <v>2017</v>
          </cell>
          <cell r="Q853">
            <v>0</v>
          </cell>
          <cell r="R853">
            <v>0</v>
          </cell>
          <cell r="S853">
            <v>0</v>
          </cell>
          <cell r="T853" t="str">
            <v>APBD</v>
          </cell>
          <cell r="U853">
            <v>381279000</v>
          </cell>
          <cell r="V853">
            <v>0</v>
          </cell>
          <cell r="W853">
            <v>0</v>
          </cell>
        </row>
        <row r="854">
          <cell r="F854">
            <v>0</v>
          </cell>
          <cell r="G854">
            <v>0</v>
          </cell>
          <cell r="H854" t="str">
            <v>PEMBANGUNAN SALURAN PEMBUAGAN DESA BANJAR GUNTUNG</v>
          </cell>
          <cell r="I854" t="str">
            <v>04.14.02.04.05</v>
          </cell>
          <cell r="J854">
            <v>0</v>
          </cell>
          <cell r="K854">
            <v>0</v>
          </cell>
          <cell r="L854">
            <v>0</v>
          </cell>
          <cell r="M854">
            <v>0</v>
          </cell>
          <cell r="N854">
            <v>0</v>
          </cell>
          <cell r="O854" t="str">
            <v>BANJAR GUNTUNG</v>
          </cell>
          <cell r="P854">
            <v>2017</v>
          </cell>
          <cell r="Q854">
            <v>0</v>
          </cell>
          <cell r="R854">
            <v>0</v>
          </cell>
          <cell r="S854">
            <v>0</v>
          </cell>
          <cell r="T854" t="str">
            <v>APBD</v>
          </cell>
          <cell r="U854">
            <v>199532000</v>
          </cell>
          <cell r="V854">
            <v>0</v>
          </cell>
          <cell r="W854">
            <v>0</v>
          </cell>
        </row>
        <row r="855">
          <cell r="F855">
            <v>0</v>
          </cell>
          <cell r="G855">
            <v>0</v>
          </cell>
          <cell r="H855" t="str">
            <v>PROGRAM PEMBANGUNAN SALURAN DRAINASE DESA SUNGAI KERANJI</v>
          </cell>
          <cell r="I855" t="str">
            <v>04.14.02.04.05</v>
          </cell>
          <cell r="J855">
            <v>0</v>
          </cell>
          <cell r="K855">
            <v>0</v>
          </cell>
          <cell r="L855">
            <v>0</v>
          </cell>
          <cell r="M855">
            <v>0</v>
          </cell>
          <cell r="N855">
            <v>0</v>
          </cell>
          <cell r="O855" t="str">
            <v xml:space="preserve"> SUNGAI KERANJI</v>
          </cell>
          <cell r="P855">
            <v>2017</v>
          </cell>
          <cell r="Q855">
            <v>0</v>
          </cell>
          <cell r="R855">
            <v>0</v>
          </cell>
          <cell r="S855">
            <v>0</v>
          </cell>
          <cell r="T855" t="str">
            <v>APBD</v>
          </cell>
          <cell r="U855">
            <v>199380000</v>
          </cell>
          <cell r="V855">
            <v>0</v>
          </cell>
          <cell r="W855">
            <v>0</v>
          </cell>
        </row>
        <row r="856">
          <cell r="F856">
            <v>0</v>
          </cell>
          <cell r="G856">
            <v>0</v>
          </cell>
          <cell r="H856" t="str">
            <v>PROGRAM PEMBANGUNAN SALURAN DRAINASE KEL. MUARALEMBU</v>
          </cell>
          <cell r="I856" t="str">
            <v>04.14.02.04.05</v>
          </cell>
          <cell r="J856">
            <v>0</v>
          </cell>
          <cell r="K856">
            <v>0</v>
          </cell>
          <cell r="L856">
            <v>0</v>
          </cell>
          <cell r="M856">
            <v>0</v>
          </cell>
          <cell r="N856">
            <v>0</v>
          </cell>
          <cell r="O856" t="str">
            <v>KEL. MUARALEMBU</v>
          </cell>
          <cell r="P856">
            <v>2017</v>
          </cell>
          <cell r="Q856">
            <v>0</v>
          </cell>
          <cell r="R856">
            <v>0</v>
          </cell>
          <cell r="S856">
            <v>0</v>
          </cell>
          <cell r="T856" t="str">
            <v>APBD</v>
          </cell>
          <cell r="U856">
            <v>199258000</v>
          </cell>
          <cell r="V856">
            <v>0</v>
          </cell>
          <cell r="W856">
            <v>0</v>
          </cell>
        </row>
        <row r="857">
          <cell r="F857">
            <v>0</v>
          </cell>
          <cell r="G857">
            <v>0</v>
          </cell>
          <cell r="H857" t="str">
            <v>PROGRAM PEMBANGUNAN SALURAN DRAINASE PASAR SUNGAI KUNING</v>
          </cell>
          <cell r="I857" t="str">
            <v>04.14.02.04.05</v>
          </cell>
          <cell r="J857">
            <v>0</v>
          </cell>
          <cell r="K857">
            <v>0</v>
          </cell>
          <cell r="L857">
            <v>0</v>
          </cell>
          <cell r="M857">
            <v>0</v>
          </cell>
          <cell r="N857">
            <v>0</v>
          </cell>
          <cell r="O857" t="str">
            <v>PASAR SUNGAI KUNING</v>
          </cell>
          <cell r="P857">
            <v>2017</v>
          </cell>
          <cell r="Q857">
            <v>0</v>
          </cell>
          <cell r="R857">
            <v>0</v>
          </cell>
          <cell r="S857">
            <v>0</v>
          </cell>
          <cell r="T857" t="str">
            <v>APBD</v>
          </cell>
          <cell r="U857">
            <v>199383000</v>
          </cell>
          <cell r="V857">
            <v>0</v>
          </cell>
          <cell r="W857">
            <v>0</v>
          </cell>
        </row>
        <row r="858">
          <cell r="F858">
            <v>0</v>
          </cell>
          <cell r="G858">
            <v>0</v>
          </cell>
          <cell r="H858" t="str">
            <v>PROGRAM PEMBANGUNAN SALURAN DRAINASE JALAN KAYU BATU (BELAKANG SDN 011 PL.PANJANG CERENTI</v>
          </cell>
          <cell r="I858" t="str">
            <v>04.14.02.04.05</v>
          </cell>
          <cell r="J858">
            <v>0</v>
          </cell>
          <cell r="K858">
            <v>0</v>
          </cell>
          <cell r="L858">
            <v>0</v>
          </cell>
          <cell r="M858">
            <v>0</v>
          </cell>
          <cell r="N858">
            <v>0</v>
          </cell>
          <cell r="O858" t="str">
            <v>JALAN KAYU BATU (BELAKANG SDN 011 PL.PANJANG CERENTI</v>
          </cell>
          <cell r="P858">
            <v>2017</v>
          </cell>
          <cell r="Q858">
            <v>0</v>
          </cell>
          <cell r="R858">
            <v>0</v>
          </cell>
          <cell r="S858">
            <v>0</v>
          </cell>
          <cell r="T858" t="str">
            <v>APBD</v>
          </cell>
          <cell r="U858">
            <v>192786800</v>
          </cell>
          <cell r="V858">
            <v>0</v>
          </cell>
          <cell r="W858">
            <v>0</v>
          </cell>
        </row>
        <row r="859">
          <cell r="F859">
            <v>0</v>
          </cell>
          <cell r="G859">
            <v>0</v>
          </cell>
          <cell r="H859" t="str">
            <v>PROGRAM PEMBANGUNAN SALURAN DRAINASE JALAN JALAN AGUS SALIM DESA KAMP.MEDAN KEC.KUANTAN HILIR</v>
          </cell>
          <cell r="I859" t="str">
            <v>04.14.02.04.05</v>
          </cell>
          <cell r="J859">
            <v>0</v>
          </cell>
          <cell r="K859">
            <v>0</v>
          </cell>
          <cell r="L859">
            <v>0</v>
          </cell>
          <cell r="M859">
            <v>0</v>
          </cell>
          <cell r="N859">
            <v>0</v>
          </cell>
          <cell r="O859" t="str">
            <v>JALAN AGUS SALIM DESA KAMP.MEDAN KEC.KUANTAN HILIR</v>
          </cell>
          <cell r="P859">
            <v>2017</v>
          </cell>
          <cell r="Q859">
            <v>0</v>
          </cell>
          <cell r="R859">
            <v>0</v>
          </cell>
          <cell r="S859">
            <v>0</v>
          </cell>
          <cell r="T859" t="str">
            <v>APBD</v>
          </cell>
          <cell r="U859">
            <v>187810000</v>
          </cell>
          <cell r="V859">
            <v>0</v>
          </cell>
          <cell r="W859">
            <v>0</v>
          </cell>
        </row>
        <row r="860">
          <cell r="F860">
            <v>0</v>
          </cell>
          <cell r="G860">
            <v>0</v>
          </cell>
          <cell r="H860" t="str">
            <v>PROGRAM PEMBANGUNAN SALURAN PEMBUANGAN DESA SAWAH</v>
          </cell>
          <cell r="I860" t="str">
            <v>04.14.02.04.05</v>
          </cell>
          <cell r="J860">
            <v>0</v>
          </cell>
          <cell r="K860">
            <v>0</v>
          </cell>
          <cell r="L860">
            <v>0</v>
          </cell>
          <cell r="M860">
            <v>0</v>
          </cell>
          <cell r="N860">
            <v>0</v>
          </cell>
          <cell r="O860" t="str">
            <v>DESA SAWAH</v>
          </cell>
          <cell r="P860">
            <v>2017</v>
          </cell>
          <cell r="Q860">
            <v>0</v>
          </cell>
          <cell r="R860">
            <v>0</v>
          </cell>
          <cell r="S860">
            <v>0</v>
          </cell>
          <cell r="T860" t="str">
            <v>APBD</v>
          </cell>
          <cell r="U860">
            <v>199345000</v>
          </cell>
          <cell r="V860">
            <v>0</v>
          </cell>
          <cell r="W860">
            <v>0</v>
          </cell>
        </row>
        <row r="861">
          <cell r="F861">
            <v>0</v>
          </cell>
          <cell r="G861">
            <v>0</v>
          </cell>
          <cell r="H861" t="str">
            <v>PROGRAM PEMBANGUNAN SALURAN DRAINASE KELURAHAN SIMPANG TIGA</v>
          </cell>
          <cell r="I861" t="str">
            <v>04.14.02.04.05</v>
          </cell>
          <cell r="J861">
            <v>0</v>
          </cell>
          <cell r="K861">
            <v>0</v>
          </cell>
          <cell r="L861">
            <v>0</v>
          </cell>
          <cell r="M861">
            <v>0</v>
          </cell>
          <cell r="N861">
            <v>0</v>
          </cell>
          <cell r="O861" t="str">
            <v>KELURAHAN SIMPANG TIGA</v>
          </cell>
          <cell r="P861">
            <v>2017</v>
          </cell>
          <cell r="Q861">
            <v>0</v>
          </cell>
          <cell r="R861">
            <v>0</v>
          </cell>
          <cell r="S861">
            <v>0</v>
          </cell>
          <cell r="T861" t="str">
            <v>APBD</v>
          </cell>
          <cell r="U861">
            <v>199750000</v>
          </cell>
          <cell r="V861">
            <v>0</v>
          </cell>
          <cell r="W861">
            <v>0</v>
          </cell>
        </row>
        <row r="862">
          <cell r="F862">
            <v>0</v>
          </cell>
          <cell r="G862">
            <v>0</v>
          </cell>
          <cell r="H862" t="str">
            <v>PROGRAM PEMBANGUNAN SALURAN AREA PERSAWAHAN DESA TANJUNG SIMANDOLAK</v>
          </cell>
          <cell r="I862" t="str">
            <v>04.14.02.04.05</v>
          </cell>
          <cell r="J862">
            <v>0</v>
          </cell>
          <cell r="K862">
            <v>0</v>
          </cell>
          <cell r="L862">
            <v>0</v>
          </cell>
          <cell r="M862">
            <v>0</v>
          </cell>
          <cell r="N862">
            <v>0</v>
          </cell>
          <cell r="O862" t="str">
            <v>TANJUNG SIMANDOLAK</v>
          </cell>
          <cell r="P862">
            <v>2017</v>
          </cell>
          <cell r="Q862">
            <v>0</v>
          </cell>
          <cell r="R862">
            <v>0</v>
          </cell>
          <cell r="S862">
            <v>0</v>
          </cell>
          <cell r="T862" t="str">
            <v>APBD</v>
          </cell>
          <cell r="U862">
            <v>199353000</v>
          </cell>
          <cell r="V862">
            <v>0</v>
          </cell>
          <cell r="W862">
            <v>0</v>
          </cell>
        </row>
        <row r="863">
          <cell r="F863">
            <v>0</v>
          </cell>
          <cell r="G863">
            <v>0</v>
          </cell>
          <cell r="H863" t="str">
            <v>PEMBANGUNAN TURAP PENAHAN TEBING SUNGAI KUANTAN DAN TRIBUN UTAMA  GELANGGANG PACU JALUR TEPIAN LUBUK SOBAE BASERAH</v>
          </cell>
          <cell r="I863" t="str">
            <v>04.14.04.05.08</v>
          </cell>
          <cell r="J863">
            <v>0</v>
          </cell>
          <cell r="K863">
            <v>0</v>
          </cell>
          <cell r="L863">
            <v>0</v>
          </cell>
          <cell r="M863">
            <v>0</v>
          </cell>
          <cell r="N863">
            <v>0</v>
          </cell>
          <cell r="O863" t="str">
            <v>PANCANG FINIS LUBUK SOBAE BASERAH</v>
          </cell>
          <cell r="P863">
            <v>2017</v>
          </cell>
          <cell r="Q863">
            <v>0</v>
          </cell>
          <cell r="R863">
            <v>0</v>
          </cell>
          <cell r="S863">
            <v>0</v>
          </cell>
          <cell r="T863" t="str">
            <v>APBD</v>
          </cell>
          <cell r="U863">
            <v>1530321000</v>
          </cell>
          <cell r="V863">
            <v>0</v>
          </cell>
          <cell r="W863">
            <v>0</v>
          </cell>
        </row>
        <row r="864">
          <cell r="F864">
            <v>0</v>
          </cell>
          <cell r="G864">
            <v>0</v>
          </cell>
          <cell r="H864" t="str">
            <v>PROGRAM PEMBANGUNAN BRONJONG DAN NORMALISASI SUNGAI PETAPAHAN</v>
          </cell>
          <cell r="I864" t="str">
            <v>04.14.04.05.08</v>
          </cell>
          <cell r="J864">
            <v>0</v>
          </cell>
          <cell r="K864">
            <v>0</v>
          </cell>
          <cell r="L864">
            <v>0</v>
          </cell>
          <cell r="M864">
            <v>0</v>
          </cell>
          <cell r="N864">
            <v>0</v>
          </cell>
          <cell r="O864" t="str">
            <v>SUNGAI PETAPAHAN</v>
          </cell>
          <cell r="P864">
            <v>2017</v>
          </cell>
          <cell r="Q864">
            <v>0</v>
          </cell>
          <cell r="R864">
            <v>0</v>
          </cell>
          <cell r="S864">
            <v>0</v>
          </cell>
          <cell r="T864" t="str">
            <v>APBD</v>
          </cell>
          <cell r="U864">
            <v>549746000</v>
          </cell>
          <cell r="V864">
            <v>0</v>
          </cell>
          <cell r="W864">
            <v>0</v>
          </cell>
        </row>
        <row r="865">
          <cell r="F865">
            <v>0</v>
          </cell>
          <cell r="G865">
            <v>0</v>
          </cell>
          <cell r="H865" t="str">
            <v>PEMBANGUNAN TURAP DESA TANJUNG PAUH</v>
          </cell>
          <cell r="I865" t="str">
            <v>04.14.04.05.08</v>
          </cell>
          <cell r="J865">
            <v>0</v>
          </cell>
          <cell r="K865">
            <v>0</v>
          </cell>
          <cell r="L865">
            <v>0</v>
          </cell>
          <cell r="M865">
            <v>0</v>
          </cell>
          <cell r="N865">
            <v>0</v>
          </cell>
          <cell r="O865" t="str">
            <v>TANJUNG PAUH</v>
          </cell>
          <cell r="P865">
            <v>2017</v>
          </cell>
          <cell r="Q865">
            <v>0</v>
          </cell>
          <cell r="R865">
            <v>0</v>
          </cell>
          <cell r="S865">
            <v>0</v>
          </cell>
          <cell r="T865" t="str">
            <v>APBD</v>
          </cell>
          <cell r="U865">
            <v>199395000</v>
          </cell>
          <cell r="V865">
            <v>0</v>
          </cell>
          <cell r="W865">
            <v>0</v>
          </cell>
        </row>
        <row r="866">
          <cell r="F866">
            <v>0</v>
          </cell>
          <cell r="G866">
            <v>0</v>
          </cell>
          <cell r="H866" t="str">
            <v>PEMBANGUNAN LOANING SUNGAI BAROMBAN PULAU GODANG KARI</v>
          </cell>
          <cell r="I866" t="str">
            <v>04.14.02.04.05</v>
          </cell>
          <cell r="J866">
            <v>0</v>
          </cell>
          <cell r="K866">
            <v>0</v>
          </cell>
          <cell r="L866">
            <v>0</v>
          </cell>
          <cell r="M866">
            <v>0</v>
          </cell>
          <cell r="N866">
            <v>0</v>
          </cell>
          <cell r="O866" t="str">
            <v>PULAU GODANG KARI</v>
          </cell>
          <cell r="P866">
            <v>2017</v>
          </cell>
          <cell r="Q866">
            <v>0</v>
          </cell>
          <cell r="R866">
            <v>0</v>
          </cell>
          <cell r="S866">
            <v>0</v>
          </cell>
          <cell r="T866" t="str">
            <v>APBD</v>
          </cell>
          <cell r="U866">
            <v>149780000</v>
          </cell>
          <cell r="V866">
            <v>0</v>
          </cell>
          <cell r="W866">
            <v>0</v>
          </cell>
        </row>
        <row r="867">
          <cell r="F867">
            <v>0</v>
          </cell>
          <cell r="G867">
            <v>0</v>
          </cell>
          <cell r="H867" t="str">
            <v>PEMBANGUNAN BRONJONG DAN NORMALISASI SUNGAI KAYU ARO KELURAHAN MUARALEMBU</v>
          </cell>
          <cell r="I867" t="str">
            <v>04.14.04.05.08</v>
          </cell>
          <cell r="J867">
            <v>0</v>
          </cell>
          <cell r="K867">
            <v>0</v>
          </cell>
          <cell r="L867">
            <v>0</v>
          </cell>
          <cell r="M867">
            <v>0</v>
          </cell>
          <cell r="N867">
            <v>0</v>
          </cell>
          <cell r="O867" t="str">
            <v>SUNGAI KAYU ARO KELURAHAN MUARALEMBU</v>
          </cell>
          <cell r="P867">
            <v>2017</v>
          </cell>
          <cell r="Q867">
            <v>0</v>
          </cell>
          <cell r="R867">
            <v>0</v>
          </cell>
          <cell r="S867">
            <v>0</v>
          </cell>
          <cell r="T867" t="str">
            <v>APBD</v>
          </cell>
          <cell r="U867">
            <v>199003000</v>
          </cell>
          <cell r="V867">
            <v>0</v>
          </cell>
          <cell r="W867">
            <v>0</v>
          </cell>
        </row>
        <row r="868">
          <cell r="F868">
            <v>0</v>
          </cell>
          <cell r="G868">
            <v>0</v>
          </cell>
          <cell r="H868" t="str">
            <v>PEMBANGUNAN BRONJONG PENAHAN TEBING SUNGAI DESA TOAR</v>
          </cell>
          <cell r="I868" t="str">
            <v>04.14.04.05.08</v>
          </cell>
          <cell r="J868">
            <v>0</v>
          </cell>
          <cell r="K868">
            <v>0</v>
          </cell>
          <cell r="L868">
            <v>0</v>
          </cell>
          <cell r="M868">
            <v>0</v>
          </cell>
          <cell r="N868">
            <v>0</v>
          </cell>
          <cell r="O868" t="str">
            <v>TOAR</v>
          </cell>
          <cell r="P868">
            <v>2017</v>
          </cell>
          <cell r="Q868">
            <v>0</v>
          </cell>
          <cell r="R868">
            <v>0</v>
          </cell>
          <cell r="S868">
            <v>0</v>
          </cell>
          <cell r="T868" t="str">
            <v>APBD</v>
          </cell>
          <cell r="U868">
            <v>199491000</v>
          </cell>
          <cell r="V868">
            <v>0</v>
          </cell>
          <cell r="W868">
            <v>0</v>
          </cell>
        </row>
        <row r="869">
          <cell r="F869">
            <v>0</v>
          </cell>
          <cell r="G869">
            <v>0</v>
          </cell>
          <cell r="H869" t="str">
            <v>PEMBANGUNAN BRONJONG PENGAMAN TEBING SUNGAI BONDAR DESA SUNGAI MANAU</v>
          </cell>
          <cell r="I869" t="str">
            <v>04.14.04.05.08</v>
          </cell>
          <cell r="J869">
            <v>0</v>
          </cell>
          <cell r="K869">
            <v>0</v>
          </cell>
          <cell r="L869">
            <v>0</v>
          </cell>
          <cell r="M869">
            <v>0</v>
          </cell>
          <cell r="N869">
            <v>0</v>
          </cell>
          <cell r="O869" t="str">
            <v>SUNGAI BONDAR DESA SUNGAI MANAU</v>
          </cell>
          <cell r="P869">
            <v>2017</v>
          </cell>
          <cell r="Q869">
            <v>0</v>
          </cell>
          <cell r="R869">
            <v>0</v>
          </cell>
          <cell r="S869">
            <v>0</v>
          </cell>
          <cell r="T869" t="str">
            <v>APBD</v>
          </cell>
          <cell r="U869">
            <v>199433000</v>
          </cell>
          <cell r="V869">
            <v>0</v>
          </cell>
          <cell r="W869">
            <v>0</v>
          </cell>
        </row>
        <row r="870">
          <cell r="F870">
            <v>0</v>
          </cell>
          <cell r="G870">
            <v>0</v>
          </cell>
          <cell r="H870" t="str">
            <v>PEMBANGUNAN BRONJONG DAN NORMALISASI SUNGAI SIDODADI</v>
          </cell>
          <cell r="I870" t="str">
            <v>04.14.04.05.08</v>
          </cell>
          <cell r="J870">
            <v>0</v>
          </cell>
          <cell r="K870">
            <v>0</v>
          </cell>
          <cell r="L870">
            <v>0</v>
          </cell>
          <cell r="M870">
            <v>0</v>
          </cell>
          <cell r="N870">
            <v>0</v>
          </cell>
          <cell r="O870" t="str">
            <v>SIDODADI</v>
          </cell>
          <cell r="P870">
            <v>2017</v>
          </cell>
          <cell r="Q870">
            <v>0</v>
          </cell>
          <cell r="R870">
            <v>0</v>
          </cell>
          <cell r="S870">
            <v>0</v>
          </cell>
          <cell r="T870" t="str">
            <v>APBD</v>
          </cell>
          <cell r="U870">
            <v>199382000</v>
          </cell>
          <cell r="V870">
            <v>0</v>
          </cell>
          <cell r="W870">
            <v>0</v>
          </cell>
        </row>
        <row r="871">
          <cell r="F871">
            <v>0</v>
          </cell>
          <cell r="G871">
            <v>0</v>
          </cell>
          <cell r="H871" t="str">
            <v>PEMBANGUNAN BRONJONG DAN NORMALISASI SUNGAI KOLASEK DESA AIR MAS</v>
          </cell>
          <cell r="I871" t="str">
            <v>04.14.04.05.08</v>
          </cell>
          <cell r="J871">
            <v>0</v>
          </cell>
          <cell r="K871">
            <v>0</v>
          </cell>
          <cell r="L871">
            <v>0</v>
          </cell>
          <cell r="M871">
            <v>0</v>
          </cell>
          <cell r="N871">
            <v>0</v>
          </cell>
          <cell r="O871" t="str">
            <v>SUNGAI KOLASEK DESA AIR MAS</v>
          </cell>
          <cell r="P871">
            <v>2017</v>
          </cell>
          <cell r="Q871">
            <v>0</v>
          </cell>
          <cell r="R871">
            <v>0</v>
          </cell>
          <cell r="S871">
            <v>0</v>
          </cell>
          <cell r="T871" t="str">
            <v>APBD</v>
          </cell>
          <cell r="U871">
            <v>199359000</v>
          </cell>
          <cell r="V871">
            <v>0</v>
          </cell>
          <cell r="W871">
            <v>0</v>
          </cell>
        </row>
        <row r="872">
          <cell r="F872">
            <v>0</v>
          </cell>
          <cell r="G872">
            <v>0</v>
          </cell>
          <cell r="H872" t="str">
            <v>PEMBANGUNAN BRONJONG DAN NORMALISASI SEI. KUNING</v>
          </cell>
          <cell r="I872" t="str">
            <v>04.14.04.05.08</v>
          </cell>
          <cell r="J872">
            <v>0</v>
          </cell>
          <cell r="K872">
            <v>0</v>
          </cell>
          <cell r="L872">
            <v>0</v>
          </cell>
          <cell r="M872">
            <v>0</v>
          </cell>
          <cell r="N872">
            <v>0</v>
          </cell>
          <cell r="O872" t="str">
            <v>SEI. KUNING</v>
          </cell>
          <cell r="P872">
            <v>2017</v>
          </cell>
          <cell r="Q872">
            <v>0</v>
          </cell>
          <cell r="R872">
            <v>0</v>
          </cell>
          <cell r="S872">
            <v>0</v>
          </cell>
          <cell r="T872" t="str">
            <v>APBD</v>
          </cell>
          <cell r="U872">
            <v>199385000</v>
          </cell>
          <cell r="V872">
            <v>0</v>
          </cell>
          <cell r="W872">
            <v>0</v>
          </cell>
        </row>
        <row r="873">
          <cell r="F873">
            <v>0</v>
          </cell>
          <cell r="G873">
            <v>0</v>
          </cell>
          <cell r="H873" t="str">
            <v>PEMBANGUNAN LOANING PENGAMAN TEBING SEI. SINAMBEK KELURAHAN SUNGAI JERING</v>
          </cell>
          <cell r="I873" t="str">
            <v>04.14.02.04.05</v>
          </cell>
          <cell r="J873">
            <v>0</v>
          </cell>
          <cell r="K873">
            <v>0</v>
          </cell>
          <cell r="L873">
            <v>0</v>
          </cell>
          <cell r="M873">
            <v>0</v>
          </cell>
          <cell r="N873">
            <v>0</v>
          </cell>
          <cell r="O873" t="str">
            <v>SEI. SINAMBEK KELURAHAN SUNGAI JERING</v>
          </cell>
          <cell r="P873">
            <v>2017</v>
          </cell>
          <cell r="Q873">
            <v>0</v>
          </cell>
          <cell r="R873">
            <v>0</v>
          </cell>
          <cell r="S873">
            <v>0</v>
          </cell>
          <cell r="T873" t="str">
            <v>APBD</v>
          </cell>
          <cell r="U873">
            <v>199296000</v>
          </cell>
          <cell r="V873">
            <v>0</v>
          </cell>
          <cell r="W873">
            <v>0</v>
          </cell>
        </row>
        <row r="874">
          <cell r="F874">
            <v>0</v>
          </cell>
          <cell r="G874">
            <v>0</v>
          </cell>
          <cell r="H874" t="str">
            <v>PEMBANGUNAN LOANING PENGAMAN TEBING SUNGAI JERING KELURAHAN SIMPANG TIGA</v>
          </cell>
          <cell r="I874" t="str">
            <v>04.14.02.04.05</v>
          </cell>
          <cell r="J874">
            <v>0</v>
          </cell>
          <cell r="K874">
            <v>0</v>
          </cell>
          <cell r="L874">
            <v>0</v>
          </cell>
          <cell r="M874">
            <v>0</v>
          </cell>
          <cell r="N874">
            <v>0</v>
          </cell>
          <cell r="O874" t="str">
            <v>SUNGAI JERING KELURAHAN SIMPANG TIGA</v>
          </cell>
          <cell r="P874">
            <v>2017</v>
          </cell>
          <cell r="Q874">
            <v>0</v>
          </cell>
          <cell r="R874">
            <v>0</v>
          </cell>
          <cell r="S874">
            <v>0</v>
          </cell>
          <cell r="T874" t="str">
            <v>APBD</v>
          </cell>
          <cell r="U874">
            <v>199770000</v>
          </cell>
          <cell r="V874">
            <v>0</v>
          </cell>
          <cell r="W874">
            <v>0</v>
          </cell>
        </row>
        <row r="875">
          <cell r="F875">
            <v>0</v>
          </cell>
          <cell r="G875">
            <v>0</v>
          </cell>
          <cell r="H875" t="str">
            <v>PEMBANGUNAN TURAP RUAS JALAN PANGEAN-SITUGAL (SMPN 4 LOGAS TANAH DARAT)</v>
          </cell>
          <cell r="I875" t="str">
            <v>04.14.04.05.08</v>
          </cell>
          <cell r="J875">
            <v>0</v>
          </cell>
          <cell r="K875">
            <v>0</v>
          </cell>
          <cell r="L875">
            <v>0</v>
          </cell>
          <cell r="M875">
            <v>0</v>
          </cell>
          <cell r="N875">
            <v>0</v>
          </cell>
          <cell r="O875" t="str">
            <v>PANGEAN-SITUGAL (SMPN 4 LOGAS TANAH DARAT)</v>
          </cell>
          <cell r="P875">
            <v>2017</v>
          </cell>
          <cell r="Q875">
            <v>0</v>
          </cell>
          <cell r="R875">
            <v>0</v>
          </cell>
          <cell r="S875">
            <v>0</v>
          </cell>
          <cell r="T875" t="str">
            <v>APBD</v>
          </cell>
          <cell r="U875">
            <v>186862000</v>
          </cell>
          <cell r="V875">
            <v>0</v>
          </cell>
          <cell r="W875">
            <v>0</v>
          </cell>
        </row>
        <row r="876">
          <cell r="F876">
            <v>0</v>
          </cell>
          <cell r="G876">
            <v>0</v>
          </cell>
          <cell r="H876" t="str">
            <v>PEMBANGUNAN BROJONG PENAHAN TEBING SUNGAI SDN 019 DESA LOGAS</v>
          </cell>
          <cell r="I876" t="str">
            <v>04.14.04.05.08</v>
          </cell>
          <cell r="J876">
            <v>0</v>
          </cell>
          <cell r="K876">
            <v>0</v>
          </cell>
          <cell r="L876">
            <v>0</v>
          </cell>
          <cell r="M876">
            <v>0</v>
          </cell>
          <cell r="N876">
            <v>0</v>
          </cell>
          <cell r="O876" t="str">
            <v>SUNGAI SDN 019 DESA LOGAS</v>
          </cell>
          <cell r="P876">
            <v>2017</v>
          </cell>
          <cell r="Q876">
            <v>0</v>
          </cell>
          <cell r="R876">
            <v>0</v>
          </cell>
          <cell r="S876">
            <v>0</v>
          </cell>
          <cell r="T876" t="str">
            <v>APBD</v>
          </cell>
          <cell r="U876">
            <v>199700000</v>
          </cell>
          <cell r="V876">
            <v>0</v>
          </cell>
          <cell r="W876">
            <v>0</v>
          </cell>
        </row>
        <row r="877">
          <cell r="F877">
            <v>0</v>
          </cell>
          <cell r="G877">
            <v>0</v>
          </cell>
          <cell r="H877" t="str">
            <v>PEMBANGUNAN BROJONG PENAHAN TEBING SUNGAI SALO DESA CENGAR</v>
          </cell>
          <cell r="I877" t="str">
            <v>04.14.04.05.08</v>
          </cell>
          <cell r="J877">
            <v>0</v>
          </cell>
          <cell r="K877">
            <v>0</v>
          </cell>
          <cell r="L877">
            <v>0</v>
          </cell>
          <cell r="M877">
            <v>0</v>
          </cell>
          <cell r="N877">
            <v>0</v>
          </cell>
          <cell r="O877" t="str">
            <v>SUNGAI SALO DESA CENGAR</v>
          </cell>
          <cell r="P877">
            <v>2017</v>
          </cell>
          <cell r="Q877">
            <v>0</v>
          </cell>
          <cell r="R877">
            <v>0</v>
          </cell>
          <cell r="S877">
            <v>0</v>
          </cell>
          <cell r="T877" t="str">
            <v>APBD</v>
          </cell>
          <cell r="U877">
            <v>199750000</v>
          </cell>
          <cell r="V877">
            <v>0</v>
          </cell>
          <cell r="W877">
            <v>0</v>
          </cell>
        </row>
        <row r="878">
          <cell r="F878">
            <v>0</v>
          </cell>
          <cell r="G878">
            <v>0</v>
          </cell>
          <cell r="H878" t="str">
            <v>PEMBANGUNAN TURAP (SAYAP) BOX COLVER DESA SUNGAI BULUH</v>
          </cell>
          <cell r="I878" t="str">
            <v>04.14.04.05.08</v>
          </cell>
          <cell r="J878">
            <v>0</v>
          </cell>
          <cell r="K878">
            <v>0</v>
          </cell>
          <cell r="L878">
            <v>0</v>
          </cell>
          <cell r="M878">
            <v>0</v>
          </cell>
          <cell r="N878">
            <v>0</v>
          </cell>
          <cell r="O878" t="str">
            <v>SUNGAI BULUH</v>
          </cell>
          <cell r="P878">
            <v>2017</v>
          </cell>
          <cell r="Q878">
            <v>0</v>
          </cell>
          <cell r="R878">
            <v>0</v>
          </cell>
          <cell r="S878">
            <v>0</v>
          </cell>
          <cell r="T878" t="str">
            <v>APBD</v>
          </cell>
          <cell r="U878">
            <v>49539000</v>
          </cell>
          <cell r="V878">
            <v>0</v>
          </cell>
          <cell r="W878">
            <v>0</v>
          </cell>
        </row>
        <row r="879">
          <cell r="F879">
            <v>0</v>
          </cell>
          <cell r="G879">
            <v>0</v>
          </cell>
          <cell r="H879" t="str">
            <v>PEMBANGUNAN BROJONG PENAHAN TEBING SUNGAI SIMUJUR DESA KASANG</v>
          </cell>
          <cell r="I879" t="str">
            <v>04.14.04.05.08</v>
          </cell>
          <cell r="J879">
            <v>0</v>
          </cell>
          <cell r="K879">
            <v>0</v>
          </cell>
          <cell r="L879">
            <v>0</v>
          </cell>
          <cell r="M879">
            <v>0</v>
          </cell>
          <cell r="N879">
            <v>0</v>
          </cell>
          <cell r="O879" t="str">
            <v>SUNGAI SIMUJUR DESA KASANG</v>
          </cell>
          <cell r="P879">
            <v>2017</v>
          </cell>
          <cell r="Q879">
            <v>0</v>
          </cell>
          <cell r="R879">
            <v>0</v>
          </cell>
          <cell r="S879">
            <v>0</v>
          </cell>
          <cell r="T879" t="str">
            <v>APBD</v>
          </cell>
          <cell r="U879">
            <v>199650000</v>
          </cell>
          <cell r="V879">
            <v>0</v>
          </cell>
          <cell r="W879">
            <v>0</v>
          </cell>
        </row>
        <row r="880">
          <cell r="F880">
            <v>0</v>
          </cell>
          <cell r="G880">
            <v>0</v>
          </cell>
          <cell r="H880" t="str">
            <v>PEMBANGUNAN BROJONG PENAHAN TEBING JALAN INSPEKSI BENDUNG PETAPAHAN TOAR</v>
          </cell>
          <cell r="I880" t="str">
            <v>04.14.04.05.08</v>
          </cell>
          <cell r="J880">
            <v>0</v>
          </cell>
          <cell r="K880">
            <v>0</v>
          </cell>
          <cell r="L880">
            <v>0</v>
          </cell>
          <cell r="M880">
            <v>0</v>
          </cell>
          <cell r="N880">
            <v>0</v>
          </cell>
          <cell r="O880" t="str">
            <v>PETAPAHAN TOAR</v>
          </cell>
          <cell r="P880">
            <v>2017</v>
          </cell>
          <cell r="Q880">
            <v>0</v>
          </cell>
          <cell r="R880">
            <v>0</v>
          </cell>
          <cell r="S880">
            <v>0</v>
          </cell>
          <cell r="T880" t="str">
            <v>APBD</v>
          </cell>
          <cell r="U880">
            <v>199650000</v>
          </cell>
          <cell r="V880">
            <v>0</v>
          </cell>
          <cell r="W880">
            <v>0</v>
          </cell>
        </row>
        <row r="881">
          <cell r="F881">
            <v>0</v>
          </cell>
          <cell r="G881">
            <v>0</v>
          </cell>
          <cell r="H881" t="str">
            <v>REHABILITASI SUMUR POMPANISASI IRIGASI KINALI I</v>
          </cell>
          <cell r="I881" t="str">
            <v>04.14.01.02.06</v>
          </cell>
          <cell r="J881">
            <v>0</v>
          </cell>
          <cell r="K881">
            <v>0</v>
          </cell>
          <cell r="L881">
            <v>0</v>
          </cell>
          <cell r="M881">
            <v>0</v>
          </cell>
          <cell r="N881">
            <v>0</v>
          </cell>
          <cell r="O881" t="str">
            <v>KINALI I</v>
          </cell>
          <cell r="P881">
            <v>2017</v>
          </cell>
          <cell r="Q881">
            <v>0</v>
          </cell>
          <cell r="R881">
            <v>0</v>
          </cell>
          <cell r="S881">
            <v>0</v>
          </cell>
          <cell r="T881" t="str">
            <v>APBD</v>
          </cell>
          <cell r="U881">
            <v>194627000</v>
          </cell>
          <cell r="V881">
            <v>0</v>
          </cell>
          <cell r="W881">
            <v>0</v>
          </cell>
        </row>
        <row r="882">
          <cell r="F882">
            <v>0</v>
          </cell>
          <cell r="G882">
            <v>0</v>
          </cell>
          <cell r="H882" t="str">
            <v>REHABILITASI SUMUR POMPANISASI IRIGASI KINALI II</v>
          </cell>
          <cell r="I882" t="str">
            <v>04.14.01.02.06</v>
          </cell>
          <cell r="J882">
            <v>0</v>
          </cell>
          <cell r="K882">
            <v>0</v>
          </cell>
          <cell r="L882">
            <v>0</v>
          </cell>
          <cell r="M882">
            <v>0</v>
          </cell>
          <cell r="N882">
            <v>0</v>
          </cell>
          <cell r="O882" t="str">
            <v>KINALI II</v>
          </cell>
          <cell r="P882">
            <v>2017</v>
          </cell>
          <cell r="Q882">
            <v>0</v>
          </cell>
          <cell r="R882">
            <v>0</v>
          </cell>
          <cell r="S882">
            <v>0</v>
          </cell>
          <cell r="T882" t="str">
            <v>APBD</v>
          </cell>
          <cell r="U882">
            <v>197270000</v>
          </cell>
          <cell r="V882">
            <v>0</v>
          </cell>
          <cell r="W882">
            <v>0</v>
          </cell>
        </row>
        <row r="883">
          <cell r="F883">
            <v>0</v>
          </cell>
          <cell r="G883">
            <v>0</v>
          </cell>
          <cell r="H883" t="str">
            <v>REHABILITASI SUMUR POMPANISASI IRIGASI SEBERANG TALUK I</v>
          </cell>
          <cell r="I883" t="str">
            <v>04.14.01.02.06</v>
          </cell>
          <cell r="J883">
            <v>0</v>
          </cell>
          <cell r="K883">
            <v>0</v>
          </cell>
          <cell r="L883">
            <v>0</v>
          </cell>
          <cell r="M883">
            <v>0</v>
          </cell>
          <cell r="N883">
            <v>0</v>
          </cell>
          <cell r="O883" t="str">
            <v>SEBERANG TALUK I</v>
          </cell>
          <cell r="P883">
            <v>2017</v>
          </cell>
          <cell r="Q883">
            <v>0</v>
          </cell>
          <cell r="R883">
            <v>0</v>
          </cell>
          <cell r="S883">
            <v>0</v>
          </cell>
          <cell r="T883" t="str">
            <v>APBD</v>
          </cell>
          <cell r="U883">
            <v>197290000</v>
          </cell>
          <cell r="V883">
            <v>0</v>
          </cell>
          <cell r="W883">
            <v>0</v>
          </cell>
        </row>
        <row r="884">
          <cell r="F884">
            <v>0</v>
          </cell>
          <cell r="G884">
            <v>0</v>
          </cell>
          <cell r="H884" t="str">
            <v>REHABILITASI SUMUR POMPANISASI IRIGASI PULAU BAYUR</v>
          </cell>
          <cell r="I884" t="str">
            <v>04.14.01.02.06</v>
          </cell>
          <cell r="J884">
            <v>0</v>
          </cell>
          <cell r="K884">
            <v>0</v>
          </cell>
          <cell r="L884">
            <v>0</v>
          </cell>
          <cell r="M884">
            <v>0</v>
          </cell>
          <cell r="N884">
            <v>0</v>
          </cell>
          <cell r="O884" t="str">
            <v>PULAU BAYUR</v>
          </cell>
          <cell r="P884">
            <v>2017</v>
          </cell>
          <cell r="Q884">
            <v>0</v>
          </cell>
          <cell r="R884">
            <v>0</v>
          </cell>
          <cell r="S884">
            <v>0</v>
          </cell>
          <cell r="T884" t="str">
            <v>APBD</v>
          </cell>
          <cell r="U884">
            <v>192452000</v>
          </cell>
          <cell r="V884">
            <v>0</v>
          </cell>
          <cell r="W884">
            <v>0</v>
          </cell>
        </row>
        <row r="885">
          <cell r="F885">
            <v>0</v>
          </cell>
          <cell r="G885">
            <v>0</v>
          </cell>
          <cell r="H885" t="str">
            <v>REHABILITASI BPA KAMPUNG DURIAN DESA SUNGAI MANAU</v>
          </cell>
          <cell r="I885" t="str">
            <v>04.14.02.04.05</v>
          </cell>
          <cell r="J885">
            <v>0</v>
          </cell>
          <cell r="K885">
            <v>0</v>
          </cell>
          <cell r="L885">
            <v>0</v>
          </cell>
          <cell r="M885">
            <v>0</v>
          </cell>
          <cell r="N885">
            <v>0</v>
          </cell>
          <cell r="O885" t="str">
            <v>SUNGAI MANAU</v>
          </cell>
          <cell r="P885">
            <v>2017</v>
          </cell>
          <cell r="Q885">
            <v>0</v>
          </cell>
          <cell r="R885">
            <v>0</v>
          </cell>
          <cell r="S885">
            <v>0</v>
          </cell>
          <cell r="T885" t="str">
            <v>APBD</v>
          </cell>
          <cell r="U885">
            <v>199341000</v>
          </cell>
          <cell r="V885">
            <v>0</v>
          </cell>
          <cell r="W885">
            <v>0</v>
          </cell>
        </row>
        <row r="886">
          <cell r="F886">
            <v>0</v>
          </cell>
          <cell r="G886">
            <v>0</v>
          </cell>
          <cell r="H886" t="str">
            <v>REHABILITASI CEK DAM DESA SUKARAJA</v>
          </cell>
          <cell r="I886" t="str">
            <v>04.14.04.05.06</v>
          </cell>
          <cell r="J886">
            <v>0</v>
          </cell>
          <cell r="K886">
            <v>0</v>
          </cell>
          <cell r="L886">
            <v>0</v>
          </cell>
          <cell r="M886">
            <v>0</v>
          </cell>
          <cell r="N886">
            <v>0</v>
          </cell>
          <cell r="O886" t="str">
            <v>SUKARAJA</v>
          </cell>
          <cell r="P886">
            <v>2017</v>
          </cell>
          <cell r="Q886">
            <v>0</v>
          </cell>
          <cell r="R886">
            <v>0</v>
          </cell>
          <cell r="S886">
            <v>0</v>
          </cell>
          <cell r="T886" t="str">
            <v>APBD</v>
          </cell>
          <cell r="U886">
            <v>199372000</v>
          </cell>
          <cell r="V886">
            <v>0</v>
          </cell>
          <cell r="W886">
            <v>0</v>
          </cell>
        </row>
        <row r="887">
          <cell r="F887">
            <v>0</v>
          </cell>
          <cell r="G887">
            <v>0</v>
          </cell>
          <cell r="H887" t="str">
            <v>PEMBANGUNAN SALURAN DRAINASE DESA SUNGAI MANAU</v>
          </cell>
          <cell r="I887" t="str">
            <v>04.14.02.04.05</v>
          </cell>
          <cell r="J887">
            <v>0</v>
          </cell>
          <cell r="K887">
            <v>0</v>
          </cell>
          <cell r="L887">
            <v>0</v>
          </cell>
          <cell r="M887">
            <v>0</v>
          </cell>
          <cell r="N887">
            <v>0</v>
          </cell>
          <cell r="O887" t="str">
            <v>SUNGAI MANAU</v>
          </cell>
          <cell r="P887">
            <v>2018</v>
          </cell>
          <cell r="Q887">
            <v>0</v>
          </cell>
          <cell r="R887">
            <v>0</v>
          </cell>
          <cell r="S887">
            <v>0</v>
          </cell>
          <cell r="T887" t="str">
            <v>APBD</v>
          </cell>
          <cell r="U887">
            <v>306438000</v>
          </cell>
          <cell r="V887">
            <v>0</v>
          </cell>
          <cell r="W887">
            <v>0</v>
          </cell>
        </row>
        <row r="888">
          <cell r="F888">
            <v>0</v>
          </cell>
          <cell r="G888">
            <v>0</v>
          </cell>
          <cell r="H888" t="str">
            <v>DRAINASE JALAN DESA SUNGAI KUNING</v>
          </cell>
          <cell r="I888" t="str">
            <v>04.14.02.04.05</v>
          </cell>
          <cell r="J888">
            <v>0</v>
          </cell>
          <cell r="K888">
            <v>0</v>
          </cell>
          <cell r="L888">
            <v>0</v>
          </cell>
          <cell r="M888">
            <v>0</v>
          </cell>
          <cell r="N888">
            <v>0</v>
          </cell>
          <cell r="O888" t="str">
            <v>SUNGAI KUNING</v>
          </cell>
          <cell r="P888">
            <v>2018</v>
          </cell>
          <cell r="Q888">
            <v>0</v>
          </cell>
          <cell r="R888">
            <v>0</v>
          </cell>
          <cell r="S888">
            <v>0</v>
          </cell>
          <cell r="T888" t="str">
            <v>APBD</v>
          </cell>
          <cell r="U888">
            <v>195017900</v>
          </cell>
          <cell r="V888">
            <v>0</v>
          </cell>
          <cell r="W888">
            <v>0</v>
          </cell>
        </row>
        <row r="889">
          <cell r="F889">
            <v>0</v>
          </cell>
          <cell r="G889">
            <v>0</v>
          </cell>
          <cell r="H889" t="str">
            <v xml:space="preserve"> DRAINASE JALAN LINGKAR KOPAH</v>
          </cell>
          <cell r="I889" t="str">
            <v>04.14.02.04.05</v>
          </cell>
          <cell r="J889">
            <v>0</v>
          </cell>
          <cell r="K889">
            <v>0</v>
          </cell>
          <cell r="L889">
            <v>0</v>
          </cell>
          <cell r="M889">
            <v>0</v>
          </cell>
          <cell r="N889">
            <v>0</v>
          </cell>
          <cell r="O889" t="str">
            <v>JALAN LINGKAR KOPAH</v>
          </cell>
          <cell r="P889">
            <v>2018</v>
          </cell>
          <cell r="Q889">
            <v>0</v>
          </cell>
          <cell r="R889">
            <v>0</v>
          </cell>
          <cell r="S889">
            <v>0</v>
          </cell>
          <cell r="T889" t="str">
            <v>APBD</v>
          </cell>
          <cell r="U889">
            <v>194877555</v>
          </cell>
          <cell r="V889">
            <v>0</v>
          </cell>
          <cell r="W889">
            <v>0</v>
          </cell>
        </row>
        <row r="890">
          <cell r="F890">
            <v>0</v>
          </cell>
          <cell r="G890">
            <v>0</v>
          </cell>
          <cell r="H890" t="str">
            <v>SALURAN DRAINASE SUNGAI SINAMBEK (TUGU CERANO)</v>
          </cell>
          <cell r="I890" t="str">
            <v>04.14.02.04.05</v>
          </cell>
          <cell r="J890">
            <v>0</v>
          </cell>
          <cell r="K890">
            <v>0</v>
          </cell>
          <cell r="L890">
            <v>0</v>
          </cell>
          <cell r="M890">
            <v>0</v>
          </cell>
          <cell r="N890">
            <v>0</v>
          </cell>
          <cell r="O890" t="str">
            <v>SUNGAI SINAMBEK (TUGU CERANO)</v>
          </cell>
          <cell r="P890">
            <v>2018</v>
          </cell>
          <cell r="Q890">
            <v>0</v>
          </cell>
          <cell r="R890">
            <v>0</v>
          </cell>
          <cell r="S890">
            <v>0</v>
          </cell>
          <cell r="T890" t="str">
            <v>APBD</v>
          </cell>
          <cell r="U890">
            <v>196750000</v>
          </cell>
          <cell r="V890">
            <v>0</v>
          </cell>
          <cell r="W890">
            <v>0</v>
          </cell>
        </row>
        <row r="891">
          <cell r="F891">
            <v>0</v>
          </cell>
          <cell r="G891">
            <v>0</v>
          </cell>
          <cell r="H891" t="str">
            <v>DRAINASE DARI EMBUNG PEMDA KE SUNGAI SINAMBEK</v>
          </cell>
          <cell r="I891" t="str">
            <v>04.14.02.04.05</v>
          </cell>
          <cell r="J891">
            <v>0</v>
          </cell>
          <cell r="K891">
            <v>0</v>
          </cell>
          <cell r="L891">
            <v>0</v>
          </cell>
          <cell r="M891">
            <v>0</v>
          </cell>
          <cell r="N891">
            <v>0</v>
          </cell>
          <cell r="O891" t="str">
            <v>EMBUNG PEMDA KE SUNGAI SINAMBEK</v>
          </cell>
          <cell r="P891">
            <v>2018</v>
          </cell>
          <cell r="Q891">
            <v>0</v>
          </cell>
          <cell r="R891">
            <v>0</v>
          </cell>
          <cell r="S891">
            <v>0</v>
          </cell>
          <cell r="T891" t="str">
            <v>APBD</v>
          </cell>
          <cell r="U891">
            <v>197460000</v>
          </cell>
          <cell r="V891">
            <v>0</v>
          </cell>
          <cell r="W891">
            <v>0</v>
          </cell>
        </row>
        <row r="892">
          <cell r="F892">
            <v>0</v>
          </cell>
          <cell r="G892">
            <v>0</v>
          </cell>
          <cell r="H892" t="str">
            <v>LOANING SUNGAI JAO KEL. SIMPANG TIGA</v>
          </cell>
          <cell r="I892" t="str">
            <v>04.14.04.05.04</v>
          </cell>
          <cell r="J892">
            <v>0</v>
          </cell>
          <cell r="K892">
            <v>0</v>
          </cell>
          <cell r="L892">
            <v>0</v>
          </cell>
          <cell r="M892">
            <v>0</v>
          </cell>
          <cell r="N892">
            <v>0</v>
          </cell>
          <cell r="O892" t="str">
            <v>SUNGAI JAO KEL. SIMPANG TIGA</v>
          </cell>
          <cell r="P892">
            <v>2018</v>
          </cell>
          <cell r="Q892">
            <v>0</v>
          </cell>
          <cell r="R892">
            <v>0</v>
          </cell>
          <cell r="S892">
            <v>0</v>
          </cell>
          <cell r="T892" t="str">
            <v>APBD</v>
          </cell>
          <cell r="U892">
            <v>197590000</v>
          </cell>
          <cell r="V892">
            <v>0</v>
          </cell>
          <cell r="W892">
            <v>0</v>
          </cell>
        </row>
        <row r="893">
          <cell r="F893">
            <v>0</v>
          </cell>
          <cell r="G893">
            <v>0</v>
          </cell>
          <cell r="H893" t="str">
            <v>LOANING SUNGAI MESJID DESA MUARO TOMBANG</v>
          </cell>
          <cell r="I893" t="str">
            <v>04.14.04.05.04</v>
          </cell>
          <cell r="J893">
            <v>0</v>
          </cell>
          <cell r="K893">
            <v>0</v>
          </cell>
          <cell r="L893">
            <v>0</v>
          </cell>
          <cell r="M893">
            <v>0</v>
          </cell>
          <cell r="N893">
            <v>0</v>
          </cell>
          <cell r="O893" t="str">
            <v>SUNGAI MESJID DESA MUARO TOMBANG</v>
          </cell>
          <cell r="P893">
            <v>2018</v>
          </cell>
          <cell r="Q893">
            <v>0</v>
          </cell>
          <cell r="R893">
            <v>0</v>
          </cell>
          <cell r="S893">
            <v>0</v>
          </cell>
          <cell r="T893" t="str">
            <v>APBD</v>
          </cell>
          <cell r="U893">
            <v>197585000</v>
          </cell>
          <cell r="V893">
            <v>0</v>
          </cell>
          <cell r="W893">
            <v>0</v>
          </cell>
        </row>
        <row r="894">
          <cell r="F894">
            <v>0</v>
          </cell>
          <cell r="G894">
            <v>0</v>
          </cell>
          <cell r="H894" t="str">
            <v>LOANING SUNGAI JERING KEL. SIMPANG TIGA</v>
          </cell>
          <cell r="I894" t="str">
            <v>04.14.04.05.04</v>
          </cell>
          <cell r="J894">
            <v>0</v>
          </cell>
          <cell r="K894">
            <v>0</v>
          </cell>
          <cell r="L894">
            <v>0</v>
          </cell>
          <cell r="M894">
            <v>0</v>
          </cell>
          <cell r="N894">
            <v>0</v>
          </cell>
          <cell r="O894" t="str">
            <v>SUNGAI JERING KEL. SIMPANG TIGA</v>
          </cell>
          <cell r="P894">
            <v>2018</v>
          </cell>
          <cell r="Q894">
            <v>0</v>
          </cell>
          <cell r="R894">
            <v>0</v>
          </cell>
          <cell r="S894">
            <v>0</v>
          </cell>
          <cell r="T894" t="str">
            <v>APBD</v>
          </cell>
          <cell r="U894">
            <v>197620000</v>
          </cell>
          <cell r="V894">
            <v>0</v>
          </cell>
          <cell r="W894">
            <v>0</v>
          </cell>
        </row>
        <row r="895">
          <cell r="F895">
            <v>0</v>
          </cell>
          <cell r="G895">
            <v>0</v>
          </cell>
          <cell r="H895" t="str">
            <v>LOANING SUNGAI GERINGGING DESA GERINGGING BARU</v>
          </cell>
          <cell r="I895" t="str">
            <v>04.14.04.05.04</v>
          </cell>
          <cell r="J895">
            <v>0</v>
          </cell>
          <cell r="K895">
            <v>0</v>
          </cell>
          <cell r="L895">
            <v>0</v>
          </cell>
          <cell r="M895">
            <v>0</v>
          </cell>
          <cell r="N895">
            <v>0</v>
          </cell>
          <cell r="O895" t="str">
            <v>SUNGAI GERINGGING DESA GERINGGING BARU</v>
          </cell>
          <cell r="P895">
            <v>2018</v>
          </cell>
          <cell r="Q895">
            <v>0</v>
          </cell>
          <cell r="R895">
            <v>0</v>
          </cell>
          <cell r="S895">
            <v>0</v>
          </cell>
          <cell r="T895" t="str">
            <v>APBD</v>
          </cell>
          <cell r="U895">
            <v>197600000</v>
          </cell>
          <cell r="V895">
            <v>0</v>
          </cell>
          <cell r="W895">
            <v>0</v>
          </cell>
        </row>
        <row r="896">
          <cell r="F896">
            <v>0</v>
          </cell>
          <cell r="G896">
            <v>0</v>
          </cell>
          <cell r="H896" t="str">
            <v xml:space="preserve"> LOANING SUNGAI NANUN DESA BERINGIN</v>
          </cell>
          <cell r="I896" t="str">
            <v>04.14.04.05.04</v>
          </cell>
          <cell r="J896">
            <v>0</v>
          </cell>
          <cell r="K896">
            <v>0</v>
          </cell>
          <cell r="L896">
            <v>0</v>
          </cell>
          <cell r="M896">
            <v>0</v>
          </cell>
          <cell r="N896">
            <v>0</v>
          </cell>
          <cell r="O896" t="str">
            <v>SUNGAI NANUN DESA BERINGIN</v>
          </cell>
          <cell r="P896">
            <v>2018</v>
          </cell>
          <cell r="Q896">
            <v>0</v>
          </cell>
          <cell r="R896">
            <v>0</v>
          </cell>
          <cell r="S896">
            <v>0</v>
          </cell>
          <cell r="T896" t="str">
            <v>APBD</v>
          </cell>
          <cell r="U896">
            <v>197150000</v>
          </cell>
          <cell r="V896">
            <v>0</v>
          </cell>
          <cell r="W896">
            <v>0</v>
          </cell>
        </row>
        <row r="897">
          <cell r="F897">
            <v>0</v>
          </cell>
          <cell r="G897">
            <v>0</v>
          </cell>
          <cell r="H897" t="str">
            <v>TURAP PENAHAN TEBING SUNGAI KUANTAN DAN TRIBUN UTAMA GELANGGANG PACU JALUR TEPIAN PANTAI DESA LUBUK TERENTANG</v>
          </cell>
          <cell r="I897" t="str">
            <v>04.14.04.05.08</v>
          </cell>
          <cell r="J897">
            <v>0</v>
          </cell>
          <cell r="K897">
            <v>0</v>
          </cell>
          <cell r="L897">
            <v>0</v>
          </cell>
          <cell r="M897">
            <v>0</v>
          </cell>
          <cell r="N897">
            <v>0</v>
          </cell>
          <cell r="O897" t="str">
            <v>GELANGGANG PACU JALUR TEPIAN PANTAI DESA LUBUK TERENTANG</v>
          </cell>
          <cell r="P897">
            <v>2018</v>
          </cell>
          <cell r="Q897">
            <v>0</v>
          </cell>
          <cell r="R897">
            <v>0</v>
          </cell>
          <cell r="S897">
            <v>0</v>
          </cell>
          <cell r="T897" t="str">
            <v>APBD</v>
          </cell>
          <cell r="U897">
            <v>1765249000</v>
          </cell>
          <cell r="V897">
            <v>0</v>
          </cell>
          <cell r="W897">
            <v>0</v>
          </cell>
        </row>
        <row r="898">
          <cell r="F898">
            <v>0</v>
          </cell>
          <cell r="G898">
            <v>0</v>
          </cell>
          <cell r="H898" t="str">
            <v>TURAP PENAHAN TEBING SUNGAI KUANTAN DAN TRIBUN UTAMA GELANGGANG PACU JALUR TEPIAN PINCURAN SATI BENAI</v>
          </cell>
          <cell r="I898" t="str">
            <v>04.14.04.05.08</v>
          </cell>
          <cell r="J898">
            <v>0</v>
          </cell>
          <cell r="K898">
            <v>0</v>
          </cell>
          <cell r="L898">
            <v>0</v>
          </cell>
          <cell r="M898">
            <v>0</v>
          </cell>
          <cell r="N898">
            <v>0</v>
          </cell>
          <cell r="O898" t="str">
            <v>GELANGGANG PACU JALUR TEPIAN PINCURAN SATI BENAI</v>
          </cell>
          <cell r="P898">
            <v>2018</v>
          </cell>
          <cell r="Q898">
            <v>0</v>
          </cell>
          <cell r="R898">
            <v>0</v>
          </cell>
          <cell r="S898">
            <v>0</v>
          </cell>
          <cell r="T898" t="str">
            <v>APBD</v>
          </cell>
          <cell r="U898">
            <v>1906019000</v>
          </cell>
          <cell r="V898">
            <v>0</v>
          </cell>
          <cell r="W898">
            <v>0</v>
          </cell>
        </row>
        <row r="899">
          <cell r="F899">
            <v>0</v>
          </cell>
          <cell r="G899">
            <v>0</v>
          </cell>
          <cell r="H899" t="str">
            <v>TURAP PENAHAN TEBING SUNGAI KUANTAN DAN TRIBUN UTAMA GELANGGANG PACU JALUR TEPIAN H. SAIDINA ALI LUBUK JAMBI</v>
          </cell>
          <cell r="I899" t="str">
            <v>04.14.04.05.08</v>
          </cell>
          <cell r="J899">
            <v>0</v>
          </cell>
          <cell r="K899">
            <v>0</v>
          </cell>
          <cell r="L899">
            <v>0</v>
          </cell>
          <cell r="M899">
            <v>0</v>
          </cell>
          <cell r="N899">
            <v>0</v>
          </cell>
          <cell r="O899" t="str">
            <v>GELANGGANG PACU JALUR TEPIAN H. SAIDINA ALI LUBUK JAMBI</v>
          </cell>
          <cell r="P899">
            <v>2018</v>
          </cell>
          <cell r="Q899">
            <v>0</v>
          </cell>
          <cell r="R899">
            <v>0</v>
          </cell>
          <cell r="S899">
            <v>0</v>
          </cell>
          <cell r="T899" t="str">
            <v>APBD</v>
          </cell>
          <cell r="U899">
            <v>1667398225</v>
          </cell>
          <cell r="V899">
            <v>0</v>
          </cell>
          <cell r="W899">
            <v>0</v>
          </cell>
        </row>
        <row r="900">
          <cell r="F900">
            <v>0</v>
          </cell>
          <cell r="G900">
            <v>0</v>
          </cell>
          <cell r="H900" t="str">
            <v>BRONJONG PENAHAN TEBING KELURAHAN PASAR BARU BASERAH</v>
          </cell>
          <cell r="I900" t="str">
            <v>04.14.04.05.08</v>
          </cell>
          <cell r="J900">
            <v>0</v>
          </cell>
          <cell r="K900">
            <v>0</v>
          </cell>
          <cell r="L900">
            <v>0</v>
          </cell>
          <cell r="M900">
            <v>0</v>
          </cell>
          <cell r="N900">
            <v>0</v>
          </cell>
          <cell r="O900" t="str">
            <v>KELURAHAN PASAR BARU BASERAH</v>
          </cell>
          <cell r="P900">
            <v>2018</v>
          </cell>
          <cell r="Q900">
            <v>0</v>
          </cell>
          <cell r="R900">
            <v>0</v>
          </cell>
          <cell r="S900">
            <v>0</v>
          </cell>
          <cell r="T900" t="str">
            <v>APBD</v>
          </cell>
          <cell r="U900">
            <v>197475000</v>
          </cell>
          <cell r="V900">
            <v>0</v>
          </cell>
          <cell r="W900">
            <v>0</v>
          </cell>
        </row>
        <row r="901">
          <cell r="F901">
            <v>0</v>
          </cell>
          <cell r="G901">
            <v>0</v>
          </cell>
          <cell r="H901" t="str">
            <v>BRONJONG PENAHAN TEBING SUNGAI TOAR</v>
          </cell>
          <cell r="I901" t="str">
            <v>04.14.04.05.08</v>
          </cell>
          <cell r="J901">
            <v>0</v>
          </cell>
          <cell r="K901">
            <v>0</v>
          </cell>
          <cell r="L901">
            <v>0</v>
          </cell>
          <cell r="M901">
            <v>0</v>
          </cell>
          <cell r="N901">
            <v>0</v>
          </cell>
          <cell r="O901" t="str">
            <v>SUNGAI TOAR</v>
          </cell>
          <cell r="P901">
            <v>2018</v>
          </cell>
          <cell r="Q901">
            <v>0</v>
          </cell>
          <cell r="R901">
            <v>0</v>
          </cell>
          <cell r="S901">
            <v>0</v>
          </cell>
          <cell r="T901" t="str">
            <v>APBD</v>
          </cell>
          <cell r="U901">
            <v>197500000</v>
          </cell>
          <cell r="V901">
            <v>0</v>
          </cell>
          <cell r="W901">
            <v>0</v>
          </cell>
        </row>
        <row r="902">
          <cell r="F902">
            <v>0</v>
          </cell>
          <cell r="G902">
            <v>0</v>
          </cell>
          <cell r="H902" t="str">
            <v>BRONJONG PENAHAN TEBING SUNGAI SINGINGI KEL. MUARA LEMBU</v>
          </cell>
          <cell r="I902" t="str">
            <v>04.14.04.05.08</v>
          </cell>
          <cell r="J902">
            <v>0</v>
          </cell>
          <cell r="K902">
            <v>0</v>
          </cell>
          <cell r="L902">
            <v>0</v>
          </cell>
          <cell r="M902">
            <v>0</v>
          </cell>
          <cell r="N902">
            <v>0</v>
          </cell>
          <cell r="O902" t="str">
            <v>SUNGAI SINGINGI KEL. MUARA LEMBU</v>
          </cell>
          <cell r="P902">
            <v>2018</v>
          </cell>
          <cell r="Q902">
            <v>0</v>
          </cell>
          <cell r="R902">
            <v>0</v>
          </cell>
          <cell r="S902">
            <v>0</v>
          </cell>
          <cell r="T902" t="str">
            <v>APBD</v>
          </cell>
          <cell r="U902">
            <v>197525000</v>
          </cell>
          <cell r="V902">
            <v>0</v>
          </cell>
          <cell r="W902">
            <v>0</v>
          </cell>
        </row>
        <row r="903">
          <cell r="F903">
            <v>0</v>
          </cell>
          <cell r="G903">
            <v>0</v>
          </cell>
          <cell r="H903" t="str">
            <v>BRONJONG DAN NORMALISASI SUNGAI KLESOT DESA PASIR MAS</v>
          </cell>
          <cell r="I903" t="str">
            <v>04.14.04.05.08</v>
          </cell>
          <cell r="J903">
            <v>0</v>
          </cell>
          <cell r="K903">
            <v>0</v>
          </cell>
          <cell r="L903">
            <v>0</v>
          </cell>
          <cell r="M903">
            <v>0</v>
          </cell>
          <cell r="N903">
            <v>0</v>
          </cell>
          <cell r="O903" t="str">
            <v>SUNGAI KLESOT DESA PASIR MAS</v>
          </cell>
          <cell r="P903">
            <v>2018</v>
          </cell>
          <cell r="Q903">
            <v>0</v>
          </cell>
          <cell r="R903">
            <v>0</v>
          </cell>
          <cell r="S903">
            <v>0</v>
          </cell>
          <cell r="T903" t="str">
            <v>APBD</v>
          </cell>
          <cell r="U903">
            <v>197450000</v>
          </cell>
          <cell r="V903">
            <v>0</v>
          </cell>
          <cell r="W903">
            <v>0</v>
          </cell>
        </row>
        <row r="904">
          <cell r="F904">
            <v>0</v>
          </cell>
          <cell r="G904">
            <v>0</v>
          </cell>
          <cell r="H904" t="str">
            <v xml:space="preserve"> BRONJONG SUNGAI MAKAM DESA LANGSAT HULU</v>
          </cell>
          <cell r="I904" t="str">
            <v>04.14.04.05.08</v>
          </cell>
          <cell r="J904">
            <v>0</v>
          </cell>
          <cell r="K904">
            <v>0</v>
          </cell>
          <cell r="L904">
            <v>0</v>
          </cell>
          <cell r="M904">
            <v>0</v>
          </cell>
          <cell r="N904">
            <v>0</v>
          </cell>
          <cell r="O904" t="str">
            <v>SUNGAI MAKAM DESA LANGSAT HULU</v>
          </cell>
          <cell r="P904">
            <v>2018</v>
          </cell>
          <cell r="Q904">
            <v>0</v>
          </cell>
          <cell r="R904">
            <v>0</v>
          </cell>
          <cell r="S904">
            <v>0</v>
          </cell>
          <cell r="T904" t="str">
            <v>APBD</v>
          </cell>
          <cell r="U904">
            <v>197620000</v>
          </cell>
          <cell r="V904">
            <v>0</v>
          </cell>
          <cell r="W904">
            <v>0</v>
          </cell>
        </row>
        <row r="905">
          <cell r="F905">
            <v>0</v>
          </cell>
          <cell r="G905">
            <v>0</v>
          </cell>
          <cell r="H905" t="str">
            <v>BRONJONG PENAHAN TEBING SUNGAI LIBUAI DUSUN PENGHIJAUAN DESA PASAR BARU PANGEAN</v>
          </cell>
          <cell r="I905" t="str">
            <v>04.14.04.05.08</v>
          </cell>
          <cell r="J905">
            <v>0</v>
          </cell>
          <cell r="K905">
            <v>0</v>
          </cell>
          <cell r="L905">
            <v>0</v>
          </cell>
          <cell r="M905">
            <v>0</v>
          </cell>
          <cell r="N905">
            <v>0</v>
          </cell>
          <cell r="O905" t="str">
            <v>SUNGAI LIBUAI DUSUN PENGHIJAUAN DESA PASAR BARU PANGEAN</v>
          </cell>
          <cell r="P905">
            <v>2018</v>
          </cell>
          <cell r="Q905">
            <v>0</v>
          </cell>
          <cell r="R905">
            <v>0</v>
          </cell>
          <cell r="S905">
            <v>0</v>
          </cell>
          <cell r="T905" t="str">
            <v>APBD</v>
          </cell>
          <cell r="U905">
            <v>197450000</v>
          </cell>
          <cell r="V905">
            <v>0</v>
          </cell>
          <cell r="W905">
            <v>0</v>
          </cell>
        </row>
        <row r="906">
          <cell r="F906">
            <v>0</v>
          </cell>
          <cell r="G906">
            <v>0</v>
          </cell>
          <cell r="H906" t="str">
            <v>TURAP PENAHAN TEBING SUNGAI KUANTAN DAN DERMAGA OBJEK WISATA AIR TERJUN TUJUH TINGKAT BATANG KOBAN</v>
          </cell>
          <cell r="I906" t="str">
            <v>04.14.04.05.08</v>
          </cell>
          <cell r="J906">
            <v>0</v>
          </cell>
          <cell r="K906">
            <v>0</v>
          </cell>
          <cell r="L906">
            <v>0</v>
          </cell>
          <cell r="M906">
            <v>0</v>
          </cell>
          <cell r="N906">
            <v>0</v>
          </cell>
          <cell r="O906" t="str">
            <v>DERMAGA OBJEK WISATA AIR TERJUN TUJUH TINGKAT BATANG KOBAN</v>
          </cell>
          <cell r="P906">
            <v>2018</v>
          </cell>
          <cell r="Q906">
            <v>0</v>
          </cell>
          <cell r="R906">
            <v>0</v>
          </cell>
          <cell r="S906">
            <v>0</v>
          </cell>
          <cell r="T906" t="str">
            <v>APBD</v>
          </cell>
          <cell r="U906">
            <v>1904605999</v>
          </cell>
          <cell r="V906">
            <v>0</v>
          </cell>
          <cell r="W906">
            <v>0</v>
          </cell>
        </row>
        <row r="907">
          <cell r="F907">
            <v>0</v>
          </cell>
          <cell r="G907">
            <v>0</v>
          </cell>
          <cell r="H907" t="str">
            <v>BRONJONG SUNGAI ALAHAN DESA KOTO LUBUK JAMBI</v>
          </cell>
          <cell r="I907" t="str">
            <v>04.14.04.05.08</v>
          </cell>
          <cell r="J907">
            <v>0</v>
          </cell>
          <cell r="K907">
            <v>0</v>
          </cell>
          <cell r="L907">
            <v>0</v>
          </cell>
          <cell r="M907">
            <v>0</v>
          </cell>
          <cell r="N907">
            <v>0</v>
          </cell>
          <cell r="O907" t="str">
            <v>SUNGAI ALAHAN DESA KOTO LUBUK JAMBI</v>
          </cell>
          <cell r="P907">
            <v>2018</v>
          </cell>
          <cell r="Q907">
            <v>0</v>
          </cell>
          <cell r="R907">
            <v>0</v>
          </cell>
          <cell r="S907">
            <v>0</v>
          </cell>
          <cell r="T907" t="str">
            <v>APBD</v>
          </cell>
          <cell r="U907">
            <v>197400000</v>
          </cell>
          <cell r="V907">
            <v>0</v>
          </cell>
          <cell r="W907">
            <v>0</v>
          </cell>
        </row>
        <row r="908">
          <cell r="F908">
            <v>0</v>
          </cell>
          <cell r="G908">
            <v>0</v>
          </cell>
          <cell r="H908" t="str">
            <v>PENAHAN TEBING SUNGAI MADUHUM DESA PULAU ARO</v>
          </cell>
          <cell r="I908" t="str">
            <v>04.14.04.05.08</v>
          </cell>
          <cell r="J908">
            <v>0</v>
          </cell>
          <cell r="K908">
            <v>0</v>
          </cell>
          <cell r="L908">
            <v>0</v>
          </cell>
          <cell r="M908">
            <v>0</v>
          </cell>
          <cell r="N908">
            <v>0</v>
          </cell>
          <cell r="O908" t="str">
            <v>SUNGAI MADUHUM DESA PULAU ARO</v>
          </cell>
          <cell r="P908">
            <v>2018</v>
          </cell>
          <cell r="Q908">
            <v>0</v>
          </cell>
          <cell r="R908">
            <v>0</v>
          </cell>
          <cell r="S908">
            <v>0</v>
          </cell>
          <cell r="T908" t="str">
            <v>APBD</v>
          </cell>
          <cell r="U908">
            <v>197050000</v>
          </cell>
          <cell r="V908">
            <v>0</v>
          </cell>
          <cell r="W908">
            <v>0</v>
          </cell>
        </row>
        <row r="909">
          <cell r="F909">
            <v>0</v>
          </cell>
          <cell r="G909">
            <v>0</v>
          </cell>
          <cell r="H909" t="str">
            <v>JARINGAN IRIGASI DI BASERAH I</v>
          </cell>
          <cell r="I909" t="str">
            <v>04.14.01.01.04</v>
          </cell>
          <cell r="J909">
            <v>0</v>
          </cell>
          <cell r="K909">
            <v>0</v>
          </cell>
          <cell r="L909">
            <v>0</v>
          </cell>
          <cell r="M909">
            <v>0</v>
          </cell>
          <cell r="N909">
            <v>0</v>
          </cell>
          <cell r="O909" t="str">
            <v>BASERAH I</v>
          </cell>
          <cell r="P909">
            <v>2018</v>
          </cell>
          <cell r="Q909">
            <v>0</v>
          </cell>
          <cell r="R909">
            <v>0</v>
          </cell>
          <cell r="S909">
            <v>0</v>
          </cell>
          <cell r="T909" t="str">
            <v>APBD</v>
          </cell>
          <cell r="U909">
            <v>394503000</v>
          </cell>
          <cell r="V909">
            <v>0</v>
          </cell>
          <cell r="W909">
            <v>0</v>
          </cell>
        </row>
        <row r="910">
          <cell r="F910">
            <v>0</v>
          </cell>
          <cell r="G910">
            <v>0</v>
          </cell>
          <cell r="H910" t="str">
            <v>JARINGAN IRIGASI DI BASERAH II</v>
          </cell>
          <cell r="I910" t="str">
            <v>04.14.01.01.04</v>
          </cell>
          <cell r="J910">
            <v>0</v>
          </cell>
          <cell r="K910">
            <v>0</v>
          </cell>
          <cell r="L910">
            <v>0</v>
          </cell>
          <cell r="M910">
            <v>0</v>
          </cell>
          <cell r="N910">
            <v>0</v>
          </cell>
          <cell r="O910" t="str">
            <v>BASERAH II</v>
          </cell>
          <cell r="P910">
            <v>2018</v>
          </cell>
          <cell r="Q910">
            <v>0</v>
          </cell>
          <cell r="R910">
            <v>0</v>
          </cell>
          <cell r="S910">
            <v>0</v>
          </cell>
          <cell r="T910" t="str">
            <v>APBD</v>
          </cell>
          <cell r="U910">
            <v>395751000</v>
          </cell>
          <cell r="V910">
            <v>0</v>
          </cell>
          <cell r="W910">
            <v>0</v>
          </cell>
        </row>
        <row r="911">
          <cell r="F911">
            <v>0</v>
          </cell>
          <cell r="G911">
            <v>0</v>
          </cell>
          <cell r="H911" t="str">
            <v>REHABILITASI BPA DESA BANJAR GUNTUNG</v>
          </cell>
          <cell r="I911" t="str">
            <v>04.14.01.02.04</v>
          </cell>
          <cell r="J911">
            <v>0</v>
          </cell>
          <cell r="K911">
            <v>0</v>
          </cell>
          <cell r="L911">
            <v>0</v>
          </cell>
          <cell r="M911">
            <v>0</v>
          </cell>
          <cell r="N911">
            <v>0</v>
          </cell>
          <cell r="O911" t="str">
            <v>BANJAR GUNTUNG</v>
          </cell>
          <cell r="P911">
            <v>2018</v>
          </cell>
          <cell r="Q911">
            <v>0</v>
          </cell>
          <cell r="R911">
            <v>0</v>
          </cell>
          <cell r="S911">
            <v>0</v>
          </cell>
          <cell r="T911" t="str">
            <v>APBD</v>
          </cell>
          <cell r="U911">
            <v>477488000</v>
          </cell>
          <cell r="V911">
            <v>0</v>
          </cell>
          <cell r="W911">
            <v>0</v>
          </cell>
        </row>
        <row r="912">
          <cell r="F912">
            <v>0</v>
          </cell>
          <cell r="G912">
            <v>0</v>
          </cell>
          <cell r="H912" t="str">
            <v>SALURAN PEMBUANG DAN REHABILITASI BPA DESA BANDAR ALAI</v>
          </cell>
          <cell r="I912" t="str">
            <v>04.14.01.02.04</v>
          </cell>
          <cell r="J912">
            <v>0</v>
          </cell>
          <cell r="K912">
            <v>0</v>
          </cell>
          <cell r="L912">
            <v>0</v>
          </cell>
          <cell r="M912">
            <v>0</v>
          </cell>
          <cell r="N912">
            <v>0</v>
          </cell>
          <cell r="O912" t="str">
            <v>BANDAR ALAI</v>
          </cell>
          <cell r="P912">
            <v>2018</v>
          </cell>
          <cell r="Q912">
            <v>0</v>
          </cell>
          <cell r="R912">
            <v>0</v>
          </cell>
          <cell r="S912">
            <v>0</v>
          </cell>
          <cell r="T912" t="str">
            <v>APBD</v>
          </cell>
          <cell r="U912">
            <v>197625000</v>
          </cell>
          <cell r="V912">
            <v>0</v>
          </cell>
          <cell r="W912">
            <v>0</v>
          </cell>
        </row>
        <row r="913">
          <cell r="F913">
            <v>0</v>
          </cell>
          <cell r="G913">
            <v>0</v>
          </cell>
          <cell r="H913" t="str">
            <v>REHABILITASI BPA DESA TEBERAU PANJANG</v>
          </cell>
          <cell r="I913" t="str">
            <v>04.14.01.02.04</v>
          </cell>
          <cell r="J913">
            <v>0</v>
          </cell>
          <cell r="K913">
            <v>0</v>
          </cell>
          <cell r="L913">
            <v>0</v>
          </cell>
          <cell r="M913">
            <v>0</v>
          </cell>
          <cell r="N913">
            <v>0</v>
          </cell>
          <cell r="O913" t="str">
            <v>TEBERAU PANJANG</v>
          </cell>
          <cell r="P913">
            <v>2018</v>
          </cell>
          <cell r="Q913">
            <v>0</v>
          </cell>
          <cell r="R913">
            <v>0</v>
          </cell>
          <cell r="S913">
            <v>0</v>
          </cell>
          <cell r="T913" t="str">
            <v>APBD</v>
          </cell>
          <cell r="U913">
            <v>197580000</v>
          </cell>
          <cell r="V913">
            <v>0</v>
          </cell>
          <cell r="W913">
            <v>0</v>
          </cell>
        </row>
        <row r="914">
          <cell r="F914">
            <v>0</v>
          </cell>
          <cell r="G914">
            <v>0</v>
          </cell>
          <cell r="H914" t="str">
            <v>PENINGKATAN JARINGAN IRIGASI DI PISANG BEREBUS</v>
          </cell>
          <cell r="I914" t="str">
            <v>04.14.01.01.04</v>
          </cell>
          <cell r="J914">
            <v>0</v>
          </cell>
          <cell r="K914">
            <v>0</v>
          </cell>
          <cell r="L914">
            <v>0</v>
          </cell>
          <cell r="M914">
            <v>0</v>
          </cell>
          <cell r="N914">
            <v>0</v>
          </cell>
          <cell r="O914" t="str">
            <v>PISANG BEREBUS</v>
          </cell>
          <cell r="P914">
            <v>2018</v>
          </cell>
          <cell r="Q914">
            <v>0</v>
          </cell>
          <cell r="R914">
            <v>0</v>
          </cell>
          <cell r="S914">
            <v>0</v>
          </cell>
          <cell r="T914" t="str">
            <v>APBD</v>
          </cell>
          <cell r="U914">
            <v>197550000</v>
          </cell>
          <cell r="V914">
            <v>0</v>
          </cell>
          <cell r="W914">
            <v>0</v>
          </cell>
        </row>
        <row r="915">
          <cell r="F915">
            <v>0</v>
          </cell>
          <cell r="G915">
            <v>0</v>
          </cell>
          <cell r="H915" t="str">
            <v>PENINGKATAN JARINGAN IRIGASI DI PULAU ARO</v>
          </cell>
          <cell r="I915" t="str">
            <v>04.14.01.01.04</v>
          </cell>
          <cell r="J915">
            <v>0</v>
          </cell>
          <cell r="K915">
            <v>0</v>
          </cell>
          <cell r="L915">
            <v>0</v>
          </cell>
          <cell r="M915">
            <v>0</v>
          </cell>
          <cell r="N915">
            <v>0</v>
          </cell>
          <cell r="O915" t="str">
            <v>PULAU ARO</v>
          </cell>
          <cell r="P915">
            <v>2018</v>
          </cell>
          <cell r="Q915">
            <v>0</v>
          </cell>
          <cell r="R915">
            <v>0</v>
          </cell>
          <cell r="S915">
            <v>0</v>
          </cell>
          <cell r="T915" t="str">
            <v>APBD</v>
          </cell>
          <cell r="U915">
            <v>197050000</v>
          </cell>
          <cell r="V915">
            <v>0</v>
          </cell>
          <cell r="W915">
            <v>0</v>
          </cell>
        </row>
        <row r="916">
          <cell r="F916">
            <v>0</v>
          </cell>
          <cell r="G916">
            <v>0</v>
          </cell>
          <cell r="H916" t="str">
            <v>REHABILITASI JARINGAN IRIGASI DI SEBERANG TALUK I</v>
          </cell>
          <cell r="I916" t="str">
            <v>04.14.01.01.04</v>
          </cell>
          <cell r="J916">
            <v>0</v>
          </cell>
          <cell r="K916">
            <v>0</v>
          </cell>
          <cell r="L916">
            <v>0</v>
          </cell>
          <cell r="M916">
            <v>0</v>
          </cell>
          <cell r="N916">
            <v>0</v>
          </cell>
          <cell r="O916" t="str">
            <v>SEBERANG TALUK I</v>
          </cell>
          <cell r="P916">
            <v>2018</v>
          </cell>
          <cell r="Q916">
            <v>0</v>
          </cell>
          <cell r="R916">
            <v>0</v>
          </cell>
          <cell r="S916">
            <v>0</v>
          </cell>
          <cell r="T916" t="str">
            <v>APBD</v>
          </cell>
          <cell r="U916">
            <v>196450000</v>
          </cell>
          <cell r="V916">
            <v>0</v>
          </cell>
          <cell r="W916">
            <v>0</v>
          </cell>
        </row>
        <row r="917">
          <cell r="F917">
            <v>0</v>
          </cell>
          <cell r="G917">
            <v>0</v>
          </cell>
          <cell r="H917" t="str">
            <v>REHABILITASI JARINGAN IRIGASI DI KINALI</v>
          </cell>
          <cell r="I917" t="str">
            <v>04.14.01.01.04</v>
          </cell>
          <cell r="J917">
            <v>0</v>
          </cell>
          <cell r="K917">
            <v>0</v>
          </cell>
          <cell r="L917">
            <v>0</v>
          </cell>
          <cell r="M917">
            <v>0</v>
          </cell>
          <cell r="N917">
            <v>0</v>
          </cell>
          <cell r="O917" t="str">
            <v>KINALI</v>
          </cell>
          <cell r="P917">
            <v>2018</v>
          </cell>
          <cell r="Q917">
            <v>0</v>
          </cell>
          <cell r="R917">
            <v>0</v>
          </cell>
          <cell r="S917">
            <v>0</v>
          </cell>
          <cell r="T917" t="str">
            <v>APBD</v>
          </cell>
          <cell r="U917">
            <v>197550000</v>
          </cell>
          <cell r="V917">
            <v>0</v>
          </cell>
          <cell r="W917">
            <v>0</v>
          </cell>
        </row>
        <row r="918">
          <cell r="F918">
            <v>0</v>
          </cell>
          <cell r="G918">
            <v>0</v>
          </cell>
          <cell r="H918" t="str">
            <v>REHABILITASI JARINGAN IRIGASI DI SENTAJO I</v>
          </cell>
          <cell r="I918" t="str">
            <v>04.14.01.01.04</v>
          </cell>
          <cell r="J918">
            <v>0</v>
          </cell>
          <cell r="K918">
            <v>0</v>
          </cell>
          <cell r="L918">
            <v>0</v>
          </cell>
          <cell r="M918">
            <v>0</v>
          </cell>
          <cell r="N918">
            <v>0</v>
          </cell>
          <cell r="O918" t="str">
            <v>SENTAJO I</v>
          </cell>
          <cell r="P918">
            <v>2018</v>
          </cell>
          <cell r="Q918">
            <v>0</v>
          </cell>
          <cell r="R918">
            <v>0</v>
          </cell>
          <cell r="S918">
            <v>0</v>
          </cell>
          <cell r="T918" t="str">
            <v>APBD</v>
          </cell>
          <cell r="U918">
            <v>197625000</v>
          </cell>
          <cell r="V918">
            <v>0</v>
          </cell>
          <cell r="W918">
            <v>0</v>
          </cell>
        </row>
        <row r="919">
          <cell r="F919">
            <v>0</v>
          </cell>
          <cell r="G919">
            <v>0</v>
          </cell>
          <cell r="H919" t="str">
            <v>PENINGKATAN JARINGAN IRIGASI DI LUBUK AMBACANG II (DAK)</v>
          </cell>
          <cell r="I919" t="str">
            <v>04.14.01.01.04</v>
          </cell>
          <cell r="J919">
            <v>0</v>
          </cell>
          <cell r="K919">
            <v>0</v>
          </cell>
          <cell r="L919">
            <v>0</v>
          </cell>
          <cell r="M919">
            <v>0</v>
          </cell>
          <cell r="N919">
            <v>0</v>
          </cell>
          <cell r="O919" t="str">
            <v>LUBUK AMBACANG II</v>
          </cell>
          <cell r="P919">
            <v>2018</v>
          </cell>
          <cell r="Q919">
            <v>0</v>
          </cell>
          <cell r="R919">
            <v>0</v>
          </cell>
          <cell r="S919">
            <v>0</v>
          </cell>
          <cell r="T919" t="str">
            <v>APBD</v>
          </cell>
          <cell r="U919">
            <v>3272375000</v>
          </cell>
          <cell r="V919">
            <v>0</v>
          </cell>
          <cell r="W919">
            <v>0</v>
          </cell>
        </row>
        <row r="920">
          <cell r="F920">
            <v>0</v>
          </cell>
          <cell r="G920">
            <v>0</v>
          </cell>
          <cell r="H920" t="str">
            <v>REHABILITASI CEK DAM SEI.SIRIH</v>
          </cell>
          <cell r="I920" t="str">
            <v>04.14.04.05.06</v>
          </cell>
          <cell r="J920">
            <v>0</v>
          </cell>
          <cell r="K920">
            <v>0</v>
          </cell>
          <cell r="L920">
            <v>0</v>
          </cell>
          <cell r="M920">
            <v>0</v>
          </cell>
          <cell r="N920">
            <v>0</v>
          </cell>
          <cell r="O920" t="str">
            <v>SEI.SIRIH</v>
          </cell>
          <cell r="P920">
            <v>2018</v>
          </cell>
          <cell r="Q920">
            <v>0</v>
          </cell>
          <cell r="R920">
            <v>0</v>
          </cell>
          <cell r="S920">
            <v>0</v>
          </cell>
          <cell r="T920" t="str">
            <v>APBD</v>
          </cell>
          <cell r="U920">
            <v>197590000</v>
          </cell>
          <cell r="V920">
            <v>0</v>
          </cell>
          <cell r="W920">
            <v>0</v>
          </cell>
        </row>
        <row r="921">
          <cell r="F921">
            <v>0</v>
          </cell>
          <cell r="G921">
            <v>0</v>
          </cell>
          <cell r="H921" t="str">
            <v>PENGAMAN TEBING SUNGAI LOGAS</v>
          </cell>
          <cell r="I921" t="str">
            <v>04.14.04.05.08</v>
          </cell>
          <cell r="J921">
            <v>0</v>
          </cell>
          <cell r="K921">
            <v>0</v>
          </cell>
          <cell r="L921">
            <v>0</v>
          </cell>
          <cell r="M921">
            <v>0</v>
          </cell>
          <cell r="N921">
            <v>0</v>
          </cell>
          <cell r="O921" t="str">
            <v>SUNGAI LOGAS</v>
          </cell>
          <cell r="P921">
            <v>2018</v>
          </cell>
          <cell r="Q921">
            <v>0</v>
          </cell>
          <cell r="R921">
            <v>0</v>
          </cell>
          <cell r="S921">
            <v>0</v>
          </cell>
          <cell r="T921" t="str">
            <v>APBD</v>
          </cell>
          <cell r="U921">
            <v>197570000</v>
          </cell>
          <cell r="V921">
            <v>0</v>
          </cell>
          <cell r="W921">
            <v>0</v>
          </cell>
        </row>
        <row r="922">
          <cell r="F922">
            <v>0</v>
          </cell>
          <cell r="G922">
            <v>0</v>
          </cell>
          <cell r="H922" t="str">
            <v>NORMALISASI SUNGAI LINTANG SINAMBEK - MUARO SENTAJO KECAMATAN SENTAJO RAYA</v>
          </cell>
          <cell r="I922" t="str">
            <v>04.14.04.05.01</v>
          </cell>
          <cell r="J922">
            <v>0</v>
          </cell>
          <cell r="K922">
            <v>0</v>
          </cell>
          <cell r="L922">
            <v>0</v>
          </cell>
          <cell r="M922">
            <v>0</v>
          </cell>
          <cell r="N922">
            <v>0</v>
          </cell>
          <cell r="O922" t="str">
            <v>SINAMBEK - MUARO SENTAJO</v>
          </cell>
          <cell r="P922">
            <v>2018</v>
          </cell>
          <cell r="Q922">
            <v>0</v>
          </cell>
          <cell r="R922">
            <v>0</v>
          </cell>
          <cell r="S922">
            <v>0</v>
          </cell>
          <cell r="T922" t="str">
            <v>APBD</v>
          </cell>
          <cell r="U922">
            <v>196850000</v>
          </cell>
          <cell r="V922">
            <v>0</v>
          </cell>
          <cell r="W922">
            <v>0</v>
          </cell>
        </row>
        <row r="923">
          <cell r="G923">
            <v>0</v>
          </cell>
          <cell r="H923" t="str">
            <v/>
          </cell>
          <cell r="I923">
            <v>0</v>
          </cell>
          <cell r="J923">
            <v>0</v>
          </cell>
          <cell r="K923">
            <v>0</v>
          </cell>
          <cell r="L923">
            <v>0</v>
          </cell>
          <cell r="M923">
            <v>0</v>
          </cell>
          <cell r="N923">
            <v>0</v>
          </cell>
          <cell r="O923">
            <v>0</v>
          </cell>
          <cell r="P923">
            <v>0</v>
          </cell>
          <cell r="Q923">
            <v>0</v>
          </cell>
          <cell r="R923">
            <v>0</v>
          </cell>
          <cell r="S923">
            <v>0</v>
          </cell>
          <cell r="T923">
            <v>0</v>
          </cell>
          <cell r="U923">
            <v>0</v>
          </cell>
          <cell r="V923">
            <v>0</v>
          </cell>
          <cell r="W923">
            <v>0</v>
          </cell>
        </row>
        <row r="924">
          <cell r="G924" t="str">
            <v>1.4.3</v>
          </cell>
          <cell r="H924" t="str">
            <v>INSTALASI</v>
          </cell>
          <cell r="I924">
            <v>0</v>
          </cell>
          <cell r="J924">
            <v>0</v>
          </cell>
          <cell r="K924">
            <v>0</v>
          </cell>
          <cell r="L924">
            <v>0</v>
          </cell>
          <cell r="M924">
            <v>0</v>
          </cell>
          <cell r="N924">
            <v>0</v>
          </cell>
          <cell r="O924">
            <v>0</v>
          </cell>
          <cell r="P924">
            <v>0</v>
          </cell>
          <cell r="Q924">
            <v>0</v>
          </cell>
          <cell r="R924">
            <v>0</v>
          </cell>
          <cell r="S924">
            <v>0</v>
          </cell>
          <cell r="T924">
            <v>0</v>
          </cell>
          <cell r="U924">
            <v>889466700.18037653</v>
          </cell>
          <cell r="V924">
            <v>0</v>
          </cell>
          <cell r="W924">
            <v>0</v>
          </cell>
        </row>
        <row r="925">
          <cell r="F925" t="str">
            <v>4.15.06</v>
          </cell>
          <cell r="G925">
            <v>0</v>
          </cell>
          <cell r="H925" t="str">
            <v>INSTALASI LISTRIK</v>
          </cell>
          <cell r="I925">
            <v>0</v>
          </cell>
          <cell r="J925">
            <v>0</v>
          </cell>
          <cell r="K925">
            <v>0</v>
          </cell>
          <cell r="L925">
            <v>0</v>
          </cell>
          <cell r="M925">
            <v>0</v>
          </cell>
          <cell r="N925">
            <v>0</v>
          </cell>
          <cell r="O925">
            <v>0</v>
          </cell>
          <cell r="P925">
            <v>2011</v>
          </cell>
          <cell r="Q925">
            <v>0</v>
          </cell>
          <cell r="R925">
            <v>0</v>
          </cell>
          <cell r="S925">
            <v>0</v>
          </cell>
          <cell r="T925" t="str">
            <v>APBD</v>
          </cell>
          <cell r="U925">
            <v>14872500</v>
          </cell>
          <cell r="V925">
            <v>0</v>
          </cell>
          <cell r="W925">
            <v>0</v>
          </cell>
        </row>
        <row r="926">
          <cell r="F926" t="str">
            <v>4.15.06</v>
          </cell>
          <cell r="G926">
            <v>0</v>
          </cell>
          <cell r="H926" t="str">
            <v>INSTALASI LISTRIK</v>
          </cell>
          <cell r="I926">
            <v>0</v>
          </cell>
          <cell r="J926">
            <v>0</v>
          </cell>
          <cell r="K926">
            <v>0</v>
          </cell>
          <cell r="L926">
            <v>0</v>
          </cell>
          <cell r="M926">
            <v>0</v>
          </cell>
          <cell r="N926">
            <v>0</v>
          </cell>
          <cell r="O926">
            <v>0</v>
          </cell>
          <cell r="P926">
            <v>2012</v>
          </cell>
          <cell r="Q926">
            <v>0</v>
          </cell>
          <cell r="R926">
            <v>0</v>
          </cell>
          <cell r="S926">
            <v>0</v>
          </cell>
          <cell r="T926" t="str">
            <v>APBD</v>
          </cell>
          <cell r="U926">
            <v>97700000</v>
          </cell>
          <cell r="V926">
            <v>0</v>
          </cell>
          <cell r="W926">
            <v>0</v>
          </cell>
        </row>
        <row r="927">
          <cell r="F927" t="str">
            <v>4.15.06</v>
          </cell>
          <cell r="G927">
            <v>0</v>
          </cell>
          <cell r="H927" t="str">
            <v>INSTALASI LISTRIK</v>
          </cell>
          <cell r="I927">
            <v>0</v>
          </cell>
          <cell r="J927">
            <v>0</v>
          </cell>
          <cell r="K927">
            <v>0</v>
          </cell>
          <cell r="L927">
            <v>0</v>
          </cell>
          <cell r="M927">
            <v>0</v>
          </cell>
          <cell r="N927">
            <v>0</v>
          </cell>
          <cell r="O927">
            <v>0</v>
          </cell>
          <cell r="P927">
            <v>2012</v>
          </cell>
          <cell r="Q927">
            <v>0</v>
          </cell>
          <cell r="R927">
            <v>0</v>
          </cell>
          <cell r="S927">
            <v>0</v>
          </cell>
          <cell r="T927" t="str">
            <v>APBD</v>
          </cell>
          <cell r="U927">
            <v>98837000</v>
          </cell>
          <cell r="V927">
            <v>0</v>
          </cell>
          <cell r="W927">
            <v>0</v>
          </cell>
        </row>
        <row r="928">
          <cell r="F928" t="str">
            <v>4.15.06</v>
          </cell>
          <cell r="G928">
            <v>0</v>
          </cell>
          <cell r="H928" t="str">
            <v>INSTALASI LISTRIK</v>
          </cell>
          <cell r="I928">
            <v>0</v>
          </cell>
          <cell r="J928">
            <v>0</v>
          </cell>
          <cell r="K928">
            <v>0</v>
          </cell>
          <cell r="L928">
            <v>0</v>
          </cell>
          <cell r="M928">
            <v>0</v>
          </cell>
          <cell r="N928">
            <v>0</v>
          </cell>
          <cell r="O928">
            <v>0</v>
          </cell>
          <cell r="P928">
            <v>2012</v>
          </cell>
          <cell r="Q928">
            <v>0</v>
          </cell>
          <cell r="R928">
            <v>0</v>
          </cell>
          <cell r="S928">
            <v>0</v>
          </cell>
          <cell r="T928" t="str">
            <v>APBD</v>
          </cell>
          <cell r="U928">
            <v>98808000</v>
          </cell>
          <cell r="V928">
            <v>0</v>
          </cell>
          <cell r="W928">
            <v>0</v>
          </cell>
        </row>
        <row r="929">
          <cell r="F929" t="str">
            <v>4.15.06</v>
          </cell>
          <cell r="G929">
            <v>0</v>
          </cell>
          <cell r="H929" t="str">
            <v>INSTALASI LISTRIK</v>
          </cell>
          <cell r="I929">
            <v>0</v>
          </cell>
          <cell r="J929">
            <v>0</v>
          </cell>
          <cell r="K929">
            <v>0</v>
          </cell>
          <cell r="L929">
            <v>0</v>
          </cell>
          <cell r="M929">
            <v>0</v>
          </cell>
          <cell r="N929">
            <v>0</v>
          </cell>
          <cell r="O929">
            <v>0</v>
          </cell>
          <cell r="P929">
            <v>2012</v>
          </cell>
          <cell r="Q929">
            <v>0</v>
          </cell>
          <cell r="R929">
            <v>0</v>
          </cell>
          <cell r="S929">
            <v>0</v>
          </cell>
          <cell r="T929" t="str">
            <v>APBD</v>
          </cell>
          <cell r="U929">
            <v>99133000</v>
          </cell>
          <cell r="V929">
            <v>0</v>
          </cell>
          <cell r="W929">
            <v>0</v>
          </cell>
        </row>
        <row r="930">
          <cell r="F930" t="str">
            <v>4.15.06</v>
          </cell>
          <cell r="G930">
            <v>0</v>
          </cell>
          <cell r="H930" t="str">
            <v>INSTALASI LISTRIK</v>
          </cell>
          <cell r="I930">
            <v>0</v>
          </cell>
          <cell r="J930">
            <v>0</v>
          </cell>
          <cell r="K930">
            <v>0</v>
          </cell>
          <cell r="L930">
            <v>0</v>
          </cell>
          <cell r="M930">
            <v>0</v>
          </cell>
          <cell r="N930">
            <v>0</v>
          </cell>
          <cell r="O930">
            <v>0</v>
          </cell>
          <cell r="P930">
            <v>2013</v>
          </cell>
          <cell r="Q930">
            <v>0</v>
          </cell>
          <cell r="R930">
            <v>0</v>
          </cell>
          <cell r="S930">
            <v>0</v>
          </cell>
          <cell r="T930" t="str">
            <v>APBD</v>
          </cell>
          <cell r="U930">
            <v>85228200.18037653</v>
          </cell>
          <cell r="V930">
            <v>0</v>
          </cell>
          <cell r="W930">
            <v>0</v>
          </cell>
        </row>
        <row r="931">
          <cell r="F931" t="str">
            <v>4.15.06</v>
          </cell>
          <cell r="G931">
            <v>0</v>
          </cell>
          <cell r="H931" t="str">
            <v xml:space="preserve">PENGADAAN DAN PEMASANGAN JARINGAN TM DAN TR + TRAVO SPLN UPTD PAB INUMAN </v>
          </cell>
          <cell r="I931">
            <v>0</v>
          </cell>
          <cell r="J931">
            <v>0</v>
          </cell>
          <cell r="K931">
            <v>0</v>
          </cell>
          <cell r="L931">
            <v>0</v>
          </cell>
          <cell r="M931">
            <v>0</v>
          </cell>
          <cell r="N931">
            <v>0</v>
          </cell>
          <cell r="O931">
            <v>0</v>
          </cell>
          <cell r="P931">
            <v>2015</v>
          </cell>
          <cell r="Q931">
            <v>0</v>
          </cell>
          <cell r="R931">
            <v>0</v>
          </cell>
          <cell r="S931">
            <v>0</v>
          </cell>
          <cell r="T931" t="str">
            <v>APBD</v>
          </cell>
          <cell r="U931">
            <v>394888000</v>
          </cell>
          <cell r="V931">
            <v>0</v>
          </cell>
          <cell r="W931">
            <v>0</v>
          </cell>
        </row>
        <row r="932">
          <cell r="G932">
            <v>0</v>
          </cell>
          <cell r="H932">
            <v>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row>
        <row r="933">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row>
        <row r="934">
          <cell r="G934" t="str">
            <v>1.4.4</v>
          </cell>
          <cell r="H934" t="str">
            <v xml:space="preserve">JARINGAN </v>
          </cell>
          <cell r="I934">
            <v>0</v>
          </cell>
          <cell r="J934">
            <v>0</v>
          </cell>
          <cell r="K934">
            <v>0</v>
          </cell>
          <cell r="L934">
            <v>0</v>
          </cell>
          <cell r="M934">
            <v>0</v>
          </cell>
          <cell r="N934">
            <v>0</v>
          </cell>
          <cell r="O934">
            <v>0</v>
          </cell>
          <cell r="P934">
            <v>0</v>
          </cell>
          <cell r="Q934">
            <v>0</v>
          </cell>
          <cell r="R934">
            <v>0</v>
          </cell>
          <cell r="S934">
            <v>0</v>
          </cell>
          <cell r="T934">
            <v>0</v>
          </cell>
          <cell r="U934">
            <v>54991004906.995781</v>
          </cell>
          <cell r="V934">
            <v>0</v>
          </cell>
          <cell r="W934">
            <v>0</v>
          </cell>
        </row>
        <row r="935">
          <cell r="F935" t="str">
            <v>4.16.01</v>
          </cell>
          <cell r="G935">
            <v>0</v>
          </cell>
          <cell r="H935" t="str">
            <v>PENGADAAN KONSTRUKSI BENDUNGAN</v>
          </cell>
          <cell r="I935">
            <v>0</v>
          </cell>
          <cell r="J935">
            <v>0</v>
          </cell>
          <cell r="K935">
            <v>0</v>
          </cell>
          <cell r="L935">
            <v>0</v>
          </cell>
          <cell r="M935">
            <v>0</v>
          </cell>
          <cell r="N935">
            <v>0</v>
          </cell>
          <cell r="O935" t="str">
            <v>KUANSING</v>
          </cell>
          <cell r="P935">
            <v>2007</v>
          </cell>
          <cell r="Q935">
            <v>0</v>
          </cell>
          <cell r="R935">
            <v>0</v>
          </cell>
          <cell r="S935">
            <v>0</v>
          </cell>
          <cell r="T935" t="str">
            <v>APBD</v>
          </cell>
          <cell r="U935">
            <v>10790891754</v>
          </cell>
          <cell r="V935" t="str">
            <v>B</v>
          </cell>
          <cell r="W935">
            <v>0</v>
          </cell>
        </row>
        <row r="936">
          <cell r="F936" t="str">
            <v>4.16.01</v>
          </cell>
          <cell r="G936">
            <v>0</v>
          </cell>
          <cell r="H936" t="str">
            <v>PENGADAAN KONSTRUKSI ALIRAN SUNGAI</v>
          </cell>
          <cell r="I936" t="str">
            <v>04.16.01.01.05</v>
          </cell>
          <cell r="J936">
            <v>0</v>
          </cell>
          <cell r="K936">
            <v>0</v>
          </cell>
          <cell r="L936">
            <v>0</v>
          </cell>
          <cell r="M936">
            <v>0</v>
          </cell>
          <cell r="N936">
            <v>0</v>
          </cell>
          <cell r="O936" t="str">
            <v>KUANSING</v>
          </cell>
          <cell r="P936">
            <v>2007</v>
          </cell>
          <cell r="Q936">
            <v>0</v>
          </cell>
          <cell r="R936">
            <v>0</v>
          </cell>
          <cell r="S936">
            <v>0</v>
          </cell>
          <cell r="T936" t="str">
            <v>APBD</v>
          </cell>
          <cell r="U936">
            <v>1519697850</v>
          </cell>
          <cell r="V936" t="str">
            <v>B</v>
          </cell>
          <cell r="W936">
            <v>0</v>
          </cell>
        </row>
        <row r="937">
          <cell r="F937" t="str">
            <v>4.16.01</v>
          </cell>
          <cell r="G937">
            <v>0</v>
          </cell>
          <cell r="H937" t="str">
            <v>PENGADAAN KONSTRUKSI JARINGAN IRIGASI</v>
          </cell>
          <cell r="I937" t="str">
            <v>04.16.01.01.05</v>
          </cell>
          <cell r="J937">
            <v>0</v>
          </cell>
          <cell r="K937">
            <v>0</v>
          </cell>
          <cell r="L937">
            <v>0</v>
          </cell>
          <cell r="M937">
            <v>0</v>
          </cell>
          <cell r="N937">
            <v>0</v>
          </cell>
          <cell r="O937" t="str">
            <v>KUANSING</v>
          </cell>
          <cell r="P937">
            <v>2007</v>
          </cell>
          <cell r="Q937">
            <v>0</v>
          </cell>
          <cell r="R937">
            <v>0</v>
          </cell>
          <cell r="S937">
            <v>0</v>
          </cell>
          <cell r="T937" t="str">
            <v>APBD</v>
          </cell>
          <cell r="U937">
            <v>9817024325</v>
          </cell>
          <cell r="V937" t="str">
            <v>B</v>
          </cell>
          <cell r="W937">
            <v>0</v>
          </cell>
        </row>
        <row r="938">
          <cell r="F938" t="str">
            <v>4.16.01</v>
          </cell>
          <cell r="G938">
            <v>0</v>
          </cell>
          <cell r="H938" t="str">
            <v>PENGADAAN KONSTRUKSI JARINGAN IRIGASI (OPERASI DAN PEMELIHARAAN PENGAIRAN SEBANYAK 25 DI SE KAB. KUANTAN SINGINGI</v>
          </cell>
          <cell r="I938" t="str">
            <v>04.16.01.01.05</v>
          </cell>
          <cell r="J938">
            <v>0</v>
          </cell>
          <cell r="K938">
            <v>0</v>
          </cell>
          <cell r="L938">
            <v>0</v>
          </cell>
          <cell r="M938">
            <v>0</v>
          </cell>
          <cell r="N938">
            <v>0</v>
          </cell>
          <cell r="O938" t="str">
            <v>KUANSING</v>
          </cell>
          <cell r="P938">
            <v>2007</v>
          </cell>
          <cell r="Q938">
            <v>0</v>
          </cell>
          <cell r="R938">
            <v>0</v>
          </cell>
          <cell r="S938">
            <v>0</v>
          </cell>
          <cell r="T938" t="str">
            <v>APBD</v>
          </cell>
          <cell r="U938">
            <v>2336767000</v>
          </cell>
          <cell r="V938" t="str">
            <v>B</v>
          </cell>
          <cell r="W938">
            <v>0</v>
          </cell>
        </row>
        <row r="939">
          <cell r="F939" t="str">
            <v>4.16.01</v>
          </cell>
          <cell r="G939">
            <v>0</v>
          </cell>
          <cell r="H939" t="str">
            <v>PENGADAAN KONSTRUKSI JARINGAN IRIGASI (REHABILITASI/ PEMELIHARAAN JARINGAN IRIGASI DI KEC. PANGEAN, BENAI, KUANTAN TENGAH DAN GUNUNG TOAR</v>
          </cell>
          <cell r="I939" t="str">
            <v>04.16.01.01.05</v>
          </cell>
          <cell r="J939">
            <v>0</v>
          </cell>
          <cell r="K939">
            <v>0</v>
          </cell>
          <cell r="L939">
            <v>0</v>
          </cell>
          <cell r="M939">
            <v>0</v>
          </cell>
          <cell r="N939">
            <v>0</v>
          </cell>
          <cell r="O939" t="str">
            <v>KUANSING</v>
          </cell>
          <cell r="P939">
            <v>2007</v>
          </cell>
          <cell r="Q939">
            <v>0</v>
          </cell>
          <cell r="R939">
            <v>0</v>
          </cell>
          <cell r="S939">
            <v>0</v>
          </cell>
          <cell r="T939" t="str">
            <v>APBD</v>
          </cell>
          <cell r="U939">
            <v>1300003636.4000001</v>
          </cell>
          <cell r="V939" t="str">
            <v>B</v>
          </cell>
          <cell r="W939">
            <v>0</v>
          </cell>
        </row>
        <row r="940">
          <cell r="F940" t="str">
            <v>4.16.01</v>
          </cell>
          <cell r="G940">
            <v>0</v>
          </cell>
          <cell r="H940" t="str">
            <v>PENGADAAN KONSTRUKSI JARINGAN IRIGASI (REHABILITASI/ PEMELIHARAAN JARINGAN IRIGASI DI KEC. PANGEAN, BENAI, KUANTAN TENGAH DAN GUNUNG TOAR</v>
          </cell>
          <cell r="I940" t="str">
            <v>04.16.01.01.05</v>
          </cell>
          <cell r="J940">
            <v>0</v>
          </cell>
          <cell r="K940">
            <v>0</v>
          </cell>
          <cell r="L940">
            <v>0</v>
          </cell>
          <cell r="M940">
            <v>0</v>
          </cell>
          <cell r="N940">
            <v>0</v>
          </cell>
          <cell r="O940" t="str">
            <v>KUANSING</v>
          </cell>
          <cell r="P940">
            <v>2007</v>
          </cell>
          <cell r="Q940">
            <v>0</v>
          </cell>
          <cell r="R940">
            <v>0</v>
          </cell>
          <cell r="S940">
            <v>0</v>
          </cell>
          <cell r="T940" t="str">
            <v>APBD</v>
          </cell>
          <cell r="U940">
            <v>130000363.59999999</v>
          </cell>
          <cell r="V940" t="str">
            <v>B</v>
          </cell>
          <cell r="W940">
            <v>0</v>
          </cell>
        </row>
        <row r="941">
          <cell r="F941" t="str">
            <v>4.16.01</v>
          </cell>
          <cell r="G941">
            <v>0</v>
          </cell>
          <cell r="H941" t="str">
            <v>PENGADAAN KONSTRUKSI JARINGAN IRIGASI (PEMELIHARAAN SALURAN IRIGASI DAN SUNGAI)</v>
          </cell>
          <cell r="I941" t="str">
            <v>04.16.01.01.05</v>
          </cell>
          <cell r="J941">
            <v>0</v>
          </cell>
          <cell r="K941">
            <v>0</v>
          </cell>
          <cell r="L941">
            <v>0</v>
          </cell>
          <cell r="M941">
            <v>0</v>
          </cell>
          <cell r="N941">
            <v>0</v>
          </cell>
          <cell r="O941" t="str">
            <v>KUANSING</v>
          </cell>
          <cell r="P941">
            <v>2007</v>
          </cell>
          <cell r="Q941">
            <v>0</v>
          </cell>
          <cell r="R941">
            <v>0</v>
          </cell>
          <cell r="S941">
            <v>0</v>
          </cell>
          <cell r="T941" t="str">
            <v>APBD</v>
          </cell>
          <cell r="U941">
            <v>993901000</v>
          </cell>
          <cell r="V941" t="str">
            <v>B</v>
          </cell>
          <cell r="W941">
            <v>0</v>
          </cell>
        </row>
        <row r="942">
          <cell r="F942" t="str">
            <v>4.16.01</v>
          </cell>
          <cell r="G942">
            <v>0</v>
          </cell>
          <cell r="H942" t="str">
            <v>PENGADAAN KONSTRUKSI JARINGAN AIR BERSIH/AIR MINUM (PENGELOLAAN JARINGAN PIPA PVC/ WATER METER/POMPA AIR BERSIH KOMPLEK PERKANTORAN &amp; GEDUNG ABD. RAUF DALAM KONDISI TANGGAP DARURAT (SWAKELOLA)</v>
          </cell>
          <cell r="I942" t="str">
            <v>04.16.01.04.04</v>
          </cell>
          <cell r="J942">
            <v>0</v>
          </cell>
          <cell r="K942">
            <v>0</v>
          </cell>
          <cell r="L942">
            <v>0</v>
          </cell>
          <cell r="M942">
            <v>0</v>
          </cell>
          <cell r="N942">
            <v>0</v>
          </cell>
          <cell r="O942" t="str">
            <v>KUANSING</v>
          </cell>
          <cell r="P942">
            <v>2007</v>
          </cell>
          <cell r="Q942">
            <v>0</v>
          </cell>
          <cell r="R942">
            <v>0</v>
          </cell>
          <cell r="S942">
            <v>0</v>
          </cell>
          <cell r="T942" t="str">
            <v>APBD</v>
          </cell>
          <cell r="U942">
            <v>474381180</v>
          </cell>
          <cell r="V942" t="str">
            <v>B</v>
          </cell>
          <cell r="W942">
            <v>0</v>
          </cell>
        </row>
        <row r="943">
          <cell r="F943" t="str">
            <v>4.16.01</v>
          </cell>
          <cell r="G943">
            <v>0</v>
          </cell>
          <cell r="H943" t="str">
            <v>PENGADAAN KONSTRUKSI SALURAN PEMBUANG AIR (DRAINASE DI KEC. KUANTAN TENGAH, BENAI, INUMAN, GUNUNG TOAR, SINGINGI HILIR, LOGAS TANAH DARAT)</v>
          </cell>
          <cell r="I943" t="str">
            <v>04.16.01.04.04</v>
          </cell>
          <cell r="J943">
            <v>0</v>
          </cell>
          <cell r="K943">
            <v>0</v>
          </cell>
          <cell r="L943">
            <v>0</v>
          </cell>
          <cell r="M943">
            <v>0</v>
          </cell>
          <cell r="N943">
            <v>0</v>
          </cell>
          <cell r="O943" t="str">
            <v>KUANSING</v>
          </cell>
          <cell r="P943">
            <v>2007</v>
          </cell>
          <cell r="Q943">
            <v>0</v>
          </cell>
          <cell r="R943">
            <v>0</v>
          </cell>
          <cell r="S943">
            <v>0</v>
          </cell>
          <cell r="T943" t="str">
            <v>APBD</v>
          </cell>
          <cell r="U943">
            <v>2703573800</v>
          </cell>
          <cell r="V943" t="str">
            <v>B</v>
          </cell>
          <cell r="W943">
            <v>0</v>
          </cell>
        </row>
        <row r="944">
          <cell r="F944" t="str">
            <v>4.16.01</v>
          </cell>
          <cell r="G944">
            <v>0</v>
          </cell>
          <cell r="H944" t="str">
            <v>PENGADAAN KONSTRUKSI ALIRAN SUNGAI (PEMBANGUNAN DERMAGA PELELANGAN KARET DESA PANTAI)</v>
          </cell>
          <cell r="I944" t="str">
            <v>04.16.01.01.05</v>
          </cell>
          <cell r="J944">
            <v>0</v>
          </cell>
          <cell r="K944">
            <v>0</v>
          </cell>
          <cell r="L944">
            <v>0</v>
          </cell>
          <cell r="M944">
            <v>0</v>
          </cell>
          <cell r="N944">
            <v>0</v>
          </cell>
          <cell r="O944" t="str">
            <v>KUANSING</v>
          </cell>
          <cell r="P944">
            <v>2007</v>
          </cell>
          <cell r="Q944">
            <v>0</v>
          </cell>
          <cell r="R944">
            <v>0</v>
          </cell>
          <cell r="S944">
            <v>0</v>
          </cell>
          <cell r="T944" t="str">
            <v>APBD</v>
          </cell>
          <cell r="U944">
            <v>44799000</v>
          </cell>
          <cell r="V944" t="str">
            <v>B</v>
          </cell>
          <cell r="W944">
            <v>0</v>
          </cell>
        </row>
        <row r="945">
          <cell r="F945" t="str">
            <v>4.16.01</v>
          </cell>
          <cell r="G945">
            <v>0</v>
          </cell>
          <cell r="H945" t="str">
            <v>PEMB. SALURAN AIR HUJAN PADA BANGUNAN KANTOR PARIWISATA, BPIPDL, PETERNAKAN DAN INFOKOM</v>
          </cell>
          <cell r="I945" t="str">
            <v>04.16.01.04.04</v>
          </cell>
          <cell r="J945">
            <v>0</v>
          </cell>
          <cell r="K945">
            <v>0</v>
          </cell>
          <cell r="L945">
            <v>0</v>
          </cell>
          <cell r="M945">
            <v>0</v>
          </cell>
          <cell r="N945">
            <v>0</v>
          </cell>
          <cell r="O945" t="str">
            <v>KUANSING</v>
          </cell>
          <cell r="P945">
            <v>2008</v>
          </cell>
          <cell r="Q945">
            <v>0</v>
          </cell>
          <cell r="R945">
            <v>0</v>
          </cell>
          <cell r="S945">
            <v>0</v>
          </cell>
          <cell r="T945" t="str">
            <v>APBD</v>
          </cell>
          <cell r="U945">
            <v>387073802.91121233</v>
          </cell>
          <cell r="V945" t="str">
            <v>B</v>
          </cell>
          <cell r="W945">
            <v>0</v>
          </cell>
        </row>
        <row r="946">
          <cell r="F946" t="str">
            <v>4.16.01</v>
          </cell>
          <cell r="G946">
            <v>0</v>
          </cell>
          <cell r="H946" t="str">
            <v>PERLUASAN TEMPAT PARKIR KAWASAN WISATA DANAU KEBUN NOPI LB. JAMBI</v>
          </cell>
          <cell r="I946" t="str">
            <v>04.16.01.04.04</v>
          </cell>
          <cell r="J946">
            <v>0</v>
          </cell>
          <cell r="K946">
            <v>0</v>
          </cell>
          <cell r="L946">
            <v>0</v>
          </cell>
          <cell r="M946">
            <v>0</v>
          </cell>
          <cell r="N946">
            <v>0</v>
          </cell>
          <cell r="O946" t="str">
            <v>KUANSING</v>
          </cell>
          <cell r="P946">
            <v>2008</v>
          </cell>
          <cell r="Q946">
            <v>0</v>
          </cell>
          <cell r="R946">
            <v>0</v>
          </cell>
          <cell r="S946">
            <v>0</v>
          </cell>
          <cell r="T946" t="str">
            <v>APBD</v>
          </cell>
          <cell r="U946">
            <v>993199090.17379224</v>
          </cell>
          <cell r="V946" t="str">
            <v>B</v>
          </cell>
          <cell r="W946">
            <v>0</v>
          </cell>
        </row>
        <row r="947">
          <cell r="F947" t="str">
            <v>4.16.01</v>
          </cell>
          <cell r="G947">
            <v>0</v>
          </cell>
          <cell r="H947" t="str">
            <v>PEMASANGAN BRONJONG SEI. ULO</v>
          </cell>
          <cell r="I947" t="str">
            <v>04.16.01.04.04</v>
          </cell>
          <cell r="J947">
            <v>0</v>
          </cell>
          <cell r="K947">
            <v>0</v>
          </cell>
          <cell r="L947">
            <v>0</v>
          </cell>
          <cell r="M947">
            <v>0</v>
          </cell>
          <cell r="N947">
            <v>0</v>
          </cell>
          <cell r="O947" t="str">
            <v>KUANSING</v>
          </cell>
          <cell r="P947">
            <v>2008</v>
          </cell>
          <cell r="Q947">
            <v>0</v>
          </cell>
          <cell r="R947">
            <v>0</v>
          </cell>
          <cell r="S947">
            <v>0</v>
          </cell>
          <cell r="T947" t="str">
            <v>APBD</v>
          </cell>
          <cell r="U947">
            <v>254393659.82620782</v>
          </cell>
          <cell r="V947" t="str">
            <v>B</v>
          </cell>
          <cell r="W947">
            <v>0</v>
          </cell>
        </row>
        <row r="948">
          <cell r="F948" t="str">
            <v>4.16.01</v>
          </cell>
          <cell r="G948">
            <v>0</v>
          </cell>
          <cell r="H948" t="str">
            <v>PEMB. TURAP PENAHAN TEBING SEI. INDRAGIRI (PANCANG STAR) TELUK KUANTAN 100 M'</v>
          </cell>
          <cell r="I948" t="str">
            <v>04.16.01.04.04</v>
          </cell>
          <cell r="J948">
            <v>0</v>
          </cell>
          <cell r="K948">
            <v>0</v>
          </cell>
          <cell r="L948">
            <v>0</v>
          </cell>
          <cell r="M948">
            <v>0</v>
          </cell>
          <cell r="N948">
            <v>0</v>
          </cell>
          <cell r="O948" t="str">
            <v>KUANSING</v>
          </cell>
          <cell r="P948">
            <v>2008</v>
          </cell>
          <cell r="Q948">
            <v>0</v>
          </cell>
          <cell r="R948">
            <v>0</v>
          </cell>
          <cell r="S948">
            <v>0</v>
          </cell>
          <cell r="T948" t="str">
            <v>APBD</v>
          </cell>
          <cell r="U948">
            <v>240015540</v>
          </cell>
          <cell r="V948" t="str">
            <v>B</v>
          </cell>
          <cell r="W948">
            <v>0</v>
          </cell>
        </row>
        <row r="949">
          <cell r="F949" t="str">
            <v>4.16.01</v>
          </cell>
          <cell r="G949">
            <v>0</v>
          </cell>
          <cell r="H949" t="str">
            <v>PEMBANGUNAN TALUD SEI. GEMURUH TELUK KUANTAN 450 M'</v>
          </cell>
          <cell r="I949" t="str">
            <v>04.16.01.04.04</v>
          </cell>
          <cell r="J949">
            <v>0</v>
          </cell>
          <cell r="K949">
            <v>0</v>
          </cell>
          <cell r="L949">
            <v>0</v>
          </cell>
          <cell r="M949">
            <v>0</v>
          </cell>
          <cell r="N949">
            <v>0</v>
          </cell>
          <cell r="O949" t="str">
            <v>KUANSING</v>
          </cell>
          <cell r="P949">
            <v>2008</v>
          </cell>
          <cell r="Q949">
            <v>0</v>
          </cell>
          <cell r="R949">
            <v>0</v>
          </cell>
          <cell r="S949">
            <v>0</v>
          </cell>
          <cell r="T949" t="str">
            <v>APBD</v>
          </cell>
          <cell r="U949">
            <v>162000000</v>
          </cell>
          <cell r="V949" t="str">
            <v>B</v>
          </cell>
          <cell r="W949">
            <v>0</v>
          </cell>
        </row>
        <row r="950">
          <cell r="F950" t="str">
            <v>4.16.01</v>
          </cell>
          <cell r="G950">
            <v>0</v>
          </cell>
          <cell r="H950" t="str">
            <v>NORMALISASI SUNGAI LIMANGAN</v>
          </cell>
          <cell r="I950" t="str">
            <v>04.16.01.01.05</v>
          </cell>
          <cell r="J950">
            <v>0</v>
          </cell>
          <cell r="K950">
            <v>0</v>
          </cell>
          <cell r="L950">
            <v>0</v>
          </cell>
          <cell r="M950">
            <v>0</v>
          </cell>
          <cell r="N950">
            <v>0</v>
          </cell>
          <cell r="O950" t="str">
            <v>SINGINGI</v>
          </cell>
          <cell r="P950">
            <v>2008</v>
          </cell>
          <cell r="Q950">
            <v>0</v>
          </cell>
          <cell r="R950">
            <v>0</v>
          </cell>
          <cell r="S950">
            <v>0</v>
          </cell>
          <cell r="T950" t="str">
            <v>APBD</v>
          </cell>
          <cell r="U950">
            <v>133560660.74659312</v>
          </cell>
          <cell r="V950" t="str">
            <v>B</v>
          </cell>
          <cell r="W950">
            <v>0</v>
          </cell>
        </row>
        <row r="951">
          <cell r="F951" t="str">
            <v>4.16.01</v>
          </cell>
          <cell r="G951">
            <v>0</v>
          </cell>
          <cell r="H951" t="str">
            <v>NORMALISASI SEI. MUARO TOMBANG</v>
          </cell>
          <cell r="I951" t="str">
            <v>04.16.01.01.05</v>
          </cell>
          <cell r="J951">
            <v>0</v>
          </cell>
          <cell r="K951">
            <v>0</v>
          </cell>
          <cell r="L951">
            <v>0</v>
          </cell>
          <cell r="M951">
            <v>0</v>
          </cell>
          <cell r="N951">
            <v>0</v>
          </cell>
          <cell r="O951" t="str">
            <v>KUANTAN MUDIK</v>
          </cell>
          <cell r="P951">
            <v>2008</v>
          </cell>
          <cell r="Q951">
            <v>0</v>
          </cell>
          <cell r="R951">
            <v>0</v>
          </cell>
          <cell r="S951">
            <v>0</v>
          </cell>
          <cell r="T951" t="str">
            <v>APBD</v>
          </cell>
          <cell r="U951">
            <v>133367239.25340688</v>
          </cell>
          <cell r="V951" t="str">
            <v>B</v>
          </cell>
          <cell r="W951">
            <v>0</v>
          </cell>
        </row>
        <row r="952">
          <cell r="F952" t="str">
            <v>4.16.01</v>
          </cell>
          <cell r="G952">
            <v>0</v>
          </cell>
          <cell r="H952" t="str">
            <v>PEMBUATAN BANGUNAN PENGATUR AIR DI PISANG BEREBUS</v>
          </cell>
          <cell r="I952" t="str">
            <v>04.16.01.01.05</v>
          </cell>
          <cell r="J952">
            <v>0</v>
          </cell>
          <cell r="K952">
            <v>0</v>
          </cell>
          <cell r="L952">
            <v>0</v>
          </cell>
          <cell r="M952">
            <v>0</v>
          </cell>
          <cell r="N952">
            <v>0</v>
          </cell>
          <cell r="O952" t="str">
            <v>GUNUNG TOAR</v>
          </cell>
          <cell r="P952">
            <v>2008</v>
          </cell>
          <cell r="Q952">
            <v>0</v>
          </cell>
          <cell r="R952">
            <v>0</v>
          </cell>
          <cell r="S952">
            <v>0</v>
          </cell>
          <cell r="T952" t="str">
            <v>APBD</v>
          </cell>
          <cell r="U952">
            <v>266240349.76335436</v>
          </cell>
          <cell r="V952" t="str">
            <v>B</v>
          </cell>
          <cell r="W952">
            <v>0</v>
          </cell>
        </row>
        <row r="953">
          <cell r="F953" t="str">
            <v>4.16.01</v>
          </cell>
          <cell r="G953">
            <v>0</v>
          </cell>
          <cell r="H953" t="str">
            <v>PEMBUATAN SALURAN PASANGAN DI PKL. INDARUNG (40/60)</v>
          </cell>
          <cell r="I953" t="str">
            <v>04.16.01.01.05</v>
          </cell>
          <cell r="J953">
            <v>0</v>
          </cell>
          <cell r="K953">
            <v>0</v>
          </cell>
          <cell r="L953">
            <v>0</v>
          </cell>
          <cell r="M953">
            <v>0</v>
          </cell>
          <cell r="N953">
            <v>0</v>
          </cell>
          <cell r="O953" t="str">
            <v>SINGINGI</v>
          </cell>
          <cell r="P953">
            <v>2008</v>
          </cell>
          <cell r="Q953">
            <v>0</v>
          </cell>
          <cell r="R953">
            <v>0</v>
          </cell>
          <cell r="S953">
            <v>0</v>
          </cell>
          <cell r="T953" t="str">
            <v>APBD</v>
          </cell>
          <cell r="U953">
            <v>391678610.4209711</v>
          </cell>
          <cell r="V953" t="str">
            <v>B</v>
          </cell>
          <cell r="W953">
            <v>0</v>
          </cell>
        </row>
        <row r="954">
          <cell r="F954" t="str">
            <v>4.16.01</v>
          </cell>
          <cell r="G954">
            <v>0</v>
          </cell>
          <cell r="H954" t="str">
            <v>PEMBUATAN BANGUNAN PENGATUR AIR DESA DANAU KOTO RAJO</v>
          </cell>
          <cell r="I954" t="str">
            <v>04.16.01.01.05</v>
          </cell>
          <cell r="J954">
            <v>0</v>
          </cell>
          <cell r="K954">
            <v>0</v>
          </cell>
          <cell r="L954">
            <v>0</v>
          </cell>
          <cell r="M954">
            <v>0</v>
          </cell>
          <cell r="N954">
            <v>0</v>
          </cell>
          <cell r="O954" t="str">
            <v>KUANTAN HILIR</v>
          </cell>
          <cell r="P954">
            <v>2008</v>
          </cell>
          <cell r="Q954">
            <v>0</v>
          </cell>
          <cell r="R954">
            <v>0</v>
          </cell>
          <cell r="S954">
            <v>0</v>
          </cell>
          <cell r="T954" t="str">
            <v>APBD</v>
          </cell>
          <cell r="U954">
            <v>78630016.685688838</v>
          </cell>
          <cell r="V954" t="str">
            <v>B</v>
          </cell>
          <cell r="W954">
            <v>0</v>
          </cell>
        </row>
        <row r="955">
          <cell r="F955" t="str">
            <v>4.16.01</v>
          </cell>
          <cell r="G955">
            <v>0</v>
          </cell>
          <cell r="H955" t="str">
            <v>PEMBERSIHAN GENANGAN &amp; LOANING BENDUNG ID PERHENTIAN LUAS</v>
          </cell>
          <cell r="I955" t="str">
            <v>04.16.01.01.05</v>
          </cell>
          <cell r="J955">
            <v>0</v>
          </cell>
          <cell r="K955">
            <v>0</v>
          </cell>
          <cell r="L955">
            <v>0</v>
          </cell>
          <cell r="M955">
            <v>0</v>
          </cell>
          <cell r="N955">
            <v>0</v>
          </cell>
          <cell r="O955" t="str">
            <v>LOGAS TANAH DARAT'</v>
          </cell>
          <cell r="P955">
            <v>2008</v>
          </cell>
          <cell r="Q955">
            <v>0</v>
          </cell>
          <cell r="R955">
            <v>0</v>
          </cell>
          <cell r="S955">
            <v>0</v>
          </cell>
          <cell r="T955" t="str">
            <v>APBD</v>
          </cell>
          <cell r="U955">
            <v>162801023.12998566</v>
          </cell>
          <cell r="V955" t="str">
            <v>B</v>
          </cell>
          <cell r="W955">
            <v>0</v>
          </cell>
        </row>
        <row r="956">
          <cell r="F956" t="str">
            <v>4.16.01</v>
          </cell>
          <cell r="G956">
            <v>0</v>
          </cell>
          <cell r="H956" t="str">
            <v>PENGADAAN KONSTRUKSI JARINGAN IRIGASI</v>
          </cell>
          <cell r="I956" t="str">
            <v>04.16.01.01.05</v>
          </cell>
          <cell r="J956">
            <v>0</v>
          </cell>
          <cell r="K956">
            <v>0</v>
          </cell>
          <cell r="L956">
            <v>0</v>
          </cell>
          <cell r="M956">
            <v>0</v>
          </cell>
          <cell r="N956">
            <v>0</v>
          </cell>
          <cell r="O956" t="str">
            <v/>
          </cell>
          <cell r="P956">
            <v>2008</v>
          </cell>
          <cell r="Q956">
            <v>0</v>
          </cell>
          <cell r="R956">
            <v>0</v>
          </cell>
          <cell r="S956">
            <v>0</v>
          </cell>
          <cell r="T956" t="str">
            <v>APBD</v>
          </cell>
          <cell r="U956">
            <v>1346900000</v>
          </cell>
          <cell r="V956">
            <v>0</v>
          </cell>
          <cell r="W956">
            <v>0</v>
          </cell>
        </row>
        <row r="957">
          <cell r="F957" t="str">
            <v>4.16.01</v>
          </cell>
          <cell r="G957">
            <v>0</v>
          </cell>
          <cell r="H957" t="str">
            <v>REHABILITASI BENDUNG DI LB. AMBACANG II</v>
          </cell>
          <cell r="I957" t="str">
            <v>04.16.01.01.05</v>
          </cell>
          <cell r="J957">
            <v>0</v>
          </cell>
          <cell r="K957">
            <v>0</v>
          </cell>
          <cell r="L957">
            <v>0</v>
          </cell>
          <cell r="M957">
            <v>0</v>
          </cell>
          <cell r="N957">
            <v>0</v>
          </cell>
          <cell r="O957" t="str">
            <v>HULU KUANTAN</v>
          </cell>
          <cell r="P957">
            <v>2008</v>
          </cell>
          <cell r="Q957">
            <v>0</v>
          </cell>
          <cell r="R957">
            <v>0</v>
          </cell>
          <cell r="S957">
            <v>0</v>
          </cell>
          <cell r="T957" t="str">
            <v>APBD</v>
          </cell>
          <cell r="U957">
            <v>103501800</v>
          </cell>
          <cell r="V957" t="str">
            <v>B</v>
          </cell>
          <cell r="W957">
            <v>0</v>
          </cell>
        </row>
        <row r="958">
          <cell r="F958" t="str">
            <v>4.16.01</v>
          </cell>
          <cell r="G958">
            <v>0</v>
          </cell>
          <cell r="H958" t="str">
            <v>REHABILITASI BENDUNG DI RUMBIO TALUK</v>
          </cell>
          <cell r="I958" t="str">
            <v>04.16.01.01.05</v>
          </cell>
          <cell r="J958">
            <v>0</v>
          </cell>
          <cell r="K958">
            <v>0</v>
          </cell>
          <cell r="L958">
            <v>0</v>
          </cell>
          <cell r="M958">
            <v>0</v>
          </cell>
          <cell r="N958">
            <v>0</v>
          </cell>
          <cell r="O958" t="str">
            <v>KUANTAN TENGAH</v>
          </cell>
          <cell r="P958">
            <v>2008</v>
          </cell>
          <cell r="Q958">
            <v>0</v>
          </cell>
          <cell r="R958">
            <v>0</v>
          </cell>
          <cell r="S958">
            <v>0</v>
          </cell>
          <cell r="T958" t="str">
            <v>APBD</v>
          </cell>
          <cell r="U958">
            <v>126169200</v>
          </cell>
          <cell r="V958" t="str">
            <v>B</v>
          </cell>
          <cell r="W958">
            <v>0</v>
          </cell>
        </row>
        <row r="959">
          <cell r="F959" t="str">
            <v>4.16.01</v>
          </cell>
          <cell r="G959">
            <v>0</v>
          </cell>
          <cell r="H959" t="str">
            <v>REHABILITASI SALURAN PASANGAN DI BASERAH I</v>
          </cell>
          <cell r="I959" t="str">
            <v>04.16.01.01.05</v>
          </cell>
          <cell r="J959">
            <v>0</v>
          </cell>
          <cell r="K959">
            <v>0</v>
          </cell>
          <cell r="L959">
            <v>0</v>
          </cell>
          <cell r="M959">
            <v>0</v>
          </cell>
          <cell r="N959">
            <v>0</v>
          </cell>
          <cell r="O959" t="str">
            <v>KUANTAN HILIR</v>
          </cell>
          <cell r="P959">
            <v>2008</v>
          </cell>
          <cell r="Q959">
            <v>0</v>
          </cell>
          <cell r="R959">
            <v>0</v>
          </cell>
          <cell r="S959">
            <v>0</v>
          </cell>
          <cell r="T959" t="str">
            <v>APBD</v>
          </cell>
          <cell r="U959">
            <v>166466700</v>
          </cell>
          <cell r="V959" t="str">
            <v>B</v>
          </cell>
          <cell r="W959">
            <v>0</v>
          </cell>
        </row>
        <row r="960">
          <cell r="F960" t="str">
            <v>4.16.01</v>
          </cell>
          <cell r="G960">
            <v>0</v>
          </cell>
          <cell r="H960" t="str">
            <v>REHABILITASI SALURAN PASANGAN DI SENTAJO II</v>
          </cell>
          <cell r="I960" t="str">
            <v>04.16.01.01.05</v>
          </cell>
          <cell r="J960">
            <v>0</v>
          </cell>
          <cell r="K960">
            <v>0</v>
          </cell>
          <cell r="L960">
            <v>0</v>
          </cell>
          <cell r="M960">
            <v>0</v>
          </cell>
          <cell r="N960">
            <v>0</v>
          </cell>
          <cell r="O960" t="str">
            <v>KUANTAN TENGAH</v>
          </cell>
          <cell r="P960">
            <v>2008</v>
          </cell>
          <cell r="Q960">
            <v>0</v>
          </cell>
          <cell r="R960">
            <v>0</v>
          </cell>
          <cell r="S960">
            <v>0</v>
          </cell>
          <cell r="T960" t="str">
            <v>APBD</v>
          </cell>
          <cell r="U960">
            <v>103188000</v>
          </cell>
          <cell r="V960" t="str">
            <v>B</v>
          </cell>
          <cell r="W960">
            <v>0</v>
          </cell>
        </row>
        <row r="961">
          <cell r="F961" t="str">
            <v>4.16.01</v>
          </cell>
          <cell r="G961">
            <v>0</v>
          </cell>
          <cell r="H961" t="str">
            <v>REHABILITASI BANGUNAN BENDUNG ID GUNUNG KESIANGAN</v>
          </cell>
          <cell r="I961" t="str">
            <v>04.16.01.01.05</v>
          </cell>
          <cell r="J961">
            <v>0</v>
          </cell>
          <cell r="K961">
            <v>0</v>
          </cell>
          <cell r="L961">
            <v>0</v>
          </cell>
          <cell r="M961">
            <v>0</v>
          </cell>
          <cell r="N961">
            <v>0</v>
          </cell>
          <cell r="O961" t="str">
            <v>GUNUNG KESIANGAN</v>
          </cell>
          <cell r="P961">
            <v>2008</v>
          </cell>
          <cell r="Q961">
            <v>0</v>
          </cell>
          <cell r="R961">
            <v>0</v>
          </cell>
          <cell r="S961">
            <v>0</v>
          </cell>
          <cell r="T961" t="str">
            <v>APBD</v>
          </cell>
          <cell r="U961">
            <v>170169300</v>
          </cell>
          <cell r="V961" t="str">
            <v>B</v>
          </cell>
          <cell r="W961">
            <v>0</v>
          </cell>
        </row>
        <row r="962">
          <cell r="F962" t="str">
            <v>4.16.01</v>
          </cell>
          <cell r="G962">
            <v>0</v>
          </cell>
          <cell r="H962" t="str">
            <v>REHABILITASI SALURAN PASANGAN DI KINALI</v>
          </cell>
          <cell r="I962" t="str">
            <v>04.16.01.01.05</v>
          </cell>
          <cell r="J962">
            <v>0</v>
          </cell>
          <cell r="K962">
            <v>0</v>
          </cell>
          <cell r="L962">
            <v>0</v>
          </cell>
          <cell r="M962">
            <v>0</v>
          </cell>
          <cell r="N962">
            <v>0</v>
          </cell>
          <cell r="O962" t="str">
            <v>KUANTAN MUDIK</v>
          </cell>
          <cell r="P962">
            <v>2008</v>
          </cell>
          <cell r="Q962">
            <v>0</v>
          </cell>
          <cell r="R962">
            <v>0</v>
          </cell>
          <cell r="S962">
            <v>0</v>
          </cell>
          <cell r="T962" t="str">
            <v>APBD</v>
          </cell>
          <cell r="U962">
            <v>88200000</v>
          </cell>
          <cell r="V962" t="str">
            <v>B</v>
          </cell>
          <cell r="W962">
            <v>0</v>
          </cell>
        </row>
        <row r="963">
          <cell r="F963" t="str">
            <v>4.16.01</v>
          </cell>
          <cell r="G963">
            <v>0</v>
          </cell>
          <cell r="H963" t="str">
            <v>PENINGKATAN SALURAN IRIGASI DI SEBERANG GUNUNG</v>
          </cell>
          <cell r="I963" t="str">
            <v>04.16.01.01.05</v>
          </cell>
          <cell r="J963">
            <v>0</v>
          </cell>
          <cell r="K963">
            <v>0</v>
          </cell>
          <cell r="L963">
            <v>0</v>
          </cell>
          <cell r="M963">
            <v>0</v>
          </cell>
          <cell r="N963">
            <v>0</v>
          </cell>
          <cell r="O963" t="str">
            <v>GUNUNG TOAR</v>
          </cell>
          <cell r="P963">
            <v>2008</v>
          </cell>
          <cell r="Q963">
            <v>0</v>
          </cell>
          <cell r="R963">
            <v>0</v>
          </cell>
          <cell r="S963">
            <v>0</v>
          </cell>
          <cell r="T963" t="str">
            <v>APBD</v>
          </cell>
          <cell r="U963">
            <v>103501800</v>
          </cell>
          <cell r="V963" t="str">
            <v>B</v>
          </cell>
          <cell r="W963">
            <v>0</v>
          </cell>
        </row>
        <row r="964">
          <cell r="F964" t="str">
            <v>4.16.01</v>
          </cell>
          <cell r="G964">
            <v>0</v>
          </cell>
          <cell r="H964" t="str">
            <v>PENINGKATAN SALURAN IRIGASI ID GUNUNG KESIANGAN</v>
          </cell>
          <cell r="I964" t="str">
            <v>04.16.01.01.05</v>
          </cell>
          <cell r="J964">
            <v>0</v>
          </cell>
          <cell r="K964">
            <v>0</v>
          </cell>
          <cell r="L964">
            <v>0</v>
          </cell>
          <cell r="M964">
            <v>0</v>
          </cell>
          <cell r="N964">
            <v>0</v>
          </cell>
          <cell r="O964" t="str">
            <v>GUNUNG KESIANGAN</v>
          </cell>
          <cell r="P964">
            <v>2008</v>
          </cell>
          <cell r="Q964">
            <v>0</v>
          </cell>
          <cell r="R964">
            <v>0</v>
          </cell>
          <cell r="S964">
            <v>0</v>
          </cell>
          <cell r="T964" t="str">
            <v>APBD</v>
          </cell>
          <cell r="U964">
            <v>100798200</v>
          </cell>
          <cell r="V964" t="str">
            <v>B</v>
          </cell>
          <cell r="W964">
            <v>0</v>
          </cell>
        </row>
        <row r="965">
          <cell r="F965" t="str">
            <v>4.16.01</v>
          </cell>
          <cell r="G965">
            <v>0</v>
          </cell>
          <cell r="H965" t="str">
            <v>PENINGKATAN SALURAN IRIGASI DI SEI. PAING</v>
          </cell>
          <cell r="I965" t="str">
            <v>04.16.01.01.05</v>
          </cell>
          <cell r="J965">
            <v>0</v>
          </cell>
          <cell r="K965">
            <v>0</v>
          </cell>
          <cell r="L965">
            <v>0</v>
          </cell>
          <cell r="M965">
            <v>0</v>
          </cell>
          <cell r="N965">
            <v>0</v>
          </cell>
          <cell r="O965" t="str">
            <v>KUANTAN TENGAH</v>
          </cell>
          <cell r="P965">
            <v>2008</v>
          </cell>
          <cell r="Q965">
            <v>0</v>
          </cell>
          <cell r="R965">
            <v>0</v>
          </cell>
          <cell r="S965">
            <v>0</v>
          </cell>
          <cell r="T965" t="str">
            <v>APBD</v>
          </cell>
          <cell r="U965">
            <v>99850500</v>
          </cell>
          <cell r="V965" t="str">
            <v>B</v>
          </cell>
          <cell r="W965">
            <v>0</v>
          </cell>
        </row>
        <row r="966">
          <cell r="F966" t="str">
            <v>4.16.01</v>
          </cell>
          <cell r="G966">
            <v>0</v>
          </cell>
          <cell r="H966" t="str">
            <v>PENINGKATAN SALURAN IRIGASI DI BASERAH II</v>
          </cell>
          <cell r="I966" t="str">
            <v>04.16.01.01.05</v>
          </cell>
          <cell r="J966">
            <v>0</v>
          </cell>
          <cell r="K966">
            <v>0</v>
          </cell>
          <cell r="L966">
            <v>0</v>
          </cell>
          <cell r="M966">
            <v>0</v>
          </cell>
          <cell r="N966">
            <v>0</v>
          </cell>
          <cell r="O966" t="str">
            <v>KUANTAN HILIR</v>
          </cell>
          <cell r="P966">
            <v>2008</v>
          </cell>
          <cell r="Q966">
            <v>0</v>
          </cell>
          <cell r="R966">
            <v>0</v>
          </cell>
          <cell r="S966">
            <v>0</v>
          </cell>
          <cell r="T966" t="str">
            <v>APBD</v>
          </cell>
          <cell r="U966">
            <v>155017800</v>
          </cell>
          <cell r="V966" t="str">
            <v>B</v>
          </cell>
          <cell r="W966">
            <v>0</v>
          </cell>
        </row>
        <row r="967">
          <cell r="F967" t="str">
            <v>4.16.01</v>
          </cell>
          <cell r="G967">
            <v>0</v>
          </cell>
          <cell r="H967" t="str">
            <v>REHABILITASI BENDUNG DI LB. AMBACANG II</v>
          </cell>
          <cell r="I967" t="str">
            <v>04.16.01.01.05</v>
          </cell>
          <cell r="J967">
            <v>0</v>
          </cell>
          <cell r="K967">
            <v>0</v>
          </cell>
          <cell r="L967">
            <v>0</v>
          </cell>
          <cell r="M967">
            <v>0</v>
          </cell>
          <cell r="N967">
            <v>0</v>
          </cell>
          <cell r="O967" t="str">
            <v>HULU KUANTAN</v>
          </cell>
          <cell r="P967">
            <v>2008</v>
          </cell>
          <cell r="Q967">
            <v>0</v>
          </cell>
          <cell r="R967">
            <v>0</v>
          </cell>
          <cell r="S967">
            <v>0</v>
          </cell>
          <cell r="T967" t="str">
            <v>APBD</v>
          </cell>
          <cell r="U967">
            <v>11500000</v>
          </cell>
          <cell r="V967" t="str">
            <v>B</v>
          </cell>
          <cell r="W967">
            <v>0</v>
          </cell>
        </row>
        <row r="968">
          <cell r="F968" t="str">
            <v>4.16.01</v>
          </cell>
          <cell r="G968">
            <v>0</v>
          </cell>
          <cell r="H968" t="str">
            <v>REHABILITASI BENDUNG DI RUMBIO TALUK</v>
          </cell>
          <cell r="I968" t="str">
            <v>04.16.01.01.05</v>
          </cell>
          <cell r="J968">
            <v>0</v>
          </cell>
          <cell r="K968">
            <v>0</v>
          </cell>
          <cell r="L968">
            <v>0</v>
          </cell>
          <cell r="M968">
            <v>0</v>
          </cell>
          <cell r="N968">
            <v>0</v>
          </cell>
          <cell r="O968" t="str">
            <v>KUANTAN TENGAH</v>
          </cell>
          <cell r="P968">
            <v>2008</v>
          </cell>
          <cell r="Q968">
            <v>0</v>
          </cell>
          <cell r="R968">
            <v>0</v>
          </cell>
          <cell r="S968">
            <v>0</v>
          </cell>
          <cell r="T968" t="str">
            <v>APBD</v>
          </cell>
          <cell r="U968">
            <v>14018800</v>
          </cell>
          <cell r="V968" t="str">
            <v>B</v>
          </cell>
          <cell r="W968">
            <v>0</v>
          </cell>
        </row>
        <row r="969">
          <cell r="F969" t="str">
            <v>4.16.01</v>
          </cell>
          <cell r="G969">
            <v>0</v>
          </cell>
          <cell r="H969" t="str">
            <v>REHABILITASI SALURAN PASANGAN DI BASERAH I</v>
          </cell>
          <cell r="I969" t="str">
            <v>04.16.01.01.05</v>
          </cell>
          <cell r="J969">
            <v>0</v>
          </cell>
          <cell r="K969">
            <v>0</v>
          </cell>
          <cell r="L969">
            <v>0</v>
          </cell>
          <cell r="M969">
            <v>0</v>
          </cell>
          <cell r="N969">
            <v>0</v>
          </cell>
          <cell r="O969" t="str">
            <v>KUANTAN HILIR</v>
          </cell>
          <cell r="P969">
            <v>2008</v>
          </cell>
          <cell r="Q969">
            <v>0</v>
          </cell>
          <cell r="R969">
            <v>0</v>
          </cell>
          <cell r="S969">
            <v>0</v>
          </cell>
          <cell r="T969" t="str">
            <v>APBD</v>
          </cell>
          <cell r="U969">
            <v>18496300</v>
          </cell>
          <cell r="V969" t="str">
            <v>B</v>
          </cell>
          <cell r="W969">
            <v>0</v>
          </cell>
        </row>
        <row r="970">
          <cell r="F970" t="str">
            <v>4.16.01</v>
          </cell>
          <cell r="G970">
            <v>0</v>
          </cell>
          <cell r="H970" t="str">
            <v>REHABILITASI SALURAN PASANGAN DI SENTAJO II</v>
          </cell>
          <cell r="I970" t="str">
            <v>04.16.01.01.05</v>
          </cell>
          <cell r="J970">
            <v>0</v>
          </cell>
          <cell r="K970">
            <v>0</v>
          </cell>
          <cell r="L970">
            <v>0</v>
          </cell>
          <cell r="M970">
            <v>0</v>
          </cell>
          <cell r="N970">
            <v>0</v>
          </cell>
          <cell r="O970" t="str">
            <v>KUANTAN TENGAH</v>
          </cell>
          <cell r="P970">
            <v>2008</v>
          </cell>
          <cell r="Q970">
            <v>0</v>
          </cell>
          <cell r="R970">
            <v>0</v>
          </cell>
          <cell r="S970">
            <v>0</v>
          </cell>
          <cell r="T970" t="str">
            <v>APBD</v>
          </cell>
          <cell r="U970">
            <v>11250000</v>
          </cell>
          <cell r="V970" t="str">
            <v>B</v>
          </cell>
          <cell r="W970">
            <v>0</v>
          </cell>
        </row>
        <row r="971">
          <cell r="F971" t="str">
            <v>4.16.01</v>
          </cell>
          <cell r="G971">
            <v>0</v>
          </cell>
          <cell r="H971" t="str">
            <v>REHABILITASI BANGUNAN BENDUNG ID GUNUNG KESIANGAN</v>
          </cell>
          <cell r="I971" t="str">
            <v>04.16.01.01.05</v>
          </cell>
          <cell r="J971">
            <v>0</v>
          </cell>
          <cell r="K971">
            <v>0</v>
          </cell>
          <cell r="L971">
            <v>0</v>
          </cell>
          <cell r="M971">
            <v>0</v>
          </cell>
          <cell r="N971">
            <v>0</v>
          </cell>
          <cell r="O971" t="str">
            <v>GUNUNG KESIANGAN</v>
          </cell>
          <cell r="P971">
            <v>2008</v>
          </cell>
          <cell r="Q971">
            <v>0</v>
          </cell>
          <cell r="R971">
            <v>0</v>
          </cell>
          <cell r="S971">
            <v>0</v>
          </cell>
          <cell r="T971" t="str">
            <v>APBD</v>
          </cell>
          <cell r="U971">
            <v>18907700</v>
          </cell>
          <cell r="V971" t="str">
            <v>B</v>
          </cell>
          <cell r="W971">
            <v>0</v>
          </cell>
        </row>
        <row r="972">
          <cell r="F972" t="str">
            <v>4.16.01</v>
          </cell>
          <cell r="G972">
            <v>0</v>
          </cell>
          <cell r="H972" t="str">
            <v>REHABILITASI SALURAN PASANGAN DI KINALI</v>
          </cell>
          <cell r="I972" t="str">
            <v>04.16.01.01.05</v>
          </cell>
          <cell r="J972">
            <v>0</v>
          </cell>
          <cell r="K972">
            <v>0</v>
          </cell>
          <cell r="L972">
            <v>0</v>
          </cell>
          <cell r="M972">
            <v>0</v>
          </cell>
          <cell r="N972">
            <v>0</v>
          </cell>
          <cell r="O972" t="str">
            <v>KUANTAN MUDIK</v>
          </cell>
          <cell r="P972">
            <v>2008</v>
          </cell>
          <cell r="Q972">
            <v>0</v>
          </cell>
          <cell r="R972">
            <v>0</v>
          </cell>
          <cell r="S972">
            <v>0</v>
          </cell>
          <cell r="T972" t="str">
            <v>APBD</v>
          </cell>
          <cell r="U972">
            <v>9800000</v>
          </cell>
          <cell r="V972" t="str">
            <v>B</v>
          </cell>
          <cell r="W972">
            <v>0</v>
          </cell>
        </row>
        <row r="973">
          <cell r="F973" t="str">
            <v>4.16.01</v>
          </cell>
          <cell r="G973">
            <v>0</v>
          </cell>
          <cell r="H973" t="str">
            <v>PENINGKATAN SALURAN IRIGASI DI SEBERANG GUNUNG</v>
          </cell>
          <cell r="I973" t="str">
            <v>04.16.01.01.05</v>
          </cell>
          <cell r="J973">
            <v>0</v>
          </cell>
          <cell r="K973">
            <v>0</v>
          </cell>
          <cell r="L973">
            <v>0</v>
          </cell>
          <cell r="M973">
            <v>0</v>
          </cell>
          <cell r="N973">
            <v>0</v>
          </cell>
          <cell r="O973" t="str">
            <v>GUNUNG TOAR</v>
          </cell>
          <cell r="P973">
            <v>2008</v>
          </cell>
          <cell r="Q973">
            <v>0</v>
          </cell>
          <cell r="R973">
            <v>0</v>
          </cell>
          <cell r="S973">
            <v>0</v>
          </cell>
          <cell r="T973" t="str">
            <v>APBD</v>
          </cell>
          <cell r="U973">
            <v>11700000</v>
          </cell>
          <cell r="V973" t="str">
            <v>B</v>
          </cell>
          <cell r="W973">
            <v>0</v>
          </cell>
        </row>
        <row r="974">
          <cell r="F974" t="str">
            <v>4.16.01</v>
          </cell>
          <cell r="G974">
            <v>0</v>
          </cell>
          <cell r="H974" t="str">
            <v>PENINGKATAN SALURAN IRIGASI ID GUNUNG KESIANGAN</v>
          </cell>
          <cell r="I974" t="str">
            <v>04.16.01.01.05</v>
          </cell>
          <cell r="J974">
            <v>0</v>
          </cell>
          <cell r="K974">
            <v>0</v>
          </cell>
          <cell r="L974">
            <v>0</v>
          </cell>
          <cell r="M974">
            <v>0</v>
          </cell>
          <cell r="N974">
            <v>0</v>
          </cell>
          <cell r="O974" t="str">
            <v>GUNUNG KESIANGAN</v>
          </cell>
          <cell r="P974">
            <v>2008</v>
          </cell>
          <cell r="Q974">
            <v>0</v>
          </cell>
          <cell r="R974">
            <v>0</v>
          </cell>
          <cell r="S974">
            <v>0</v>
          </cell>
          <cell r="T974" t="str">
            <v>APBD</v>
          </cell>
          <cell r="U974">
            <v>11000000</v>
          </cell>
          <cell r="V974" t="str">
            <v>B</v>
          </cell>
          <cell r="W974">
            <v>0</v>
          </cell>
        </row>
        <row r="975">
          <cell r="F975" t="str">
            <v>4.16.01</v>
          </cell>
          <cell r="G975">
            <v>0</v>
          </cell>
          <cell r="H975" t="str">
            <v>PENINGKATAN SALURAN IRIGASI DI SEI. PAING</v>
          </cell>
          <cell r="I975" t="str">
            <v>04.16.01.01.05</v>
          </cell>
          <cell r="J975">
            <v>0</v>
          </cell>
          <cell r="K975">
            <v>0</v>
          </cell>
          <cell r="L975">
            <v>0</v>
          </cell>
          <cell r="M975">
            <v>0</v>
          </cell>
          <cell r="N975">
            <v>0</v>
          </cell>
          <cell r="O975" t="str">
            <v>KUANTAN TENGAH</v>
          </cell>
          <cell r="P975">
            <v>2008</v>
          </cell>
          <cell r="Q975">
            <v>0</v>
          </cell>
          <cell r="R975">
            <v>0</v>
          </cell>
          <cell r="S975">
            <v>0</v>
          </cell>
          <cell r="T975" t="str">
            <v>APBD</v>
          </cell>
          <cell r="U975">
            <v>11094500</v>
          </cell>
          <cell r="V975" t="str">
            <v>B</v>
          </cell>
          <cell r="W975">
            <v>0</v>
          </cell>
        </row>
        <row r="976">
          <cell r="F976" t="str">
            <v>4.16.01</v>
          </cell>
          <cell r="G976">
            <v>0</v>
          </cell>
          <cell r="H976" t="str">
            <v>PENINGKATAN SALURAN IRIGASI DI BASERAH II</v>
          </cell>
          <cell r="I976" t="str">
            <v>04.16.01.01.05</v>
          </cell>
          <cell r="J976">
            <v>0</v>
          </cell>
          <cell r="K976">
            <v>0</v>
          </cell>
          <cell r="L976">
            <v>0</v>
          </cell>
          <cell r="M976">
            <v>0</v>
          </cell>
          <cell r="N976">
            <v>0</v>
          </cell>
          <cell r="O976" t="str">
            <v>KUANTAN HILIR</v>
          </cell>
          <cell r="P976">
            <v>2008</v>
          </cell>
          <cell r="Q976">
            <v>0</v>
          </cell>
          <cell r="R976">
            <v>0</v>
          </cell>
          <cell r="S976">
            <v>0</v>
          </cell>
          <cell r="T976" t="str">
            <v>APBD</v>
          </cell>
          <cell r="U976">
            <v>17224400</v>
          </cell>
          <cell r="V976" t="str">
            <v>B</v>
          </cell>
          <cell r="W976">
            <v>0</v>
          </cell>
        </row>
        <row r="977">
          <cell r="F977" t="str">
            <v>4.16.01</v>
          </cell>
          <cell r="G977">
            <v>0</v>
          </cell>
          <cell r="H977" t="str">
            <v>PENGADAAN KONSTRUKSI JARINGAN AIR BERSIH/AIR MINUM (KEGIATAN SARANA DAN PRASARANA AIR BERSIH DALAM KONDISI TANGGAP DARURAT)</v>
          </cell>
          <cell r="I977" t="str">
            <v>04.16.01.01.05</v>
          </cell>
          <cell r="J977">
            <v>0</v>
          </cell>
          <cell r="K977">
            <v>0</v>
          </cell>
          <cell r="L977">
            <v>0</v>
          </cell>
          <cell r="M977">
            <v>0</v>
          </cell>
          <cell r="N977">
            <v>0</v>
          </cell>
          <cell r="O977" t="str">
            <v/>
          </cell>
          <cell r="P977">
            <v>2008</v>
          </cell>
          <cell r="Q977">
            <v>0</v>
          </cell>
          <cell r="R977">
            <v>0</v>
          </cell>
          <cell r="S977">
            <v>0</v>
          </cell>
          <cell r="T977" t="str">
            <v>APBD</v>
          </cell>
          <cell r="U977">
            <v>487790000</v>
          </cell>
          <cell r="V977">
            <v>0</v>
          </cell>
          <cell r="W977">
            <v>0</v>
          </cell>
        </row>
        <row r="978">
          <cell r="F978" t="str">
            <v>4.16.01</v>
          </cell>
          <cell r="G978">
            <v>0</v>
          </cell>
          <cell r="H978" t="str">
            <v>PENGADAAN KONSTRUKSI BANGUNAN AIR (PEMBANGUNAN PAKET IPA DI KEC. CERENTI, DAN PANGEAN)</v>
          </cell>
          <cell r="I978" t="str">
            <v>04.16.01.01.05</v>
          </cell>
          <cell r="J978">
            <v>0</v>
          </cell>
          <cell r="K978">
            <v>0</v>
          </cell>
          <cell r="L978">
            <v>0</v>
          </cell>
          <cell r="M978">
            <v>0</v>
          </cell>
          <cell r="N978">
            <v>0</v>
          </cell>
          <cell r="O978" t="str">
            <v/>
          </cell>
          <cell r="P978">
            <v>2008</v>
          </cell>
          <cell r="Q978">
            <v>0</v>
          </cell>
          <cell r="R978">
            <v>0</v>
          </cell>
          <cell r="S978">
            <v>0</v>
          </cell>
          <cell r="T978" t="str">
            <v>APBD</v>
          </cell>
          <cell r="U978">
            <v>2611532728</v>
          </cell>
          <cell r="V978">
            <v>0</v>
          </cell>
          <cell r="W978">
            <v>0</v>
          </cell>
        </row>
        <row r="979">
          <cell r="F979" t="str">
            <v>4.16.01</v>
          </cell>
          <cell r="G979">
            <v>0</v>
          </cell>
          <cell r="H979" t="str">
            <v>PENGADAAN KONSTRUKSI JARINGAN AIR KOTOR (PEMBANGUNAN MCK DI KEC. CERENTI DAN PANGEAN)</v>
          </cell>
          <cell r="I979" t="str">
            <v>04.16.01.01.05</v>
          </cell>
          <cell r="J979">
            <v>0</v>
          </cell>
          <cell r="K979">
            <v>0</v>
          </cell>
          <cell r="L979">
            <v>0</v>
          </cell>
          <cell r="M979">
            <v>0</v>
          </cell>
          <cell r="N979">
            <v>0</v>
          </cell>
          <cell r="O979" t="str">
            <v>CERENTI</v>
          </cell>
          <cell r="P979">
            <v>2008</v>
          </cell>
          <cell r="Q979">
            <v>0</v>
          </cell>
          <cell r="R979">
            <v>0</v>
          </cell>
          <cell r="S979">
            <v>0</v>
          </cell>
          <cell r="T979" t="str">
            <v>APBD</v>
          </cell>
          <cell r="U979">
            <v>278070909</v>
          </cell>
          <cell r="V979" t="str">
            <v>B</v>
          </cell>
          <cell r="W979">
            <v>0</v>
          </cell>
        </row>
        <row r="980">
          <cell r="F980" t="str">
            <v>4.16.01</v>
          </cell>
          <cell r="G980">
            <v>0</v>
          </cell>
          <cell r="H980" t="str">
            <v>PENGADAAN KONSTRUKSI BANGUNAN AIR (PEMBANGUNAN PAKET IPA DAN PERAWATAN INSTALASI PENGOLAHAN AIR SERTA OPTIMALISASI MESIN GENSET DI KEC. CERENTI, DAN PANGEAN)</v>
          </cell>
          <cell r="I980" t="str">
            <v>04.16.01.01.05</v>
          </cell>
          <cell r="J980">
            <v>0</v>
          </cell>
          <cell r="K980">
            <v>0</v>
          </cell>
          <cell r="L980">
            <v>0</v>
          </cell>
          <cell r="M980">
            <v>0</v>
          </cell>
          <cell r="N980">
            <v>0</v>
          </cell>
          <cell r="O980" t="str">
            <v>CERENTI</v>
          </cell>
          <cell r="P980">
            <v>2008</v>
          </cell>
          <cell r="Q980">
            <v>0</v>
          </cell>
          <cell r="R980">
            <v>0</v>
          </cell>
          <cell r="S980">
            <v>0</v>
          </cell>
          <cell r="T980" t="str">
            <v>APBD</v>
          </cell>
          <cell r="U980">
            <v>261153272</v>
          </cell>
          <cell r="V980" t="str">
            <v>B</v>
          </cell>
          <cell r="W980">
            <v>0</v>
          </cell>
        </row>
        <row r="981">
          <cell r="F981" t="str">
            <v>4.16.01</v>
          </cell>
          <cell r="G981">
            <v>0</v>
          </cell>
          <cell r="H981" t="str">
            <v>PENGADAAN KONSTRUKSI JARINGAN AIR (PEMBANGUNAN SISTEM PRASARANA SANITASI 8 DESA DI KEC. CERENTI DAN PANGEAN)</v>
          </cell>
          <cell r="I981" t="str">
            <v>04.16.01.01.05</v>
          </cell>
          <cell r="J981">
            <v>0</v>
          </cell>
          <cell r="K981">
            <v>0</v>
          </cell>
          <cell r="L981">
            <v>0</v>
          </cell>
          <cell r="M981">
            <v>0</v>
          </cell>
          <cell r="N981">
            <v>0</v>
          </cell>
          <cell r="O981" t="str">
            <v>CERENTI</v>
          </cell>
          <cell r="P981">
            <v>2008</v>
          </cell>
          <cell r="Q981">
            <v>0</v>
          </cell>
          <cell r="R981">
            <v>0</v>
          </cell>
          <cell r="S981">
            <v>0</v>
          </cell>
          <cell r="T981" t="str">
            <v>APBD</v>
          </cell>
          <cell r="U981">
            <v>27807091</v>
          </cell>
          <cell r="V981" t="str">
            <v>B</v>
          </cell>
          <cell r="W981">
            <v>0</v>
          </cell>
        </row>
        <row r="982">
          <cell r="F982" t="str">
            <v>4.16.01</v>
          </cell>
          <cell r="G982">
            <v>0</v>
          </cell>
          <cell r="H982" t="str">
            <v>PENGADAAN KONSTRUKSI JARINGAN AIR BERSIH/AIR MINUM (PENGADAAN DAN PEMASANGAN PIPA PVC SERTA KELENGKAPANNYA DAN WATER METER SAMBUNGAN RUMAH/ SR)</v>
          </cell>
          <cell r="I982" t="str">
            <v>04.16.01.01.05</v>
          </cell>
          <cell r="J982">
            <v>0</v>
          </cell>
          <cell r="K982">
            <v>0</v>
          </cell>
          <cell r="L982">
            <v>0</v>
          </cell>
          <cell r="M982">
            <v>0</v>
          </cell>
          <cell r="N982">
            <v>0</v>
          </cell>
          <cell r="O982" t="str">
            <v/>
          </cell>
          <cell r="P982">
            <v>2008</v>
          </cell>
          <cell r="Q982">
            <v>0</v>
          </cell>
          <cell r="R982">
            <v>0</v>
          </cell>
          <cell r="S982">
            <v>0</v>
          </cell>
          <cell r="T982" t="str">
            <v>APBD</v>
          </cell>
          <cell r="U982">
            <v>1208559000</v>
          </cell>
          <cell r="V982">
            <v>0</v>
          </cell>
          <cell r="W982">
            <v>0</v>
          </cell>
        </row>
        <row r="983">
          <cell r="F983" t="str">
            <v>4.16.01</v>
          </cell>
          <cell r="G983">
            <v>0</v>
          </cell>
          <cell r="H983" t="str">
            <v>PENGADAAN KONSTRUKSI JARINGAN AIR KOTOR (PEMBANGUNAN MCK DI 8 DESA KEC. INUMAN)</v>
          </cell>
          <cell r="I983" t="str">
            <v>04.16.01.01.05</v>
          </cell>
          <cell r="J983">
            <v>0</v>
          </cell>
          <cell r="K983">
            <v>0</v>
          </cell>
          <cell r="L983">
            <v>0</v>
          </cell>
          <cell r="M983">
            <v>0</v>
          </cell>
          <cell r="N983">
            <v>0</v>
          </cell>
          <cell r="O983" t="str">
            <v/>
          </cell>
          <cell r="P983">
            <v>2008</v>
          </cell>
          <cell r="Q983">
            <v>0</v>
          </cell>
          <cell r="R983">
            <v>0</v>
          </cell>
          <cell r="S983">
            <v>0</v>
          </cell>
          <cell r="T983" t="str">
            <v>APBD</v>
          </cell>
          <cell r="U983">
            <v>278624000</v>
          </cell>
          <cell r="V983" t="str">
            <v>B</v>
          </cell>
          <cell r="W983">
            <v>0</v>
          </cell>
        </row>
        <row r="984">
          <cell r="F984" t="str">
            <v>4.16.01</v>
          </cell>
          <cell r="G984">
            <v>0</v>
          </cell>
          <cell r="H984" t="str">
            <v>PENGADAAN KONSTRUKSI SALURAN PEMBUANG AIR</v>
          </cell>
          <cell r="I984" t="str">
            <v>04.16.01.01.05</v>
          </cell>
          <cell r="J984">
            <v>0</v>
          </cell>
          <cell r="K984">
            <v>0</v>
          </cell>
          <cell r="L984">
            <v>0</v>
          </cell>
          <cell r="M984">
            <v>0</v>
          </cell>
          <cell r="N984">
            <v>0</v>
          </cell>
          <cell r="O984" t="str">
            <v/>
          </cell>
          <cell r="P984">
            <v>2008</v>
          </cell>
          <cell r="Q984">
            <v>0</v>
          </cell>
          <cell r="R984">
            <v>0</v>
          </cell>
          <cell r="S984">
            <v>0</v>
          </cell>
          <cell r="T984" t="str">
            <v>APBD</v>
          </cell>
          <cell r="U984">
            <v>58546000</v>
          </cell>
          <cell r="V984">
            <v>0</v>
          </cell>
          <cell r="W984">
            <v>0</v>
          </cell>
        </row>
        <row r="985">
          <cell r="F985" t="str">
            <v>4.16.01</v>
          </cell>
          <cell r="G985">
            <v>0</v>
          </cell>
          <cell r="H985" t="str">
            <v>PENGADAAN KONSTRUKSI SALURAN PEMBUANG AIR</v>
          </cell>
          <cell r="I985" t="str">
            <v>04.16.01.01.05</v>
          </cell>
          <cell r="J985">
            <v>0</v>
          </cell>
          <cell r="K985">
            <v>0</v>
          </cell>
          <cell r="L985">
            <v>0</v>
          </cell>
          <cell r="M985">
            <v>0</v>
          </cell>
          <cell r="N985">
            <v>0</v>
          </cell>
          <cell r="O985" t="str">
            <v/>
          </cell>
          <cell r="P985">
            <v>2008</v>
          </cell>
          <cell r="Q985">
            <v>0</v>
          </cell>
          <cell r="R985">
            <v>0</v>
          </cell>
          <cell r="S985">
            <v>0</v>
          </cell>
          <cell r="T985" t="str">
            <v>APBD</v>
          </cell>
          <cell r="U985">
            <v>962466046.16631413</v>
          </cell>
          <cell r="V985" t="str">
            <v>B</v>
          </cell>
          <cell r="W985">
            <v>0</v>
          </cell>
        </row>
        <row r="986">
          <cell r="F986" t="str">
            <v>4.16.01</v>
          </cell>
          <cell r="G986">
            <v>0</v>
          </cell>
          <cell r="H986" t="str">
            <v>REHABILITASI JARINGAN IRIGASI DI PANGKALAN INDARUNG</v>
          </cell>
          <cell r="I986" t="str">
            <v>04.16.01.01.05</v>
          </cell>
          <cell r="J986">
            <v>0</v>
          </cell>
          <cell r="K986">
            <v>0</v>
          </cell>
          <cell r="L986">
            <v>0</v>
          </cell>
          <cell r="M986">
            <v>0</v>
          </cell>
          <cell r="N986">
            <v>0</v>
          </cell>
          <cell r="O986" t="str">
            <v>PANGKALAN INDARUNG</v>
          </cell>
          <cell r="P986">
            <v>2013</v>
          </cell>
          <cell r="Q986">
            <v>0</v>
          </cell>
          <cell r="R986">
            <v>0</v>
          </cell>
          <cell r="S986">
            <v>0</v>
          </cell>
          <cell r="T986" t="str">
            <v>APBD</v>
          </cell>
          <cell r="U986">
            <v>188000000</v>
          </cell>
          <cell r="V986">
            <v>0</v>
          </cell>
          <cell r="W986">
            <v>0</v>
          </cell>
        </row>
        <row r="987">
          <cell r="F987" t="str">
            <v>4.16.01</v>
          </cell>
          <cell r="G987">
            <v>0</v>
          </cell>
          <cell r="H987" t="str">
            <v>BPA DAN SALURAN PEMBUANG DESA SEI. PL. BUSUK</v>
          </cell>
          <cell r="I987" t="str">
            <v>04.16.01.01.05</v>
          </cell>
          <cell r="J987">
            <v>0</v>
          </cell>
          <cell r="K987">
            <v>0</v>
          </cell>
          <cell r="L987">
            <v>0</v>
          </cell>
          <cell r="M987">
            <v>0</v>
          </cell>
          <cell r="N987">
            <v>0</v>
          </cell>
          <cell r="O987" t="str">
            <v>SEI. PL. BUSUK</v>
          </cell>
          <cell r="P987">
            <v>2013</v>
          </cell>
          <cell r="Q987">
            <v>0</v>
          </cell>
          <cell r="R987">
            <v>0</v>
          </cell>
          <cell r="S987">
            <v>0</v>
          </cell>
          <cell r="T987" t="str">
            <v>APBD</v>
          </cell>
          <cell r="U987">
            <v>390003200</v>
          </cell>
          <cell r="V987">
            <v>0</v>
          </cell>
          <cell r="W987">
            <v>0</v>
          </cell>
        </row>
        <row r="988">
          <cell r="F988" t="str">
            <v>4.16.01</v>
          </cell>
          <cell r="G988">
            <v>0</v>
          </cell>
          <cell r="H988" t="str">
            <v>REHABILITASI SALURAN PASANGAN DI SIMANDOLAK I (635)</v>
          </cell>
          <cell r="I988" t="str">
            <v>04.16.01.01.05</v>
          </cell>
          <cell r="J988">
            <v>0</v>
          </cell>
          <cell r="K988">
            <v>0</v>
          </cell>
          <cell r="L988">
            <v>0</v>
          </cell>
          <cell r="M988">
            <v>0</v>
          </cell>
          <cell r="N988">
            <v>0</v>
          </cell>
          <cell r="O988" t="str">
            <v>SIMANDOLAK I</v>
          </cell>
          <cell r="P988">
            <v>2013</v>
          </cell>
          <cell r="Q988">
            <v>0</v>
          </cell>
          <cell r="R988">
            <v>0</v>
          </cell>
          <cell r="S988">
            <v>0</v>
          </cell>
          <cell r="T988" t="str">
            <v>APBD</v>
          </cell>
          <cell r="U988">
            <v>94800000</v>
          </cell>
          <cell r="V988">
            <v>0</v>
          </cell>
          <cell r="W988">
            <v>0</v>
          </cell>
        </row>
        <row r="989">
          <cell r="F989" t="str">
            <v>4.16.01</v>
          </cell>
          <cell r="G989">
            <v>0</v>
          </cell>
          <cell r="H989" t="str">
            <v>PENANGANAN KERUSAKAN TANGGUL BENDUNGAN DI PAUH PANGEAN (PENANGGULANGAN BENCANA ALAM)</v>
          </cell>
          <cell r="I989" t="str">
            <v>04.16.01.01.05</v>
          </cell>
          <cell r="J989">
            <v>0</v>
          </cell>
          <cell r="K989">
            <v>0</v>
          </cell>
          <cell r="L989">
            <v>0</v>
          </cell>
          <cell r="M989">
            <v>0</v>
          </cell>
          <cell r="N989">
            <v>0</v>
          </cell>
          <cell r="O989" t="str">
            <v>PAUH PANGEAN</v>
          </cell>
          <cell r="P989">
            <v>2013</v>
          </cell>
          <cell r="Q989">
            <v>0</v>
          </cell>
          <cell r="R989">
            <v>0</v>
          </cell>
          <cell r="S989">
            <v>0</v>
          </cell>
          <cell r="T989" t="str">
            <v>APBD</v>
          </cell>
          <cell r="U989">
            <v>369945000</v>
          </cell>
          <cell r="V989">
            <v>0</v>
          </cell>
          <cell r="W989">
            <v>0</v>
          </cell>
        </row>
        <row r="990">
          <cell r="F990" t="str">
            <v>4.16.01</v>
          </cell>
          <cell r="G990">
            <v>0</v>
          </cell>
          <cell r="H990" t="str">
            <v>PEMBUATAN TANGGUL DARURAT BENDUNG IRIGASI PANGKALAN INDARUNG (PENANGGULANGAN BENCANA ALAM)</v>
          </cell>
          <cell r="I990" t="str">
            <v>04.16.01.01.05</v>
          </cell>
          <cell r="J990">
            <v>0</v>
          </cell>
          <cell r="K990">
            <v>0</v>
          </cell>
          <cell r="L990">
            <v>0</v>
          </cell>
          <cell r="M990">
            <v>0</v>
          </cell>
          <cell r="N990">
            <v>0</v>
          </cell>
          <cell r="O990" t="str">
            <v>PANGKALAN INDARUNG</v>
          </cell>
          <cell r="P990">
            <v>2013</v>
          </cell>
          <cell r="Q990">
            <v>0</v>
          </cell>
          <cell r="R990">
            <v>0</v>
          </cell>
          <cell r="S990">
            <v>0</v>
          </cell>
          <cell r="T990" t="str">
            <v>APBD</v>
          </cell>
          <cell r="U990">
            <v>156828000</v>
          </cell>
          <cell r="V990">
            <v>0</v>
          </cell>
          <cell r="W990">
            <v>0</v>
          </cell>
        </row>
        <row r="991">
          <cell r="F991" t="str">
            <v>4.16.01</v>
          </cell>
          <cell r="G991">
            <v>0</v>
          </cell>
          <cell r="H991" t="str">
            <v>PENGADAAN PEMASANGAN PIPA PVC KE RUMAH DINAS JABATAN,PERUMAHAN DOKTER DAN PERKANTORAN PEMDA (KANTOR INFOKOM,PARIWISATA, BLHPI DAN PETERNAKAN)</v>
          </cell>
          <cell r="I991" t="str">
            <v>04.16.01.01.05</v>
          </cell>
          <cell r="J991">
            <v>0</v>
          </cell>
          <cell r="K991">
            <v>0</v>
          </cell>
          <cell r="L991">
            <v>0</v>
          </cell>
          <cell r="M991">
            <v>0</v>
          </cell>
          <cell r="N991">
            <v>0</v>
          </cell>
          <cell r="O991" t="str">
            <v>PERUMAHAN DOKTER DAN PERKANTORAN PEMDA</v>
          </cell>
          <cell r="P991">
            <v>2009</v>
          </cell>
          <cell r="Q991">
            <v>0</v>
          </cell>
          <cell r="R991">
            <v>0</v>
          </cell>
          <cell r="S991">
            <v>0</v>
          </cell>
          <cell r="T991" t="str">
            <v>APBD</v>
          </cell>
          <cell r="U991">
            <v>766949312.29735994</v>
          </cell>
          <cell r="V991">
            <v>0</v>
          </cell>
          <cell r="W991">
            <v>0</v>
          </cell>
        </row>
        <row r="992">
          <cell r="F992" t="str">
            <v>4.16.01</v>
          </cell>
          <cell r="G992">
            <v>0</v>
          </cell>
          <cell r="H992" t="str">
            <v>PEMBANGUNAN PAKET IPA BARU KAP. 10 L/DT LOKASI BASERAH</v>
          </cell>
          <cell r="I992" t="str">
            <v>04.16.01.01.05</v>
          </cell>
          <cell r="J992">
            <v>0</v>
          </cell>
          <cell r="K992">
            <v>0</v>
          </cell>
          <cell r="L992">
            <v>0</v>
          </cell>
          <cell r="M992">
            <v>0</v>
          </cell>
          <cell r="N992">
            <v>0</v>
          </cell>
          <cell r="O992" t="str">
            <v>BASERAH</v>
          </cell>
          <cell r="P992">
            <v>2009</v>
          </cell>
          <cell r="Q992">
            <v>0</v>
          </cell>
          <cell r="R992">
            <v>0</v>
          </cell>
          <cell r="S992">
            <v>0</v>
          </cell>
          <cell r="T992" t="str">
            <v>APBD</v>
          </cell>
          <cell r="U992">
            <v>1568052481.3917563</v>
          </cell>
          <cell r="V992">
            <v>0</v>
          </cell>
          <cell r="W992">
            <v>0</v>
          </cell>
        </row>
        <row r="993">
          <cell r="F993" t="str">
            <v>4.16.01</v>
          </cell>
          <cell r="G993">
            <v>0</v>
          </cell>
          <cell r="H993" t="str">
            <v xml:space="preserve">WATER METER &amp; POMPA </v>
          </cell>
          <cell r="I993" t="str">
            <v>04.16.01.04.04</v>
          </cell>
          <cell r="J993">
            <v>0</v>
          </cell>
          <cell r="K993">
            <v>0</v>
          </cell>
          <cell r="L993">
            <v>0</v>
          </cell>
          <cell r="M993">
            <v>0</v>
          </cell>
          <cell r="N993">
            <v>0</v>
          </cell>
          <cell r="O993" t="str">
            <v/>
          </cell>
          <cell r="P993">
            <v>2010</v>
          </cell>
          <cell r="Q993">
            <v>0</v>
          </cell>
          <cell r="R993">
            <v>0</v>
          </cell>
          <cell r="S993">
            <v>0</v>
          </cell>
          <cell r="T993" t="str">
            <v>APBD</v>
          </cell>
          <cell r="U993">
            <v>474869332.85883301</v>
          </cell>
          <cell r="V993">
            <v>0</v>
          </cell>
          <cell r="W993">
            <v>0</v>
          </cell>
        </row>
        <row r="994">
          <cell r="F994" t="str">
            <v>4.16.01</v>
          </cell>
          <cell r="G994">
            <v>0</v>
          </cell>
          <cell r="H994" t="str">
            <v>PIPA PVC</v>
          </cell>
          <cell r="I994" t="str">
            <v>04.16.01.04.04</v>
          </cell>
          <cell r="J994">
            <v>0</v>
          </cell>
          <cell r="K994">
            <v>0</v>
          </cell>
          <cell r="L994">
            <v>0</v>
          </cell>
          <cell r="M994">
            <v>0</v>
          </cell>
          <cell r="N994">
            <v>0</v>
          </cell>
          <cell r="O994" t="str">
            <v/>
          </cell>
          <cell r="P994">
            <v>2010</v>
          </cell>
          <cell r="Q994">
            <v>0</v>
          </cell>
          <cell r="R994">
            <v>0</v>
          </cell>
          <cell r="S994">
            <v>0</v>
          </cell>
          <cell r="T994" t="str">
            <v>APBD</v>
          </cell>
          <cell r="U994">
            <v>406454267.44035602</v>
          </cell>
          <cell r="V994">
            <v>0</v>
          </cell>
          <cell r="W994">
            <v>0</v>
          </cell>
        </row>
        <row r="995">
          <cell r="F995" t="str">
            <v>4.16.01</v>
          </cell>
          <cell r="G995">
            <v>0</v>
          </cell>
          <cell r="H995" t="str">
            <v>PENGADAAN POMPAINJEKSI BAHAN KIMIA</v>
          </cell>
          <cell r="I995" t="str">
            <v>04.16.01.01.02</v>
          </cell>
          <cell r="J995">
            <v>0</v>
          </cell>
          <cell r="K995">
            <v>0</v>
          </cell>
          <cell r="L995">
            <v>0</v>
          </cell>
          <cell r="M995">
            <v>0</v>
          </cell>
          <cell r="N995">
            <v>0</v>
          </cell>
          <cell r="O995" t="str">
            <v/>
          </cell>
          <cell r="P995">
            <v>2011</v>
          </cell>
          <cell r="Q995">
            <v>0</v>
          </cell>
          <cell r="R995">
            <v>0</v>
          </cell>
          <cell r="S995">
            <v>0</v>
          </cell>
          <cell r="T995">
            <v>0</v>
          </cell>
          <cell r="U995">
            <v>49225000</v>
          </cell>
          <cell r="V995">
            <v>0</v>
          </cell>
          <cell r="W995">
            <v>0</v>
          </cell>
        </row>
        <row r="996">
          <cell r="F996" t="str">
            <v>4.16.01</v>
          </cell>
          <cell r="G996">
            <v>0</v>
          </cell>
          <cell r="H996" t="str">
            <v>PENGADAAN DAN PEMASANGAN PIPA PVC DAN WATER METER SAMBUNGAN RUMAH (SR) UNIT KAB. KUANTAN SINGINGI</v>
          </cell>
          <cell r="I996" t="str">
            <v>04.16.01.04.04</v>
          </cell>
          <cell r="J996" t="str">
            <v>0001</v>
          </cell>
          <cell r="K996">
            <v>0</v>
          </cell>
          <cell r="L996">
            <v>0</v>
          </cell>
          <cell r="M996">
            <v>0</v>
          </cell>
          <cell r="N996">
            <v>0</v>
          </cell>
          <cell r="O996" t="str">
            <v xml:space="preserve">TELUK KUANTAN </v>
          </cell>
          <cell r="P996">
            <v>2011</v>
          </cell>
          <cell r="Q996">
            <v>0</v>
          </cell>
          <cell r="R996">
            <v>0</v>
          </cell>
          <cell r="S996">
            <v>0</v>
          </cell>
          <cell r="T996" t="str">
            <v>APBD</v>
          </cell>
          <cell r="U996">
            <v>360271116.84319699</v>
          </cell>
          <cell r="V996">
            <v>0</v>
          </cell>
          <cell r="W996">
            <v>0</v>
          </cell>
        </row>
        <row r="997">
          <cell r="F997" t="str">
            <v>4.16.01</v>
          </cell>
          <cell r="G997">
            <v>0</v>
          </cell>
          <cell r="H997" t="str">
            <v>PENGADAAN POMPA IMTEK 30 LT/DT</v>
          </cell>
          <cell r="I997" t="str">
            <v>04.16.01.01.02</v>
          </cell>
          <cell r="J997" t="str">
            <v>0001</v>
          </cell>
          <cell r="K997">
            <v>0</v>
          </cell>
          <cell r="L997">
            <v>0</v>
          </cell>
          <cell r="M997">
            <v>0</v>
          </cell>
          <cell r="N997">
            <v>0</v>
          </cell>
          <cell r="O997" t="str">
            <v xml:space="preserve">TELUK KUANTAN </v>
          </cell>
          <cell r="P997">
            <v>2011</v>
          </cell>
          <cell r="Q997">
            <v>0</v>
          </cell>
          <cell r="R997">
            <v>0</v>
          </cell>
          <cell r="S997">
            <v>0</v>
          </cell>
          <cell r="T997" t="str">
            <v>APBD</v>
          </cell>
          <cell r="U997">
            <v>105422055.34248437</v>
          </cell>
          <cell r="V997">
            <v>0</v>
          </cell>
          <cell r="W997">
            <v>0</v>
          </cell>
        </row>
        <row r="998">
          <cell r="F998" t="str">
            <v>4.16.01</v>
          </cell>
          <cell r="G998">
            <v>0</v>
          </cell>
          <cell r="H998" t="str">
            <v>PENGADAAN POMPA IMTEK 20 LT/DT</v>
          </cell>
          <cell r="I998" t="str">
            <v>04.16.01.01.02</v>
          </cell>
          <cell r="J998" t="str">
            <v>0002</v>
          </cell>
          <cell r="K998">
            <v>0</v>
          </cell>
          <cell r="L998">
            <v>0</v>
          </cell>
          <cell r="M998">
            <v>0</v>
          </cell>
          <cell r="N998">
            <v>0</v>
          </cell>
          <cell r="O998" t="str">
            <v xml:space="preserve">TELUK KUANTAN </v>
          </cell>
          <cell r="P998">
            <v>2011</v>
          </cell>
          <cell r="Q998">
            <v>0</v>
          </cell>
          <cell r="R998">
            <v>0</v>
          </cell>
          <cell r="S998">
            <v>0</v>
          </cell>
          <cell r="T998" t="str">
            <v>APBD</v>
          </cell>
          <cell r="U998">
            <v>82118232.582566783</v>
          </cell>
          <cell r="V998">
            <v>0</v>
          </cell>
          <cell r="W998">
            <v>0</v>
          </cell>
        </row>
        <row r="999">
          <cell r="F999" t="str">
            <v>4.16.01</v>
          </cell>
          <cell r="G999">
            <v>0</v>
          </cell>
          <cell r="H999" t="str">
            <v>PENGADAAN POMPA IMTEK 10 LT/DT</v>
          </cell>
          <cell r="I999" t="str">
            <v>04.16.01.01.02</v>
          </cell>
          <cell r="J999" t="str">
            <v>0003</v>
          </cell>
          <cell r="K999">
            <v>0</v>
          </cell>
          <cell r="L999">
            <v>0</v>
          </cell>
          <cell r="M999">
            <v>0</v>
          </cell>
          <cell r="N999">
            <v>0</v>
          </cell>
          <cell r="O999" t="str">
            <v xml:space="preserve">TELUK KUANTAN </v>
          </cell>
          <cell r="P999">
            <v>2011</v>
          </cell>
          <cell r="Q999">
            <v>0</v>
          </cell>
          <cell r="R999">
            <v>0</v>
          </cell>
          <cell r="S999">
            <v>0</v>
          </cell>
          <cell r="T999" t="str">
            <v>APBD</v>
          </cell>
          <cell r="U999">
            <v>162793847.5657101</v>
          </cell>
          <cell r="V999">
            <v>0</v>
          </cell>
          <cell r="W999">
            <v>0</v>
          </cell>
        </row>
        <row r="1000">
          <cell r="F1000" t="str">
            <v>4.16.01</v>
          </cell>
          <cell r="G1000">
            <v>0</v>
          </cell>
          <cell r="H1000" t="str">
            <v>PENGADAAN POMPA DISTRIBUSI 20 LT/DT</v>
          </cell>
          <cell r="I1000" t="str">
            <v>04.16.01.01.02</v>
          </cell>
          <cell r="J1000" t="str">
            <v>0004</v>
          </cell>
          <cell r="K1000">
            <v>0</v>
          </cell>
          <cell r="L1000">
            <v>0</v>
          </cell>
          <cell r="M1000">
            <v>0</v>
          </cell>
          <cell r="N1000">
            <v>0</v>
          </cell>
          <cell r="O1000" t="str">
            <v xml:space="preserve">TELUK KUANTAN </v>
          </cell>
          <cell r="P1000">
            <v>2011</v>
          </cell>
          <cell r="Q1000">
            <v>0</v>
          </cell>
          <cell r="R1000">
            <v>0</v>
          </cell>
          <cell r="S1000">
            <v>0</v>
          </cell>
          <cell r="T1000" t="str">
            <v>APBD</v>
          </cell>
          <cell r="U1000">
            <v>45039631.159846455</v>
          </cell>
          <cell r="V1000">
            <v>0</v>
          </cell>
          <cell r="W1000">
            <v>0</v>
          </cell>
        </row>
        <row r="1001">
          <cell r="F1001" t="str">
            <v>4.16.01</v>
          </cell>
          <cell r="G1001">
            <v>0</v>
          </cell>
          <cell r="H1001" t="str">
            <v>PENGADAAN POMPA DISTRIBUSI 10 LT/DT</v>
          </cell>
          <cell r="I1001" t="str">
            <v>04.16.01.01.02</v>
          </cell>
          <cell r="J1001" t="str">
            <v>0005</v>
          </cell>
          <cell r="K1001">
            <v>0</v>
          </cell>
          <cell r="L1001">
            <v>0</v>
          </cell>
          <cell r="M1001">
            <v>0</v>
          </cell>
          <cell r="N1001">
            <v>0</v>
          </cell>
          <cell r="O1001" t="str">
            <v xml:space="preserve">TELUK KUANTAN </v>
          </cell>
          <cell r="P1001">
            <v>2011</v>
          </cell>
          <cell r="Q1001">
            <v>0</v>
          </cell>
          <cell r="R1001">
            <v>0</v>
          </cell>
          <cell r="S1001">
            <v>0</v>
          </cell>
          <cell r="T1001" t="str">
            <v>APBD</v>
          </cell>
          <cell r="U1001">
            <v>38395822.261578523</v>
          </cell>
          <cell r="V1001">
            <v>0</v>
          </cell>
          <cell r="W1001">
            <v>0</v>
          </cell>
        </row>
        <row r="1002">
          <cell r="F1002" t="str">
            <v>4.16.01</v>
          </cell>
          <cell r="G1002">
            <v>0</v>
          </cell>
          <cell r="H1002" t="str">
            <v>PENGADAAN DAN PEMASANGAN PIPA PVC &amp; ACCESORIS (DDUB)</v>
          </cell>
          <cell r="I1002" t="str">
            <v>04.16.01.04.01</v>
          </cell>
          <cell r="J1002" t="str">
            <v>0001</v>
          </cell>
          <cell r="K1002">
            <v>0</v>
          </cell>
          <cell r="L1002">
            <v>0</v>
          </cell>
          <cell r="M1002">
            <v>0</v>
          </cell>
          <cell r="N1002">
            <v>0</v>
          </cell>
          <cell r="O1002" t="str">
            <v xml:space="preserve">INUMAN </v>
          </cell>
          <cell r="P1002">
            <v>2012</v>
          </cell>
          <cell r="Q1002">
            <v>0</v>
          </cell>
          <cell r="R1002">
            <v>0</v>
          </cell>
          <cell r="S1002">
            <v>0</v>
          </cell>
          <cell r="T1002" t="str">
            <v>APBD</v>
          </cell>
          <cell r="U1002">
            <v>493388676.94870102</v>
          </cell>
          <cell r="V1002">
            <v>0</v>
          </cell>
          <cell r="W1002">
            <v>0</v>
          </cell>
        </row>
        <row r="1003">
          <cell r="F1003" t="str">
            <v>4.16.01</v>
          </cell>
          <cell r="G1003">
            <v>0</v>
          </cell>
          <cell r="H1003" t="str">
            <v>PENGADAAN DAN PEMASANGAN JARINGAN DISTRIBUSI DAN WATER</v>
          </cell>
          <cell r="I1003" t="str">
            <v>04.16.01.02.01</v>
          </cell>
          <cell r="J1003" t="str">
            <v>0002</v>
          </cell>
          <cell r="K1003">
            <v>0</v>
          </cell>
          <cell r="L1003">
            <v>0</v>
          </cell>
          <cell r="M1003">
            <v>0</v>
          </cell>
          <cell r="N1003">
            <v>0</v>
          </cell>
          <cell r="O1003" t="str">
            <v xml:space="preserve">LOGAS TANAH DARAT </v>
          </cell>
          <cell r="P1003">
            <v>2012</v>
          </cell>
          <cell r="Q1003">
            <v>0</v>
          </cell>
          <cell r="R1003">
            <v>0</v>
          </cell>
          <cell r="S1003">
            <v>0</v>
          </cell>
          <cell r="T1003" t="str">
            <v>APBD</v>
          </cell>
          <cell r="U1003">
            <v>388878394.88692087</v>
          </cell>
          <cell r="V1003">
            <v>0</v>
          </cell>
          <cell r="W1003">
            <v>0</v>
          </cell>
        </row>
        <row r="1004">
          <cell r="F1004" t="str">
            <v>4.16.01</v>
          </cell>
          <cell r="G1004">
            <v>0</v>
          </cell>
          <cell r="H1004" t="str">
            <v>PENGADAAN DAN PEMASANGAN TIANG KABEL POMPA INTAKE</v>
          </cell>
          <cell r="I1004" t="str">
            <v>04.16.01.02.01</v>
          </cell>
          <cell r="J1004" t="str">
            <v>0003</v>
          </cell>
          <cell r="K1004">
            <v>0</v>
          </cell>
          <cell r="L1004">
            <v>0</v>
          </cell>
          <cell r="M1004">
            <v>0</v>
          </cell>
          <cell r="N1004">
            <v>0</v>
          </cell>
          <cell r="O1004" t="str">
            <v xml:space="preserve">KUANTAN HILIR </v>
          </cell>
          <cell r="P1004">
            <v>2012</v>
          </cell>
          <cell r="Q1004">
            <v>0</v>
          </cell>
          <cell r="R1004">
            <v>0</v>
          </cell>
          <cell r="S1004">
            <v>0</v>
          </cell>
          <cell r="T1004" t="str">
            <v>APBD</v>
          </cell>
          <cell r="U1004">
            <v>30012703.490769427</v>
          </cell>
          <cell r="V1004">
            <v>0</v>
          </cell>
          <cell r="W1004">
            <v>0</v>
          </cell>
        </row>
        <row r="1005">
          <cell r="F1005" t="str">
            <v>4.16.01</v>
          </cell>
          <cell r="G1005">
            <v>0</v>
          </cell>
          <cell r="H1005" t="str">
            <v>PENGADAAN DAN PEMASANGAN WATER METER INDUK DIAMETER</v>
          </cell>
          <cell r="I1005" t="str">
            <v>04.16.01.02.01</v>
          </cell>
          <cell r="J1005" t="str">
            <v>0004</v>
          </cell>
          <cell r="K1005">
            <v>0</v>
          </cell>
          <cell r="L1005">
            <v>0</v>
          </cell>
          <cell r="M1005">
            <v>0</v>
          </cell>
          <cell r="N1005">
            <v>0</v>
          </cell>
          <cell r="O1005" t="str">
            <v xml:space="preserve">KUANTAN TENGAH </v>
          </cell>
          <cell r="P1005">
            <v>2012</v>
          </cell>
          <cell r="Q1005">
            <v>0</v>
          </cell>
          <cell r="R1005">
            <v>0</v>
          </cell>
          <cell r="S1005">
            <v>0</v>
          </cell>
          <cell r="T1005" t="str">
            <v>APBD</v>
          </cell>
          <cell r="U1005">
            <v>49449125.880956002</v>
          </cell>
          <cell r="V1005">
            <v>0</v>
          </cell>
          <cell r="W1005">
            <v>0</v>
          </cell>
        </row>
        <row r="1006">
          <cell r="F1006" t="str">
            <v>4.16.01</v>
          </cell>
          <cell r="G1006">
            <v>0</v>
          </cell>
          <cell r="H1006" t="str">
            <v>PENGADAAN DAN PEMASANGAN JARINGAN DISTRIBUSI DAN WATER</v>
          </cell>
          <cell r="I1006" t="str">
            <v>04.16.01.02.01</v>
          </cell>
          <cell r="J1006" t="str">
            <v>0005</v>
          </cell>
          <cell r="K1006">
            <v>0</v>
          </cell>
          <cell r="L1006">
            <v>0</v>
          </cell>
          <cell r="M1006">
            <v>0</v>
          </cell>
          <cell r="N1006">
            <v>0</v>
          </cell>
          <cell r="O1006" t="str">
            <v xml:space="preserve">KUANTAN TENGAH </v>
          </cell>
          <cell r="P1006">
            <v>2012</v>
          </cell>
          <cell r="Q1006">
            <v>0</v>
          </cell>
          <cell r="R1006">
            <v>0</v>
          </cell>
          <cell r="S1006">
            <v>0</v>
          </cell>
          <cell r="T1006" t="str">
            <v>APBD</v>
          </cell>
          <cell r="U1006">
            <v>482796398.79265285</v>
          </cell>
          <cell r="V1006">
            <v>0</v>
          </cell>
          <cell r="W1006">
            <v>0</v>
          </cell>
        </row>
        <row r="1007">
          <cell r="F1007" t="str">
            <v>4.16.01</v>
          </cell>
          <cell r="G1007">
            <v>0</v>
          </cell>
          <cell r="H1007" t="str">
            <v>PEMASANGAN JARINGAN TM DAN TR + TRAFO STANDAR PLN BPAM PANGEAN</v>
          </cell>
          <cell r="I1007" t="str">
            <v>04.16.02.02.01</v>
          </cell>
          <cell r="J1007" t="str">
            <v>0001</v>
          </cell>
          <cell r="K1007">
            <v>0</v>
          </cell>
          <cell r="L1007">
            <v>0</v>
          </cell>
          <cell r="M1007">
            <v>0</v>
          </cell>
          <cell r="N1007">
            <v>0</v>
          </cell>
          <cell r="O1007" t="str">
            <v>PANGEAN</v>
          </cell>
          <cell r="P1007">
            <v>2013</v>
          </cell>
          <cell r="Q1007">
            <v>0</v>
          </cell>
          <cell r="R1007">
            <v>0</v>
          </cell>
          <cell r="S1007">
            <v>0</v>
          </cell>
          <cell r="T1007" t="str">
            <v>APBD</v>
          </cell>
          <cell r="U1007">
            <v>198265000</v>
          </cell>
          <cell r="V1007">
            <v>0</v>
          </cell>
          <cell r="W1007">
            <v>0</v>
          </cell>
        </row>
        <row r="1008">
          <cell r="F1008" t="str">
            <v>4.16.01</v>
          </cell>
          <cell r="G1008">
            <v>0</v>
          </cell>
          <cell r="H1008" t="str">
            <v>PEMASANGAN JARINGAN TM DAN TR + TRAFO STANDAR PLN BPAM SINGINGI HILIR</v>
          </cell>
          <cell r="I1008" t="str">
            <v>04.16.02.02.01</v>
          </cell>
          <cell r="J1008" t="str">
            <v>0002</v>
          </cell>
          <cell r="K1008">
            <v>0</v>
          </cell>
          <cell r="L1008">
            <v>0</v>
          </cell>
          <cell r="M1008">
            <v>0</v>
          </cell>
          <cell r="N1008">
            <v>0</v>
          </cell>
          <cell r="O1008" t="str">
            <v>SINGINGI HILIR</v>
          </cell>
          <cell r="P1008">
            <v>2013</v>
          </cell>
          <cell r="Q1008">
            <v>0</v>
          </cell>
          <cell r="R1008">
            <v>0</v>
          </cell>
          <cell r="S1008">
            <v>0</v>
          </cell>
          <cell r="T1008" t="str">
            <v>APBD</v>
          </cell>
          <cell r="U1008">
            <v>198168000</v>
          </cell>
          <cell r="V1008">
            <v>0</v>
          </cell>
          <cell r="W1008">
            <v>0</v>
          </cell>
        </row>
        <row r="1009">
          <cell r="F1009" t="str">
            <v>4.16.01</v>
          </cell>
          <cell r="G1009">
            <v>0</v>
          </cell>
          <cell r="H1009" t="str">
            <v>REHABILITASI DRAINASE PEMBUANG BPAM TELUK KUANTAN</v>
          </cell>
          <cell r="I1009" t="str">
            <v>04.16.01.03.04</v>
          </cell>
          <cell r="J1009" t="str">
            <v>0001</v>
          </cell>
          <cell r="K1009">
            <v>0</v>
          </cell>
          <cell r="L1009">
            <v>0</v>
          </cell>
          <cell r="M1009">
            <v>0</v>
          </cell>
          <cell r="N1009">
            <v>0</v>
          </cell>
          <cell r="O1009" t="str">
            <v>TELUK KUANTAN</v>
          </cell>
          <cell r="P1009">
            <v>2013</v>
          </cell>
          <cell r="Q1009">
            <v>0</v>
          </cell>
          <cell r="R1009">
            <v>0</v>
          </cell>
          <cell r="S1009">
            <v>0</v>
          </cell>
          <cell r="T1009" t="str">
            <v>APBD</v>
          </cell>
          <cell r="U1009">
            <v>74529390.572603837</v>
          </cell>
          <cell r="V1009">
            <v>0</v>
          </cell>
          <cell r="W1009">
            <v>0</v>
          </cell>
        </row>
        <row r="1010">
          <cell r="F1010" t="str">
            <v>4.16.01</v>
          </cell>
          <cell r="G1010">
            <v>0</v>
          </cell>
          <cell r="H1010" t="str">
            <v>PENGADAAN DAN PEMASANGAN JARINGAN PIPA DISTRIBUSI DAN SAMBUNGAN RUMAH KECAMATAN CERENTI</v>
          </cell>
          <cell r="I1010" t="str">
            <v>04.16.01.04.01</v>
          </cell>
          <cell r="J1010" t="str">
            <v>0001</v>
          </cell>
          <cell r="K1010">
            <v>0</v>
          </cell>
          <cell r="L1010">
            <v>0</v>
          </cell>
          <cell r="M1010">
            <v>0</v>
          </cell>
          <cell r="N1010">
            <v>0</v>
          </cell>
          <cell r="O1010" t="str">
            <v>CERENTI</v>
          </cell>
          <cell r="P1010">
            <v>2013</v>
          </cell>
          <cell r="Q1010">
            <v>0</v>
          </cell>
          <cell r="R1010">
            <v>0</v>
          </cell>
          <cell r="S1010">
            <v>0</v>
          </cell>
          <cell r="T1010" t="str">
            <v>APBD</v>
          </cell>
          <cell r="U1010">
            <v>412452000</v>
          </cell>
          <cell r="V1010">
            <v>0</v>
          </cell>
          <cell r="W1010">
            <v>0</v>
          </cell>
        </row>
        <row r="1011">
          <cell r="F1011" t="str">
            <v>4.16.01</v>
          </cell>
          <cell r="G1011">
            <v>0</v>
          </cell>
          <cell r="H1011" t="str">
            <v>PEMBANGUNAN TEMBOK PENAHAN BAK RESERVOAR BPAM DI PERKANTORAN PEMDA</v>
          </cell>
          <cell r="I1011" t="str">
            <v>04.16.01.04.04</v>
          </cell>
          <cell r="J1011" t="str">
            <v>0001</v>
          </cell>
          <cell r="K1011">
            <v>0</v>
          </cell>
          <cell r="L1011">
            <v>0</v>
          </cell>
          <cell r="M1011">
            <v>0</v>
          </cell>
          <cell r="N1011">
            <v>0</v>
          </cell>
          <cell r="O1011" t="str">
            <v>TELUK KUANTAN</v>
          </cell>
          <cell r="P1011">
            <v>2013</v>
          </cell>
          <cell r="Q1011">
            <v>0</v>
          </cell>
          <cell r="R1011">
            <v>0</v>
          </cell>
          <cell r="S1011">
            <v>0</v>
          </cell>
          <cell r="T1011" t="str">
            <v>APBD</v>
          </cell>
          <cell r="U1011">
            <v>718008000</v>
          </cell>
          <cell r="V1011">
            <v>0</v>
          </cell>
          <cell r="W1011">
            <v>0</v>
          </cell>
        </row>
        <row r="1012">
          <cell r="F1012" t="str">
            <v>4.16.01</v>
          </cell>
          <cell r="G1012">
            <v>0</v>
          </cell>
          <cell r="H1012" t="str">
            <v>PIPA PVC  DAN PENAMBAHAN DAYA LISTRIK UNTUK POMPA</v>
          </cell>
          <cell r="I1012" t="str">
            <v>04.16.02.02.04</v>
          </cell>
          <cell r="J1012" t="str">
            <v>0001</v>
          </cell>
          <cell r="K1012">
            <v>0</v>
          </cell>
          <cell r="L1012">
            <v>0</v>
          </cell>
          <cell r="M1012">
            <v>0</v>
          </cell>
          <cell r="N1012">
            <v>0</v>
          </cell>
          <cell r="O1012" t="str">
            <v/>
          </cell>
          <cell r="P1012">
            <v>2013</v>
          </cell>
          <cell r="Q1012">
            <v>0</v>
          </cell>
          <cell r="R1012">
            <v>0</v>
          </cell>
          <cell r="S1012">
            <v>0</v>
          </cell>
          <cell r="T1012" t="str">
            <v>APBD</v>
          </cell>
          <cell r="U1012">
            <v>221324968.6019634</v>
          </cell>
          <cell r="V1012">
            <v>0</v>
          </cell>
          <cell r="W1012">
            <v>0</v>
          </cell>
        </row>
        <row r="1013">
          <cell r="F1013" t="str">
            <v>4.16.01</v>
          </cell>
          <cell r="G1013">
            <v>0</v>
          </cell>
          <cell r="H1013" t="str">
            <v>PENGADAAN DAN PEMASANGAN JARINGAN PIPA DISTRIBUSI KEC. KUANTAN MUDIK (LANJUTAN)</v>
          </cell>
          <cell r="I1013" t="str">
            <v>04.16.01.01.02</v>
          </cell>
          <cell r="J1013" t="str">
            <v>0001</v>
          </cell>
          <cell r="K1013">
            <v>0</v>
          </cell>
          <cell r="L1013">
            <v>0</v>
          </cell>
          <cell r="M1013">
            <v>0</v>
          </cell>
          <cell r="N1013">
            <v>0</v>
          </cell>
          <cell r="O1013" t="str">
            <v>KEC. KUANTAN MUDIK</v>
          </cell>
          <cell r="P1013">
            <v>2014</v>
          </cell>
          <cell r="Q1013">
            <v>0</v>
          </cell>
          <cell r="R1013">
            <v>0</v>
          </cell>
          <cell r="S1013">
            <v>0</v>
          </cell>
          <cell r="T1013" t="str">
            <v>APBD</v>
          </cell>
          <cell r="U1013">
            <v>246003000</v>
          </cell>
          <cell r="V1013">
            <v>0</v>
          </cell>
          <cell r="W1013">
            <v>0</v>
          </cell>
        </row>
        <row r="1014">
          <cell r="F1014" t="str">
            <v>4.16.01</v>
          </cell>
          <cell r="G1014">
            <v>0</v>
          </cell>
          <cell r="H1014" t="str">
            <v>PENGADAAN DAN PEMASANGAN JARINGAN PIPA DISTRIBUSI KEC. INUMAN (LANJUTAN)</v>
          </cell>
          <cell r="I1014" t="str">
            <v>04.16.01.01.02</v>
          </cell>
          <cell r="J1014" t="str">
            <v>0002</v>
          </cell>
          <cell r="K1014">
            <v>0</v>
          </cell>
          <cell r="L1014">
            <v>0</v>
          </cell>
          <cell r="M1014">
            <v>0</v>
          </cell>
          <cell r="N1014">
            <v>0</v>
          </cell>
          <cell r="O1014" t="str">
            <v>KEC. INUMAN</v>
          </cell>
          <cell r="P1014">
            <v>2014</v>
          </cell>
          <cell r="Q1014">
            <v>0</v>
          </cell>
          <cell r="R1014">
            <v>0</v>
          </cell>
          <cell r="S1014">
            <v>0</v>
          </cell>
          <cell r="T1014" t="str">
            <v>APBD</v>
          </cell>
          <cell r="U1014">
            <v>601050000</v>
          </cell>
          <cell r="V1014">
            <v>0</v>
          </cell>
          <cell r="W1014">
            <v>0</v>
          </cell>
        </row>
        <row r="1015">
          <cell r="F1015" t="str">
            <v>4.16.01</v>
          </cell>
          <cell r="G1015">
            <v>0</v>
          </cell>
          <cell r="H1015" t="str">
            <v>PENGADAAN DAN PEMASANGAN JARINGAN PIPA DISTRIBUSI KEC. KUANTAN TENGAH (LANJUTAN)</v>
          </cell>
          <cell r="I1015" t="str">
            <v>04.16.01.01.02</v>
          </cell>
          <cell r="J1015" t="str">
            <v>0003</v>
          </cell>
          <cell r="K1015">
            <v>0</v>
          </cell>
          <cell r="L1015">
            <v>0</v>
          </cell>
          <cell r="M1015">
            <v>0</v>
          </cell>
          <cell r="N1015">
            <v>0</v>
          </cell>
          <cell r="O1015" t="str">
            <v>KEC. KUANTAN TENGAH</v>
          </cell>
          <cell r="P1015">
            <v>2014</v>
          </cell>
          <cell r="Q1015">
            <v>0</v>
          </cell>
          <cell r="R1015">
            <v>0</v>
          </cell>
          <cell r="S1015">
            <v>0</v>
          </cell>
          <cell r="T1015" t="str">
            <v>APBD</v>
          </cell>
          <cell r="U1015">
            <v>198898000</v>
          </cell>
          <cell r="V1015">
            <v>0</v>
          </cell>
          <cell r="W1015">
            <v>0</v>
          </cell>
        </row>
        <row r="1016">
          <cell r="F1016" t="str">
            <v>4.16.01</v>
          </cell>
          <cell r="G1016">
            <v>0</v>
          </cell>
          <cell r="H1016" t="str">
            <v>PENGADAAN DAN PEMASANGAN VALVE DAN ACSESORIES BPAM KEC. KUANTAN TENGAH (LANJUTAN)</v>
          </cell>
          <cell r="I1016" t="str">
            <v>04.16.01.01.02</v>
          </cell>
          <cell r="J1016" t="str">
            <v>0004</v>
          </cell>
          <cell r="K1016">
            <v>0</v>
          </cell>
          <cell r="L1016">
            <v>0</v>
          </cell>
          <cell r="M1016">
            <v>0</v>
          </cell>
          <cell r="N1016">
            <v>0</v>
          </cell>
          <cell r="O1016" t="str">
            <v>KEC. KUANTAN TENGAH</v>
          </cell>
          <cell r="P1016">
            <v>2014</v>
          </cell>
          <cell r="Q1016">
            <v>0</v>
          </cell>
          <cell r="R1016">
            <v>0</v>
          </cell>
          <cell r="S1016">
            <v>0</v>
          </cell>
          <cell r="T1016" t="str">
            <v>APBD</v>
          </cell>
          <cell r="U1016">
            <v>142292000</v>
          </cell>
          <cell r="V1016">
            <v>0</v>
          </cell>
          <cell r="W1016">
            <v>0</v>
          </cell>
        </row>
        <row r="1017">
          <cell r="F1017" t="str">
            <v>4.16.01</v>
          </cell>
          <cell r="G1017">
            <v>0</v>
          </cell>
          <cell r="H1017" t="str">
            <v>PERBAIKAN DAN RENOVASI JARINGAN PADA IPA BPAM TELUK KUANTAN (LANJUTAN)</v>
          </cell>
          <cell r="I1017" t="str">
            <v>04.16.01.01.02</v>
          </cell>
          <cell r="J1017" t="str">
            <v>0005</v>
          </cell>
          <cell r="K1017">
            <v>0</v>
          </cell>
          <cell r="L1017">
            <v>0</v>
          </cell>
          <cell r="M1017">
            <v>0</v>
          </cell>
          <cell r="N1017">
            <v>0</v>
          </cell>
          <cell r="O1017" t="str">
            <v>KEC. KUANTAN TENGAH</v>
          </cell>
          <cell r="P1017">
            <v>2014</v>
          </cell>
          <cell r="Q1017">
            <v>0</v>
          </cell>
          <cell r="R1017">
            <v>0</v>
          </cell>
          <cell r="S1017">
            <v>0</v>
          </cell>
          <cell r="T1017" t="str">
            <v>APBD</v>
          </cell>
          <cell r="U1017">
            <v>144231000</v>
          </cell>
          <cell r="V1017">
            <v>0</v>
          </cell>
          <cell r="W1017">
            <v>0</v>
          </cell>
        </row>
        <row r="1018">
          <cell r="F1018" t="str">
            <v>4.16.01</v>
          </cell>
          <cell r="G1018">
            <v>0</v>
          </cell>
          <cell r="H1018" t="str">
            <v>PENGADAAN POMPA DISTRIBUSI KAP 50 LT/DT</v>
          </cell>
          <cell r="I1018" t="str">
            <v>04.16.01.01.02</v>
          </cell>
          <cell r="J1018" t="str">
            <v>0001</v>
          </cell>
          <cell r="K1018">
            <v>0</v>
          </cell>
          <cell r="L1018">
            <v>0</v>
          </cell>
          <cell r="M1018">
            <v>0</v>
          </cell>
          <cell r="N1018">
            <v>0</v>
          </cell>
          <cell r="O1018" t="str">
            <v>KEC. KUANTAN TENGAH</v>
          </cell>
          <cell r="P1018">
            <v>2014</v>
          </cell>
          <cell r="Q1018">
            <v>0</v>
          </cell>
          <cell r="R1018">
            <v>0</v>
          </cell>
          <cell r="S1018">
            <v>0</v>
          </cell>
          <cell r="T1018" t="str">
            <v>APBD</v>
          </cell>
          <cell r="U1018">
            <v>114261885.15693964</v>
          </cell>
          <cell r="V1018">
            <v>0</v>
          </cell>
          <cell r="W1018">
            <v>0</v>
          </cell>
        </row>
        <row r="1019">
          <cell r="F1019" t="str">
            <v>4.16.01</v>
          </cell>
          <cell r="G1019">
            <v>0</v>
          </cell>
          <cell r="H1019" t="str">
            <v>PENGADAAN POMPA DISTRIBUSI KAP 30 LT/DT</v>
          </cell>
          <cell r="I1019" t="str">
            <v>04.16.01.01.02</v>
          </cell>
          <cell r="J1019" t="str">
            <v>0002</v>
          </cell>
          <cell r="K1019">
            <v>0</v>
          </cell>
          <cell r="L1019">
            <v>0</v>
          </cell>
          <cell r="M1019">
            <v>0</v>
          </cell>
          <cell r="N1019">
            <v>0</v>
          </cell>
          <cell r="O1019" t="str">
            <v>KEC. KUANTAN TENGAH</v>
          </cell>
          <cell r="P1019">
            <v>2014</v>
          </cell>
          <cell r="Q1019">
            <v>0</v>
          </cell>
          <cell r="R1019">
            <v>0</v>
          </cell>
          <cell r="S1019">
            <v>0</v>
          </cell>
          <cell r="T1019" t="str">
            <v>APBD</v>
          </cell>
          <cell r="U1019">
            <v>74728376.872205257</v>
          </cell>
          <cell r="V1019">
            <v>0</v>
          </cell>
          <cell r="W1019">
            <v>0</v>
          </cell>
        </row>
        <row r="1020">
          <cell r="F1020" t="str">
            <v>4.16.01</v>
          </cell>
          <cell r="G1020">
            <v>0</v>
          </cell>
          <cell r="H1020" t="str">
            <v>PENGADAAN POMPA INJEKSI BAHAN KIMIA</v>
          </cell>
          <cell r="I1020" t="str">
            <v>04.16.01.01.02</v>
          </cell>
          <cell r="J1020" t="str">
            <v>0001</v>
          </cell>
          <cell r="K1020">
            <v>0</v>
          </cell>
          <cell r="L1020">
            <v>0</v>
          </cell>
          <cell r="M1020">
            <v>0</v>
          </cell>
          <cell r="N1020">
            <v>0</v>
          </cell>
          <cell r="O1020" t="str">
            <v>KEC. KUANTAN TENGAH</v>
          </cell>
          <cell r="P1020">
            <v>2014</v>
          </cell>
          <cell r="Q1020">
            <v>0</v>
          </cell>
          <cell r="R1020">
            <v>0</v>
          </cell>
          <cell r="S1020">
            <v>0</v>
          </cell>
          <cell r="T1020" t="str">
            <v>APBD</v>
          </cell>
          <cell r="U1020">
            <v>19068737.970855102</v>
          </cell>
          <cell r="V1020">
            <v>0</v>
          </cell>
          <cell r="W1020">
            <v>0</v>
          </cell>
        </row>
        <row r="1021">
          <cell r="F1021" t="str">
            <v>4.16.01</v>
          </cell>
          <cell r="G1021">
            <v>0</v>
          </cell>
          <cell r="H1021" t="str">
            <v>PENGADAAN DAN PEMASANGAN PIPA DISTRIBUSI DAN SAMBUNGAN RUMAH (DDUPB)</v>
          </cell>
          <cell r="I1021" t="str">
            <v>04.16.01.04.01</v>
          </cell>
          <cell r="J1021" t="str">
            <v>0001</v>
          </cell>
          <cell r="K1021">
            <v>0</v>
          </cell>
          <cell r="L1021">
            <v>0</v>
          </cell>
          <cell r="M1021">
            <v>0</v>
          </cell>
          <cell r="N1021">
            <v>0</v>
          </cell>
          <cell r="O1021" t="str">
            <v xml:space="preserve">KECAMATAN </v>
          </cell>
          <cell r="P1021">
            <v>2015</v>
          </cell>
          <cell r="Q1021">
            <v>0</v>
          </cell>
          <cell r="R1021">
            <v>0</v>
          </cell>
          <cell r="S1021">
            <v>0</v>
          </cell>
          <cell r="T1021" t="str">
            <v>APBD</v>
          </cell>
          <cell r="U1021">
            <v>137833000</v>
          </cell>
          <cell r="V1021">
            <v>0</v>
          </cell>
          <cell r="W1021">
            <v>0</v>
          </cell>
        </row>
        <row r="1022">
          <cell r="F1022" t="str">
            <v>4.16.01</v>
          </cell>
          <cell r="G1022">
            <v>0</v>
          </cell>
          <cell r="H1022" t="str">
            <v xml:space="preserve">PENGADAAN DAN PEMASANGAN PIPA DISTRIBUSI DAN SAMBUNGAN RUMAH DESA BERINGIN TALUK </v>
          </cell>
          <cell r="I1022" t="str">
            <v>04.16.01.04.01</v>
          </cell>
          <cell r="J1022" t="str">
            <v>0002</v>
          </cell>
          <cell r="K1022">
            <v>0</v>
          </cell>
          <cell r="L1022">
            <v>0</v>
          </cell>
          <cell r="M1022">
            <v>0</v>
          </cell>
          <cell r="N1022">
            <v>0</v>
          </cell>
          <cell r="O1022" t="str">
            <v xml:space="preserve">DESA BERINGIN TALUK </v>
          </cell>
          <cell r="P1022">
            <v>2016</v>
          </cell>
          <cell r="Q1022">
            <v>0</v>
          </cell>
          <cell r="R1022">
            <v>0</v>
          </cell>
          <cell r="S1022">
            <v>0</v>
          </cell>
          <cell r="T1022" t="str">
            <v>APBD</v>
          </cell>
          <cell r="U1022">
            <v>365000000</v>
          </cell>
          <cell r="V1022">
            <v>0</v>
          </cell>
          <cell r="W1022">
            <v>0</v>
          </cell>
        </row>
        <row r="1023">
          <cell r="F1023" t="str">
            <v>4.16.01</v>
          </cell>
          <cell r="G1023">
            <v>0</v>
          </cell>
          <cell r="H1023" t="str">
            <v xml:space="preserve">PENGADAAN DAN PEMASANGAN PIPA DISTRIBUSI DAN SAMBUNGAN RUMAH DESA KOTO TALUK </v>
          </cell>
          <cell r="I1023" t="str">
            <v>04.16.01.04.01</v>
          </cell>
          <cell r="J1023" t="str">
            <v>0003</v>
          </cell>
          <cell r="K1023">
            <v>0</v>
          </cell>
          <cell r="L1023">
            <v>0</v>
          </cell>
          <cell r="M1023">
            <v>0</v>
          </cell>
          <cell r="N1023">
            <v>0</v>
          </cell>
          <cell r="O1023" t="str">
            <v xml:space="preserve">DESA KOTO TALUK </v>
          </cell>
          <cell r="P1023">
            <v>2016</v>
          </cell>
          <cell r="Q1023">
            <v>0</v>
          </cell>
          <cell r="R1023">
            <v>0</v>
          </cell>
          <cell r="S1023">
            <v>0</v>
          </cell>
          <cell r="T1023" t="str">
            <v>APBD</v>
          </cell>
          <cell r="U1023">
            <v>577777000</v>
          </cell>
          <cell r="V1023">
            <v>0</v>
          </cell>
          <cell r="W1023">
            <v>0</v>
          </cell>
        </row>
        <row r="1024">
          <cell r="F1024" t="str">
            <v>4.16.01</v>
          </cell>
          <cell r="G1024">
            <v>0</v>
          </cell>
          <cell r="H1024" t="str">
            <v xml:space="preserve">PENGADAAN DAN PEMASANGAN PIPA DISTRIBUSI DAN SAMBUNGAN RUMAH SEI. JERING </v>
          </cell>
          <cell r="I1024" t="str">
            <v>04.16.01.04.01</v>
          </cell>
          <cell r="J1024" t="str">
            <v>0004</v>
          </cell>
          <cell r="K1024">
            <v>0</v>
          </cell>
          <cell r="L1024">
            <v>0</v>
          </cell>
          <cell r="M1024">
            <v>0</v>
          </cell>
          <cell r="N1024">
            <v>0</v>
          </cell>
          <cell r="O1024" t="str">
            <v xml:space="preserve">SEI. JERING </v>
          </cell>
          <cell r="P1024">
            <v>2016</v>
          </cell>
          <cell r="Q1024">
            <v>0</v>
          </cell>
          <cell r="R1024">
            <v>0</v>
          </cell>
          <cell r="S1024">
            <v>0</v>
          </cell>
          <cell r="T1024" t="str">
            <v>APBD</v>
          </cell>
          <cell r="U1024">
            <v>555000000</v>
          </cell>
          <cell r="V1024">
            <v>0</v>
          </cell>
          <cell r="W1024">
            <v>0</v>
          </cell>
        </row>
        <row r="1025">
          <cell r="F1025">
            <v>0</v>
          </cell>
          <cell r="G1025">
            <v>0</v>
          </cell>
          <cell r="H1025" t="str">
            <v>PEMASANGAN PIPA DISTRIBUSI AIR BERSIH KEC.KUANTAN MUDIK</v>
          </cell>
          <cell r="I1025" t="str">
            <v>04.16.01.04.01</v>
          </cell>
          <cell r="J1025">
            <v>0</v>
          </cell>
          <cell r="K1025">
            <v>0</v>
          </cell>
          <cell r="L1025">
            <v>0</v>
          </cell>
          <cell r="M1025">
            <v>0</v>
          </cell>
          <cell r="N1025">
            <v>0</v>
          </cell>
          <cell r="O1025" t="str">
            <v>KEC.KUANTAN MUDIK</v>
          </cell>
          <cell r="P1025">
            <v>2017</v>
          </cell>
          <cell r="Q1025">
            <v>0</v>
          </cell>
          <cell r="R1025">
            <v>0</v>
          </cell>
          <cell r="S1025">
            <v>0</v>
          </cell>
          <cell r="T1025" t="str">
            <v>APBD</v>
          </cell>
          <cell r="U1025">
            <v>441507000</v>
          </cell>
          <cell r="V1025">
            <v>0</v>
          </cell>
          <cell r="W1025">
            <v>0</v>
          </cell>
        </row>
        <row r="1026">
          <cell r="F1026">
            <v>0</v>
          </cell>
          <cell r="G1026">
            <v>0</v>
          </cell>
          <cell r="H1026" t="str">
            <v>PIPA DISTRIBUSI AIR BERSIH</v>
          </cell>
          <cell r="I1026" t="str">
            <v>04.16.01.04.01</v>
          </cell>
          <cell r="J1026">
            <v>0</v>
          </cell>
          <cell r="K1026">
            <v>0</v>
          </cell>
          <cell r="L1026">
            <v>0</v>
          </cell>
          <cell r="M1026">
            <v>0</v>
          </cell>
          <cell r="N1026">
            <v>0</v>
          </cell>
          <cell r="O1026" t="str">
            <v>KECAMATAN INUMAN</v>
          </cell>
          <cell r="P1026">
            <v>2018</v>
          </cell>
          <cell r="Q1026">
            <v>0</v>
          </cell>
          <cell r="R1026">
            <v>0</v>
          </cell>
          <cell r="S1026">
            <v>0</v>
          </cell>
          <cell r="T1026" t="str">
            <v>APBD</v>
          </cell>
          <cell r="U1026">
            <v>329615000</v>
          </cell>
          <cell r="V1026" t="str">
            <v>B</v>
          </cell>
          <cell r="W1026">
            <v>0</v>
          </cell>
        </row>
        <row r="1027">
          <cell r="F1027">
            <v>0</v>
          </cell>
          <cell r="G1027">
            <v>0</v>
          </cell>
          <cell r="H1027" t="str">
            <v>PIPA DISTRIBUSI AIR BERSIH</v>
          </cell>
          <cell r="I1027" t="str">
            <v>04.16.01.04.01</v>
          </cell>
          <cell r="J1027">
            <v>0</v>
          </cell>
          <cell r="K1027">
            <v>0</v>
          </cell>
          <cell r="L1027">
            <v>0</v>
          </cell>
          <cell r="M1027">
            <v>0</v>
          </cell>
          <cell r="N1027">
            <v>0</v>
          </cell>
          <cell r="O1027" t="str">
            <v>KECAMATAN KUANTAN HILIR</v>
          </cell>
          <cell r="P1027">
            <v>2018</v>
          </cell>
          <cell r="Q1027">
            <v>0</v>
          </cell>
          <cell r="R1027">
            <v>0</v>
          </cell>
          <cell r="S1027">
            <v>0</v>
          </cell>
          <cell r="T1027" t="str">
            <v>APBD</v>
          </cell>
          <cell r="U1027">
            <v>329996000</v>
          </cell>
          <cell r="V1027" t="str">
            <v>B</v>
          </cell>
          <cell r="W1027">
            <v>0</v>
          </cell>
        </row>
        <row r="1028">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row>
      </sheetData>
      <sheetData sheetId="15"/>
      <sheetData sheetId="16"/>
      <sheetData sheetId="17"/>
      <sheetData sheetId="18"/>
      <sheetData sheetId="19"/>
      <sheetData sheetId="20"/>
      <sheetData sheetId="21"/>
      <sheetData sheetId="22"/>
      <sheetData sheetId="23"/>
      <sheetData sheetId="24">
        <row r="4">
          <cell r="A4" t="str">
            <v>No. Ruas</v>
          </cell>
          <cell r="B4" t="str">
            <v>Nama Ruas</v>
          </cell>
        </row>
        <row r="5">
          <cell r="A5">
            <v>1</v>
          </cell>
          <cell r="B5" t="str">
            <v>SEB. TELUK KUANTAN - SEB. BENAI</v>
          </cell>
        </row>
        <row r="6">
          <cell r="A6">
            <v>2</v>
          </cell>
          <cell r="B6" t="str">
            <v>JAKE - GERINGGING BARU</v>
          </cell>
        </row>
        <row r="7">
          <cell r="A7">
            <v>3</v>
          </cell>
          <cell r="B7" t="str">
            <v>JAKE - KOTO KOMBU</v>
          </cell>
        </row>
        <row r="8">
          <cell r="A8">
            <v>4</v>
          </cell>
          <cell r="B8" t="str">
            <v>SENTAJO - MUARA LANGSAT</v>
          </cell>
        </row>
        <row r="9">
          <cell r="A9">
            <v>5</v>
          </cell>
          <cell r="B9" t="str">
            <v>SIMP. JAKE - TRANS SKP II PETAI</v>
          </cell>
        </row>
        <row r="10">
          <cell r="A10">
            <v>6</v>
          </cell>
          <cell r="B10" t="str">
            <v>KOTO SENTAJO - RIMBO GAJAH MATI</v>
          </cell>
        </row>
        <row r="11">
          <cell r="A11">
            <v>7</v>
          </cell>
          <cell r="B11" t="str">
            <v>KP. BARU SENTAJO - TEBING TINGGI</v>
          </cell>
        </row>
        <row r="12">
          <cell r="A12">
            <v>8</v>
          </cell>
          <cell r="B12" t="str">
            <v>KP. BARU SENTAJO - BENAI</v>
          </cell>
        </row>
        <row r="13">
          <cell r="A13">
            <v>9</v>
          </cell>
          <cell r="B13" t="str">
            <v>CEBERLIN - PINTU GOBANG</v>
          </cell>
        </row>
        <row r="14">
          <cell r="A14">
            <v>10</v>
          </cell>
          <cell r="B14" t="str">
            <v>SEB. TELUK KUANTAN - DUTA PALMA</v>
          </cell>
        </row>
        <row r="15">
          <cell r="A15">
            <v>11</v>
          </cell>
          <cell r="B15" t="str">
            <v>JEMB. PL. BUNGIN - SIMP. PANGKALAN</v>
          </cell>
        </row>
        <row r="16">
          <cell r="A16">
            <v>12</v>
          </cell>
          <cell r="B16" t="str">
            <v>SKP 8 TRANS I - TESO</v>
          </cell>
        </row>
        <row r="17">
          <cell r="A17">
            <v>13</v>
          </cell>
          <cell r="B17" t="str">
            <v>SIMP. BERINGIN - BERINGIN</v>
          </cell>
        </row>
        <row r="18">
          <cell r="A18">
            <v>14</v>
          </cell>
          <cell r="B18" t="str">
            <v>JK. RUAS 01/01 - MUNSALO</v>
          </cell>
        </row>
        <row r="19">
          <cell r="A19">
            <v>15</v>
          </cell>
          <cell r="B19" t="str">
            <v>SIMP. CAMBAI - MUNSALO</v>
          </cell>
        </row>
        <row r="20">
          <cell r="A20">
            <v>16</v>
          </cell>
          <cell r="B20" t="str">
            <v>JL. DESA PL. BARU - SEI. KUANTAN</v>
          </cell>
        </row>
        <row r="21">
          <cell r="A21">
            <v>17</v>
          </cell>
          <cell r="B21" t="str">
            <v>SINAMBEK - STADION OLAHRAGA</v>
          </cell>
        </row>
        <row r="22">
          <cell r="A22">
            <v>18</v>
          </cell>
          <cell r="B22" t="str">
            <v>JL. DESA PL. KOPUNG - SEI. KUANTAN</v>
          </cell>
        </row>
        <row r="23">
          <cell r="A23">
            <v>19</v>
          </cell>
          <cell r="B23" t="str">
            <v>KEBUN NENAS - PERKANTORAN PEMDA</v>
          </cell>
        </row>
        <row r="24">
          <cell r="A24">
            <v>20</v>
          </cell>
          <cell r="B24" t="str">
            <v>DESA KOTO TUO - SEI. KUANTAN</v>
          </cell>
        </row>
        <row r="25">
          <cell r="A25">
            <v>21</v>
          </cell>
          <cell r="B25" t="str">
            <v>SIMP. PERKANTORAN PEMDA - BUNDARAN DPRD</v>
          </cell>
        </row>
        <row r="26">
          <cell r="A26">
            <v>22</v>
          </cell>
          <cell r="B26" t="str">
            <v>JK. RUAS 008/008 - PINTU GOBANG</v>
          </cell>
        </row>
        <row r="27">
          <cell r="A27">
            <v>23</v>
          </cell>
          <cell r="B27" t="str">
            <v>KP. BARU SENTAJO - RIMBO GAJAH MATI</v>
          </cell>
        </row>
        <row r="28">
          <cell r="A28">
            <v>24</v>
          </cell>
          <cell r="B28" t="str">
            <v>PERUMNAS - SIMPANG PERKANTORAN PEMDA</v>
          </cell>
        </row>
        <row r="29">
          <cell r="A29">
            <v>25</v>
          </cell>
          <cell r="B29" t="str">
            <v>SEI. RIMBIO - PINTU GOBANG</v>
          </cell>
        </row>
        <row r="30">
          <cell r="A30">
            <v>26</v>
          </cell>
          <cell r="B30" t="str">
            <v>KOTO KARI - RUAS JK. 008/008</v>
          </cell>
        </row>
        <row r="31">
          <cell r="A31">
            <v>27</v>
          </cell>
          <cell r="B31" t="str">
            <v>JL. SEB. TELUK - SIBEROBAH</v>
          </cell>
        </row>
        <row r="32">
          <cell r="A32">
            <v>28</v>
          </cell>
          <cell r="B32" t="str">
            <v>PL. KOMANG SENTAJO - KOTO SENTAJO</v>
          </cell>
        </row>
        <row r="33">
          <cell r="A33">
            <v>29</v>
          </cell>
          <cell r="B33" t="str">
            <v>JL. STM (BELIBIS)</v>
          </cell>
        </row>
        <row r="34">
          <cell r="A34">
            <v>30</v>
          </cell>
          <cell r="B34" t="str">
            <v>JL. PULAU KOMANG - PENYEBERANGAN KOPAH</v>
          </cell>
        </row>
        <row r="35">
          <cell r="A35">
            <v>31</v>
          </cell>
          <cell r="B35" t="str">
            <v>JAO - BATANG KUANTAN</v>
          </cell>
        </row>
        <row r="36">
          <cell r="A36">
            <v>32</v>
          </cell>
          <cell r="B36" t="str">
            <v>JL. SUDIRMAN - JP. KM. 164 + 500</v>
          </cell>
        </row>
        <row r="37">
          <cell r="A37">
            <v>33</v>
          </cell>
          <cell r="B37" t="str">
            <v>JL. KESEHATAN - MESJID</v>
          </cell>
        </row>
        <row r="38">
          <cell r="A38">
            <v>34</v>
          </cell>
          <cell r="B38" t="str">
            <v>JL. TUGU BARAT - JL. SUDIRMAN</v>
          </cell>
        </row>
        <row r="39">
          <cell r="A39">
            <v>35</v>
          </cell>
          <cell r="B39" t="str">
            <v>JL. TUGU TIMUR - JL. SUDIRMAN</v>
          </cell>
        </row>
        <row r="40">
          <cell r="A40">
            <v>36</v>
          </cell>
          <cell r="B40" t="str">
            <v>JL. LINGKAR JATI 1 - JL. SUDIRMAN</v>
          </cell>
        </row>
        <row r="41">
          <cell r="A41">
            <v>37</v>
          </cell>
          <cell r="B41" t="str">
            <v>JL. LINGKAR JATI 2 - JL. SUDIRMAN</v>
          </cell>
        </row>
        <row r="42">
          <cell r="A42">
            <v>38</v>
          </cell>
          <cell r="B42" t="str">
            <v>JL. PETAPAHAN - JL. SUDIRMAN</v>
          </cell>
        </row>
        <row r="43">
          <cell r="A43">
            <v>39</v>
          </cell>
          <cell r="B43" t="str">
            <v>JL. SAKO - JL. SUDIRMAN</v>
          </cell>
        </row>
        <row r="44">
          <cell r="A44">
            <v>40</v>
          </cell>
          <cell r="B44" t="str">
            <v>JL. GUNUNG KESIANGAN - JL. SUDIRMAN</v>
          </cell>
        </row>
        <row r="45">
          <cell r="A45">
            <v>41</v>
          </cell>
          <cell r="B45" t="str">
            <v>JL. IMAM BONJOL - JL. KUANTAN</v>
          </cell>
        </row>
        <row r="46">
          <cell r="A46">
            <v>42</v>
          </cell>
          <cell r="B46" t="str">
            <v>KAMPUNG DATAR - PL. KOMANG</v>
          </cell>
        </row>
        <row r="47">
          <cell r="A47">
            <v>43</v>
          </cell>
          <cell r="B47" t="str">
            <v xml:space="preserve">jl. M. FADILLAH - JL. SUDIRMAN </v>
          </cell>
        </row>
        <row r="48">
          <cell r="A48">
            <v>44</v>
          </cell>
          <cell r="B48" t="str">
            <v>JL. LIMUNO - JL. SUDIRMAN</v>
          </cell>
        </row>
        <row r="49">
          <cell r="A49">
            <v>45</v>
          </cell>
          <cell r="B49" t="str">
            <v>JL. MERDEKA - JL. KARTINI</v>
          </cell>
        </row>
        <row r="50">
          <cell r="A50">
            <v>46</v>
          </cell>
          <cell r="B50" t="str">
            <v>JL. KARTINI - JL. DIPONEGORO</v>
          </cell>
        </row>
        <row r="51">
          <cell r="A51">
            <v>47</v>
          </cell>
          <cell r="B51" t="str">
            <v>JL. DIPONEGORO - JL. SUDIRMAN</v>
          </cell>
        </row>
        <row r="52">
          <cell r="A52">
            <v>48</v>
          </cell>
          <cell r="B52" t="str">
            <v>RUAS 43/43 - JL. PL. ARO</v>
          </cell>
        </row>
        <row r="53">
          <cell r="A53">
            <v>49</v>
          </cell>
          <cell r="B53" t="str">
            <v>JL. TOPAN - RUAS 41/41</v>
          </cell>
        </row>
        <row r="54">
          <cell r="A54">
            <v>50</v>
          </cell>
          <cell r="B54" t="str">
            <v>JL. JERING - RUAS 04/04</v>
          </cell>
        </row>
        <row r="55">
          <cell r="A55">
            <v>51</v>
          </cell>
          <cell r="B55" t="str">
            <v>JL. BERINGIN SAWAH - BERINGIN SAWAH</v>
          </cell>
        </row>
        <row r="56">
          <cell r="A56">
            <v>52</v>
          </cell>
          <cell r="B56" t="str">
            <v>TERMINAL - SENTAJO</v>
          </cell>
        </row>
        <row r="57">
          <cell r="A57">
            <v>53</v>
          </cell>
          <cell r="B57" t="str">
            <v>JL. PL. ARO - PL. ARO</v>
          </cell>
        </row>
        <row r="58">
          <cell r="A58">
            <v>54</v>
          </cell>
          <cell r="B58" t="str">
            <v>JL. SAWAH - PL. KOMANG</v>
          </cell>
        </row>
        <row r="59">
          <cell r="A59">
            <v>56</v>
          </cell>
          <cell r="B59" t="str">
            <v>JL. PDAM - DESA BERINGIN</v>
          </cell>
        </row>
        <row r="60">
          <cell r="A60">
            <v>57</v>
          </cell>
          <cell r="B60" t="str">
            <v>JL. KERAMAT - SD BERINGIN</v>
          </cell>
        </row>
        <row r="61">
          <cell r="A61">
            <v>58</v>
          </cell>
          <cell r="B61" t="str">
            <v>JL. BARANGAN - RUAS 041/041</v>
          </cell>
        </row>
        <row r="62">
          <cell r="A62">
            <v>59</v>
          </cell>
          <cell r="B62" t="str">
            <v>JL. BANGSAL - RUAS 041/041</v>
          </cell>
        </row>
        <row r="63">
          <cell r="A63">
            <v>60</v>
          </cell>
          <cell r="B63" t="str">
            <v>JL. PADAT KARYA I - JP. KM 162 + 300</v>
          </cell>
        </row>
        <row r="64">
          <cell r="A64">
            <v>61</v>
          </cell>
          <cell r="B64" t="str">
            <v>JL. PADAT KARYA II - BUNTU</v>
          </cell>
        </row>
        <row r="65">
          <cell r="A65">
            <v>62</v>
          </cell>
          <cell r="B65" t="str">
            <v>JL. PLN - JP. KM 159 + 300</v>
          </cell>
        </row>
        <row r="66">
          <cell r="A66">
            <v>63</v>
          </cell>
          <cell r="B66" t="str">
            <v>JL. PLTA - JK. RUAS 33/33 KM 0 + 100</v>
          </cell>
        </row>
        <row r="67">
          <cell r="A67">
            <v>64</v>
          </cell>
          <cell r="B67" t="str">
            <v>JL. SMK - SMK</v>
          </cell>
        </row>
        <row r="68">
          <cell r="A68">
            <v>65</v>
          </cell>
          <cell r="B68" t="str">
            <v>SIMP. STM BERINGIN - SAWAH</v>
          </cell>
        </row>
        <row r="69">
          <cell r="A69">
            <v>66</v>
          </cell>
          <cell r="B69" t="str">
            <v>JL. TELKOM - JK</v>
          </cell>
        </row>
        <row r="70">
          <cell r="A70">
            <v>67</v>
          </cell>
          <cell r="B70" t="str">
            <v>JL. INDUSTRI - JK. RUAS 231/231</v>
          </cell>
        </row>
        <row r="71">
          <cell r="A71">
            <v>68</v>
          </cell>
          <cell r="B71" t="str">
            <v xml:space="preserve">BUNDARAN DPRD - KANTOR  BUPATI </v>
          </cell>
        </row>
        <row r="72">
          <cell r="A72">
            <v>69</v>
          </cell>
          <cell r="B72" t="str">
            <v>SIMP. RSUD - RSUD</v>
          </cell>
        </row>
        <row r="73">
          <cell r="A73">
            <v>70</v>
          </cell>
          <cell r="B73" t="str">
            <v>SP. KTR. BUPATI  - BUNDARAN DPRD(VIA DISPORA)</v>
          </cell>
        </row>
        <row r="74">
          <cell r="A74">
            <v>71</v>
          </cell>
          <cell r="B74" t="str">
            <v>JL. KUANTAN</v>
          </cell>
        </row>
        <row r="75">
          <cell r="A75">
            <v>72</v>
          </cell>
          <cell r="B75" t="str">
            <v>JL. MENUJU SMP 2</v>
          </cell>
        </row>
        <row r="76">
          <cell r="A76">
            <v>73</v>
          </cell>
          <cell r="B76" t="str">
            <v>JL. LIMUNO SELATAN</v>
          </cell>
        </row>
        <row r="77">
          <cell r="A77">
            <v>74</v>
          </cell>
          <cell r="B77" t="str">
            <v>SIMP. PL. KEDUNDUNG  - PL. KEDUNDUNG</v>
          </cell>
        </row>
        <row r="78">
          <cell r="A78">
            <v>75</v>
          </cell>
          <cell r="B78" t="str">
            <v>BUNDARAN DPRD - JL. PROPINSI</v>
          </cell>
        </row>
        <row r="79">
          <cell r="A79">
            <v>76</v>
          </cell>
          <cell r="B79" t="str">
            <v>JL. PERINDAGKOP</v>
          </cell>
        </row>
        <row r="80">
          <cell r="A80">
            <v>77</v>
          </cell>
          <cell r="B80" t="str">
            <v>JP. KM 161 +250 (MESS POLISI) - JK. RUAS 041/041</v>
          </cell>
        </row>
        <row r="81">
          <cell r="A81">
            <v>78</v>
          </cell>
          <cell r="B81" t="str">
            <v>JL. SRDP - JK. RUAS  045/045</v>
          </cell>
        </row>
        <row r="82">
          <cell r="A82">
            <v>79</v>
          </cell>
          <cell r="B82" t="str">
            <v>JL. LINGKAR SEBERANG TELUK - JK. RUAS 004/004</v>
          </cell>
        </row>
        <row r="83">
          <cell r="A83">
            <v>80</v>
          </cell>
          <cell r="B83" t="str">
            <v>JL. MENUJU LOKASI TPA - JK. RUAS 004/004</v>
          </cell>
        </row>
        <row r="84">
          <cell r="A84">
            <v>81</v>
          </cell>
          <cell r="B84" t="str">
            <v>JL. LOKASI RUMAH ADAT - JP. KM 164 + 250</v>
          </cell>
        </row>
        <row r="85">
          <cell r="A85">
            <v>82</v>
          </cell>
          <cell r="B85" t="str">
            <v>JL. PL. BUNGIN - JP. KM 163 + 750 PBR(HASANAH)</v>
          </cell>
        </row>
        <row r="86">
          <cell r="A86">
            <v>83</v>
          </cell>
          <cell r="B86" t="str">
            <v>LUBUK JAMBI - LUBUK AMBACANG</v>
          </cell>
        </row>
        <row r="87">
          <cell r="A87">
            <v>85</v>
          </cell>
          <cell r="B87" t="str">
            <v>CENGAR - KOTO BENAI</v>
          </cell>
        </row>
        <row r="88">
          <cell r="A88">
            <v>86</v>
          </cell>
          <cell r="B88" t="str">
            <v>PANTAI - AIR BULUH</v>
          </cell>
        </row>
        <row r="89">
          <cell r="A89">
            <v>87</v>
          </cell>
          <cell r="B89" t="str">
            <v>SEI. BESAR - BTS. SUMBAR</v>
          </cell>
        </row>
        <row r="90">
          <cell r="A90">
            <v>88</v>
          </cell>
          <cell r="B90" t="str">
            <v>SIMP. CENGAR - BUKIT PAYUNG</v>
          </cell>
        </row>
        <row r="91">
          <cell r="A91">
            <v>90</v>
          </cell>
          <cell r="B91" t="str">
            <v>SANGAU - SIBEROBAH</v>
          </cell>
        </row>
        <row r="92">
          <cell r="A92">
            <v>91</v>
          </cell>
          <cell r="B92" t="str">
            <v>LUBUK JAMBI - SAIK</v>
          </cell>
        </row>
        <row r="93">
          <cell r="A93">
            <v>92</v>
          </cell>
          <cell r="B93" t="str">
            <v>SIMP. 4 PANGKALAN - MUARA PETAI</v>
          </cell>
        </row>
        <row r="94">
          <cell r="A94">
            <v>93</v>
          </cell>
          <cell r="B94" t="str">
            <v>SIMP. KINALI - BUKIT KAUMAN</v>
          </cell>
        </row>
        <row r="95">
          <cell r="A95">
            <v>94</v>
          </cell>
          <cell r="B95" t="str">
            <v>BUKIT KAUMAN - SEI. KELELAWAR</v>
          </cell>
        </row>
        <row r="96">
          <cell r="A96">
            <v>95</v>
          </cell>
          <cell r="B96" t="str">
            <v>KASANG - BUKIT KAUMAN</v>
          </cell>
        </row>
        <row r="97">
          <cell r="A97">
            <v>96</v>
          </cell>
          <cell r="B97" t="str">
            <v>KASANG - SIMP. 4 CENGAR</v>
          </cell>
        </row>
        <row r="98">
          <cell r="A98">
            <v>97</v>
          </cell>
          <cell r="B98" t="str">
            <v>SP. BANJAR GUNTUNG - BANJAR GUNTUNG</v>
          </cell>
        </row>
        <row r="99">
          <cell r="A99">
            <v>98</v>
          </cell>
          <cell r="B99" t="str">
            <v>JL. DESA TANJUNG - JK. RUAS 083/083</v>
          </cell>
        </row>
        <row r="100">
          <cell r="A100">
            <v>99</v>
          </cell>
          <cell r="B100" t="str">
            <v>JL. DESA SEI. ALA - SEI. KUANTAN</v>
          </cell>
        </row>
        <row r="101">
          <cell r="A101">
            <v>100</v>
          </cell>
          <cell r="B101" t="str">
            <v>JL. DESA BANJAR GUNTUNG - SEI. KUANTAN</v>
          </cell>
        </row>
        <row r="102">
          <cell r="A102">
            <v>101</v>
          </cell>
          <cell r="B102" t="str">
            <v>JL. DESA PL. RUMPUT - SEI. KUANTAN</v>
          </cell>
        </row>
        <row r="103">
          <cell r="A103">
            <v>102</v>
          </cell>
          <cell r="B103" t="str">
            <v>JL. DESA PETAPAHAN - JK. RUAS 106/106</v>
          </cell>
        </row>
        <row r="104">
          <cell r="A104">
            <v>103</v>
          </cell>
          <cell r="B104" t="str">
            <v>JL. DESA RANTAU SIALANG - SEI. KUANTAN</v>
          </cell>
        </row>
        <row r="105">
          <cell r="A105">
            <v>104</v>
          </cell>
          <cell r="B105" t="str">
            <v>JL. DESA PANGKALAN - JL. RUAS KM 37 + 500</v>
          </cell>
        </row>
        <row r="106">
          <cell r="A106">
            <v>105</v>
          </cell>
          <cell r="B106" t="str">
            <v>JL. KH. AHMAD DAHLAN - JL. BUNGA SETANGKAI</v>
          </cell>
        </row>
        <row r="107">
          <cell r="A107">
            <v>106</v>
          </cell>
          <cell r="B107" t="str">
            <v>JL. BUNGA SETANGKAI - JL. KH. MUKTAR</v>
          </cell>
        </row>
        <row r="108">
          <cell r="A108">
            <v>107</v>
          </cell>
          <cell r="B108" t="str">
            <v>JL. KH. DEWANTARA - SP. LUBUK JAMBI</v>
          </cell>
        </row>
        <row r="109">
          <cell r="A109">
            <v>108</v>
          </cell>
          <cell r="B109" t="str">
            <v>JL. LINGKAR PASAR 1 - JL. BUNGA SETANGKAI</v>
          </cell>
        </row>
        <row r="110">
          <cell r="A110">
            <v>109</v>
          </cell>
          <cell r="B110" t="str">
            <v>JL. LINGKAR PASAR II - JL. BUNGA SETANGKAI</v>
          </cell>
        </row>
        <row r="111">
          <cell r="A111">
            <v>110</v>
          </cell>
          <cell r="B111" t="str">
            <v>CENGAR - JL. RAPP</v>
          </cell>
        </row>
        <row r="112">
          <cell r="A112">
            <v>111</v>
          </cell>
          <cell r="B112" t="str">
            <v>MUARA PETAI - SETIANG</v>
          </cell>
        </row>
        <row r="113">
          <cell r="A113">
            <v>112</v>
          </cell>
          <cell r="B113" t="str">
            <v>KASANG - Ps LBK. JAMBI</v>
          </cell>
        </row>
        <row r="114">
          <cell r="A114">
            <v>113</v>
          </cell>
          <cell r="B114" t="str">
            <v>JL. DALAM KOTA KP. BARU TOAR - JP. KM 178 + 000</v>
          </cell>
        </row>
        <row r="115">
          <cell r="A115">
            <v>114</v>
          </cell>
          <cell r="B115" t="str">
            <v>KP. BARU TOAR - PENYEBERANGAN KERESEK</v>
          </cell>
        </row>
        <row r="116">
          <cell r="A116">
            <v>115</v>
          </cell>
          <cell r="B116" t="str">
            <v>GUNUNG - PL. MUNGKUR</v>
          </cell>
        </row>
        <row r="117">
          <cell r="A117">
            <v>116</v>
          </cell>
          <cell r="B117" t="str">
            <v>JL. DESA TEBERAU PANJANG - SEI. KUANTAN</v>
          </cell>
        </row>
        <row r="118">
          <cell r="A118">
            <v>117</v>
          </cell>
          <cell r="B118" t="str">
            <v>KAMPUNG BARU TOAR - GUNUNG</v>
          </cell>
        </row>
        <row r="119">
          <cell r="A119">
            <v>118</v>
          </cell>
          <cell r="B119" t="str">
            <v>LUBUK TERENTANG - PISANG BEREBUS</v>
          </cell>
        </row>
        <row r="120">
          <cell r="A120">
            <v>119</v>
          </cell>
          <cell r="B120" t="str">
            <v>SIMP. SEI. PINANG - TANJUNG</v>
          </cell>
        </row>
        <row r="121">
          <cell r="A121">
            <v>120</v>
          </cell>
          <cell r="B121" t="str">
            <v>SEI. MANAU - SEI. KELELAWAR</v>
          </cell>
        </row>
        <row r="122">
          <cell r="A122">
            <v>121</v>
          </cell>
          <cell r="B122" t="str">
            <v>SIMP. SEI. ALA - SEI. ALA</v>
          </cell>
        </row>
        <row r="123">
          <cell r="A123">
            <v>122</v>
          </cell>
          <cell r="B123" t="str">
            <v>SIMP. SEI. PINANG - TANJUNG</v>
          </cell>
        </row>
        <row r="124">
          <cell r="A124">
            <v>123</v>
          </cell>
          <cell r="B124" t="str">
            <v>SAIK - KOTO KOMBU</v>
          </cell>
        </row>
        <row r="125">
          <cell r="A125">
            <v>124</v>
          </cell>
          <cell r="B125" t="str">
            <v>MUDIK ULO - SUMPU</v>
          </cell>
        </row>
        <row r="126">
          <cell r="A126">
            <v>125</v>
          </cell>
          <cell r="B126" t="str">
            <v>LUBUK AMBACANG - AIR TERJUN BTG KOBAN</v>
          </cell>
        </row>
        <row r="127">
          <cell r="A127">
            <v>126</v>
          </cell>
          <cell r="B127" t="str">
            <v>MUDIK ULO - TANJUNG MEDANG</v>
          </cell>
        </row>
        <row r="128">
          <cell r="A128">
            <v>127</v>
          </cell>
          <cell r="B128" t="str">
            <v>KOTO KOMBU - LOKASI PLTA</v>
          </cell>
        </row>
        <row r="129">
          <cell r="A129">
            <v>128</v>
          </cell>
          <cell r="B129" t="str">
            <v>JL. DESA KOTO KOMBU - JK. RUAS 03/03</v>
          </cell>
        </row>
        <row r="130">
          <cell r="A130">
            <v>129</v>
          </cell>
          <cell r="B130" t="str">
            <v>BASERAH - PERHENTIAN LUAS</v>
          </cell>
        </row>
        <row r="131">
          <cell r="A131">
            <v>130</v>
          </cell>
          <cell r="B131" t="str">
            <v>KOTO RAJO - BASERAH</v>
          </cell>
        </row>
        <row r="132">
          <cell r="A132">
            <v>131</v>
          </cell>
          <cell r="B132" t="str">
            <v>SIMP. TERATAK BARU - TERATAK BARU</v>
          </cell>
        </row>
        <row r="133">
          <cell r="A133">
            <v>132</v>
          </cell>
          <cell r="B133" t="str">
            <v>DUSUN TUO - GUNUNG MELINTANG</v>
          </cell>
        </row>
        <row r="134">
          <cell r="A134">
            <v>133</v>
          </cell>
          <cell r="B134" t="str">
            <v>JL. SAKO - BINJAI</v>
          </cell>
        </row>
        <row r="135">
          <cell r="A135">
            <v>134</v>
          </cell>
          <cell r="B135" t="str">
            <v>KEPALA PULAU - PULAU MADINAH</v>
          </cell>
        </row>
        <row r="136">
          <cell r="A136">
            <v>135</v>
          </cell>
          <cell r="B136" t="str">
            <v>JP. KM 204 + 500 - PL KIJANG</v>
          </cell>
        </row>
        <row r="137">
          <cell r="A137">
            <v>136</v>
          </cell>
          <cell r="B137" t="str">
            <v>JK. RUAS 190/190 - PULAU BARU</v>
          </cell>
        </row>
        <row r="138">
          <cell r="A138">
            <v>137</v>
          </cell>
          <cell r="B138" t="str">
            <v>JL. DESA PENGALIHAN - KOTO RAJO</v>
          </cell>
        </row>
        <row r="139">
          <cell r="A139">
            <v>138</v>
          </cell>
          <cell r="B139" t="str">
            <v>JL. DESA LUMBOK - KOTO RAJO</v>
          </cell>
        </row>
        <row r="140">
          <cell r="A140">
            <v>139</v>
          </cell>
          <cell r="B140" t="str">
            <v>JL. DESA BERALO - SEI. SORIAK</v>
          </cell>
        </row>
        <row r="141">
          <cell r="A141">
            <v>140</v>
          </cell>
          <cell r="B141" t="str">
            <v>JL. DESA KAMPUNG TENGAH - PL. MADINAH</v>
          </cell>
        </row>
        <row r="142">
          <cell r="A142">
            <v>141</v>
          </cell>
          <cell r="B142" t="str">
            <v>JL. DESA PL. BARU - PELUKAHAN</v>
          </cell>
        </row>
        <row r="143">
          <cell r="A143">
            <v>142</v>
          </cell>
          <cell r="B143" t="str">
            <v>JL. DESA PL. KULUR - SEI. SORIK</v>
          </cell>
        </row>
        <row r="144">
          <cell r="A144">
            <v>143</v>
          </cell>
          <cell r="B144" t="str">
            <v>JL. DESA TANJUNG PETAI - SEI. SORIK</v>
          </cell>
        </row>
        <row r="145">
          <cell r="A145">
            <v>144</v>
          </cell>
          <cell r="B145" t="str">
            <v>JL. DESA DANAU - KOTO RAJO</v>
          </cell>
        </row>
        <row r="146">
          <cell r="A146">
            <v>145</v>
          </cell>
          <cell r="B146" t="str">
            <v>JL. DESA GUNUNG MELINTANG - JK. RUAS 087/087</v>
          </cell>
        </row>
        <row r="147">
          <cell r="A147">
            <v>146</v>
          </cell>
          <cell r="B147" t="str">
            <v>JL. A. YANI - JL. RAWANG BONTO</v>
          </cell>
        </row>
        <row r="148">
          <cell r="A148">
            <v>147</v>
          </cell>
          <cell r="B148" t="str">
            <v>JL. M. YAMIN - JL. PELAJAR I</v>
          </cell>
        </row>
        <row r="149">
          <cell r="A149">
            <v>148</v>
          </cell>
          <cell r="B149" t="str">
            <v>JL. PELAJAR</v>
          </cell>
        </row>
        <row r="150">
          <cell r="A150">
            <v>149</v>
          </cell>
          <cell r="B150" t="str">
            <v>JL. PELAJAR 2</v>
          </cell>
        </row>
        <row r="151">
          <cell r="A151">
            <v>150</v>
          </cell>
          <cell r="B151" t="str">
            <v>JL. PELAJAR 3</v>
          </cell>
        </row>
        <row r="152">
          <cell r="A152">
            <v>151</v>
          </cell>
          <cell r="B152" t="str">
            <v>JL. DR. SUTOMO 1</v>
          </cell>
        </row>
        <row r="153">
          <cell r="A153">
            <v>152</v>
          </cell>
          <cell r="B153" t="str">
            <v>JL. DR. SUTOMO 2</v>
          </cell>
        </row>
        <row r="154">
          <cell r="A154">
            <v>153</v>
          </cell>
          <cell r="B154" t="str">
            <v>JL. LINGKAR PASAR 2 - JL. PELAJAR 2</v>
          </cell>
        </row>
        <row r="155">
          <cell r="A155">
            <v>154</v>
          </cell>
          <cell r="B155" t="str">
            <v>JL. H. AGUS SALIM - JL. M. YAMIN</v>
          </cell>
        </row>
        <row r="156">
          <cell r="A156">
            <v>155</v>
          </cell>
          <cell r="B156" t="str">
            <v>JL. KARTINI - JL. PELAJAR 2</v>
          </cell>
        </row>
        <row r="157">
          <cell r="A157">
            <v>156</v>
          </cell>
          <cell r="B157" t="str">
            <v>JL. KARET 1 - JL. PELAJAR 2</v>
          </cell>
        </row>
        <row r="158">
          <cell r="A158">
            <v>157</v>
          </cell>
          <cell r="B158" t="str">
            <v>JL. KARET 2 -JL. KARET 1</v>
          </cell>
        </row>
        <row r="159">
          <cell r="A159">
            <v>158</v>
          </cell>
          <cell r="B159" t="str">
            <v>JL. KAMPUNG MEDAN - JL. PELAJAR 3</v>
          </cell>
        </row>
        <row r="160">
          <cell r="A160">
            <v>159</v>
          </cell>
          <cell r="B160" t="str">
            <v>KOTO RAJO - SEI. KUANTAN</v>
          </cell>
        </row>
        <row r="161">
          <cell r="A161">
            <v>160</v>
          </cell>
          <cell r="B161" t="str">
            <v>PULAU KUMPAI - PS. USANG BASERAH</v>
          </cell>
        </row>
        <row r="162">
          <cell r="A162">
            <v>161</v>
          </cell>
          <cell r="B162" t="str">
            <v>KOTO RAJO - PL. JAMBU</v>
          </cell>
        </row>
        <row r="163">
          <cell r="A163">
            <v>162</v>
          </cell>
          <cell r="B163" t="str">
            <v>KOTO BASERAH - BANUARAN (JBT. BASERAH)</v>
          </cell>
        </row>
        <row r="164">
          <cell r="A164">
            <v>163</v>
          </cell>
          <cell r="B164" t="str">
            <v>PANGEAN - PL. KUMPAI</v>
          </cell>
        </row>
        <row r="165">
          <cell r="A165">
            <v>164</v>
          </cell>
          <cell r="B165" t="str">
            <v>PANGEAN - BATAS PELALAWAN</v>
          </cell>
        </row>
        <row r="166">
          <cell r="A166">
            <v>165</v>
          </cell>
          <cell r="B166" t="str">
            <v>SAKO - TRANS SKP II</v>
          </cell>
        </row>
        <row r="167">
          <cell r="A167">
            <v>166</v>
          </cell>
          <cell r="B167" t="str">
            <v>PAUH ANGIT - PS. USANG PANGEAN</v>
          </cell>
        </row>
        <row r="168">
          <cell r="A168">
            <v>167</v>
          </cell>
          <cell r="B168" t="str">
            <v>JK. RUAS 190/190 KM 7 + 000 - TANAH BEKALI</v>
          </cell>
        </row>
        <row r="169">
          <cell r="A169">
            <v>168</v>
          </cell>
          <cell r="B169" t="str">
            <v>JK. RUAS 190/190 - PULAU DERAS</v>
          </cell>
        </row>
        <row r="170">
          <cell r="A170">
            <v>169</v>
          </cell>
          <cell r="B170" t="str">
            <v>JK. RUAS 190/190 - PADANG TANGGUNG</v>
          </cell>
        </row>
        <row r="171">
          <cell r="A171">
            <v>170</v>
          </cell>
          <cell r="B171" t="str">
            <v>JK. RUAS 190/190 - PADANG KUNYIT</v>
          </cell>
        </row>
        <row r="172">
          <cell r="A172">
            <v>171</v>
          </cell>
          <cell r="B172" t="str">
            <v>JL. DESA TANAH BEKALI - PL. DERAS</v>
          </cell>
        </row>
        <row r="173">
          <cell r="A173">
            <v>172</v>
          </cell>
          <cell r="B173" t="str">
            <v>JL. DESA PL. TENGAH - SIKAPING</v>
          </cell>
        </row>
        <row r="174">
          <cell r="A174">
            <v>173</v>
          </cell>
          <cell r="B174" t="str">
            <v>JL. DESA PL. RENGAS - PEMATANG</v>
          </cell>
        </row>
        <row r="175">
          <cell r="A175">
            <v>174</v>
          </cell>
          <cell r="B175" t="str">
            <v>JL. DESA SIKAPING - PL. INGU</v>
          </cell>
        </row>
        <row r="176">
          <cell r="A176">
            <v>175</v>
          </cell>
          <cell r="B176" t="str">
            <v>JL. DESA PAUH ANGIT - TANJUNG SIMANDOLAK</v>
          </cell>
        </row>
        <row r="177">
          <cell r="A177">
            <v>176</v>
          </cell>
          <cell r="B177" t="str">
            <v>JL. DESA PEMATANG - PL. TENGAH</v>
          </cell>
        </row>
        <row r="178">
          <cell r="A178">
            <v>177</v>
          </cell>
          <cell r="B178" t="str">
            <v>JL. DESA RAWANG BINJAI - JK. RUAS 185/185</v>
          </cell>
        </row>
        <row r="179">
          <cell r="A179">
            <v>178</v>
          </cell>
          <cell r="B179" t="str">
            <v>PAUH ANGIT - RAWANG BINJAI</v>
          </cell>
        </row>
        <row r="180">
          <cell r="A180">
            <v>179</v>
          </cell>
          <cell r="B180" t="str">
            <v>SAKO - LOGAS TANAH DARAT</v>
          </cell>
        </row>
        <row r="181">
          <cell r="A181">
            <v>180</v>
          </cell>
          <cell r="B181" t="str">
            <v>TUGU PULAI - PAUH ANGIT</v>
          </cell>
        </row>
        <row r="182">
          <cell r="A182">
            <v>181</v>
          </cell>
          <cell r="B182" t="str">
            <v>SIMP. RAMBAHAN - RAMBAHAN</v>
          </cell>
        </row>
        <row r="183">
          <cell r="A183">
            <v>182</v>
          </cell>
          <cell r="B183" t="str">
            <v>LOGAS TANAH DARAT - SEI. RAMBAI</v>
          </cell>
        </row>
        <row r="184">
          <cell r="A184">
            <v>183</v>
          </cell>
          <cell r="B184" t="str">
            <v>SUKARAJA - GIRI SAKO</v>
          </cell>
        </row>
        <row r="185">
          <cell r="A185">
            <v>184</v>
          </cell>
          <cell r="B185" t="str">
            <v>LOGAS TANAH DARAT - HULU TESO</v>
          </cell>
        </row>
        <row r="186">
          <cell r="A186">
            <v>185</v>
          </cell>
          <cell r="B186" t="str">
            <v>JL. DESA LUBUK KEBUN - SITUGAL</v>
          </cell>
        </row>
        <row r="187">
          <cell r="A187">
            <v>186</v>
          </cell>
          <cell r="B187" t="str">
            <v>SAKO MARGA SARI - KUANTAN SAKO</v>
          </cell>
        </row>
        <row r="188">
          <cell r="A188">
            <v>188</v>
          </cell>
          <cell r="B188" t="str">
            <v>MUARA LANGSAT - TRANS PETAI</v>
          </cell>
        </row>
        <row r="189">
          <cell r="A189">
            <v>189</v>
          </cell>
          <cell r="B189" t="str">
            <v>PKL. INDARUNG - SUMPU</v>
          </cell>
        </row>
        <row r="190">
          <cell r="A190">
            <v>190</v>
          </cell>
          <cell r="B190" t="str">
            <v>SAMBUNG - KEBUN LADO</v>
          </cell>
        </row>
        <row r="191">
          <cell r="A191">
            <v>191</v>
          </cell>
          <cell r="B191" t="str">
            <v>LOGAS - MUDIK ULO</v>
          </cell>
        </row>
        <row r="192">
          <cell r="A192">
            <v>192</v>
          </cell>
          <cell r="B192" t="str">
            <v>JP. KM 145 +575 - SIMP. KERANJI</v>
          </cell>
        </row>
        <row r="193">
          <cell r="A193">
            <v>193</v>
          </cell>
          <cell r="B193" t="str">
            <v>JK. KM 9 + 000 - RUAS 111/111</v>
          </cell>
        </row>
        <row r="194">
          <cell r="A194">
            <v>194</v>
          </cell>
          <cell r="B194" t="str">
            <v>JK. KM 7 + 000 - SUKA MAJU</v>
          </cell>
        </row>
        <row r="195">
          <cell r="A195">
            <v>195</v>
          </cell>
          <cell r="B195" t="str">
            <v>JL. DALAM DESA LOGAS</v>
          </cell>
        </row>
        <row r="196">
          <cell r="A196">
            <v>196</v>
          </cell>
          <cell r="B196" t="str">
            <v>JK. KM 68 + 550 - TRANS SAKO</v>
          </cell>
        </row>
        <row r="197">
          <cell r="A197">
            <v>197</v>
          </cell>
          <cell r="B197" t="str">
            <v>LOGAS - AIR MAS</v>
          </cell>
        </row>
        <row r="198">
          <cell r="A198">
            <v>198</v>
          </cell>
          <cell r="B198" t="str">
            <v>MUARA LEMBUH - SEI. SIRIH</v>
          </cell>
        </row>
        <row r="199">
          <cell r="A199">
            <v>199</v>
          </cell>
          <cell r="B199" t="str">
            <v>JP. KM 129 + 850 - JP KM 130 + 000</v>
          </cell>
        </row>
        <row r="200">
          <cell r="A200">
            <v>200</v>
          </cell>
          <cell r="B200" t="str">
            <v>JP KM 149 + 300 - RUAS 109 /109</v>
          </cell>
        </row>
        <row r="201">
          <cell r="A201">
            <v>201</v>
          </cell>
          <cell r="B201" t="str">
            <v>JK KM 127 + 135/135 - JK KM 27 135/135</v>
          </cell>
        </row>
        <row r="202">
          <cell r="A202">
            <v>203</v>
          </cell>
          <cell r="B202" t="str">
            <v>JL. PANGAKALAN INDARUNG - JL. RUAS 189/189</v>
          </cell>
        </row>
        <row r="203">
          <cell r="A203">
            <v>204</v>
          </cell>
          <cell r="B203" t="str">
            <v>JL. JEND. SUDIRMAN - JL. PROPINSI</v>
          </cell>
        </row>
        <row r="204">
          <cell r="A204">
            <v>205</v>
          </cell>
          <cell r="B204" t="str">
            <v>JL. A. YANI - JL. PROPINSI</v>
          </cell>
        </row>
        <row r="205">
          <cell r="A205">
            <v>206</v>
          </cell>
          <cell r="B205" t="str">
            <v>JL. DIPONEGORO - JL. PASAR USANG</v>
          </cell>
        </row>
        <row r="206">
          <cell r="A206">
            <v>207</v>
          </cell>
          <cell r="B206" t="str">
            <v>JL. IMAM BONJOL - JL. PADAT KARYA</v>
          </cell>
        </row>
        <row r="207">
          <cell r="A207">
            <v>208</v>
          </cell>
          <cell r="B207" t="str">
            <v>JL. PERTUAN GADIS - SEI. LEMBU</v>
          </cell>
        </row>
        <row r="208">
          <cell r="A208">
            <v>209</v>
          </cell>
          <cell r="B208" t="str">
            <v>JL. PADAT KARYA I - SEI. LEMBU</v>
          </cell>
        </row>
        <row r="209">
          <cell r="A209">
            <v>210</v>
          </cell>
          <cell r="B209" t="str">
            <v>JL. PADAT KARYA 2 - SEI. LEMBU</v>
          </cell>
        </row>
        <row r="210">
          <cell r="A210">
            <v>211</v>
          </cell>
          <cell r="B210" t="str">
            <v>JL. PADAT KARYA 3 - SEI. LEMBU</v>
          </cell>
        </row>
        <row r="211">
          <cell r="A211">
            <v>212</v>
          </cell>
          <cell r="B211" t="str">
            <v>JL. PADAT KARYA 4 - SEI. LEMBU</v>
          </cell>
        </row>
        <row r="212">
          <cell r="A212">
            <v>213</v>
          </cell>
          <cell r="B212" t="str">
            <v>JL. SRDP 1 - JL. DIPONEGORO</v>
          </cell>
        </row>
        <row r="213">
          <cell r="A213">
            <v>214</v>
          </cell>
          <cell r="B213" t="str">
            <v>JL. SMP - JL. A. YANI</v>
          </cell>
        </row>
        <row r="214">
          <cell r="A214">
            <v>215</v>
          </cell>
          <cell r="B214" t="str">
            <v>JL. SRDP 1 - SEI. LEMBU</v>
          </cell>
        </row>
        <row r="215">
          <cell r="A215">
            <v>216</v>
          </cell>
          <cell r="B215" t="str">
            <v xml:space="preserve">JL. AMD - JL. DIPONEGORO </v>
          </cell>
        </row>
        <row r="216">
          <cell r="A216">
            <v>217</v>
          </cell>
          <cell r="B216" t="str">
            <v>JL. SENTRAL - JL. A YANI</v>
          </cell>
        </row>
        <row r="217">
          <cell r="A217">
            <v>218</v>
          </cell>
          <cell r="B217" t="str">
            <v>JL. HANG LEKIR - SEI LEMBU</v>
          </cell>
        </row>
        <row r="218">
          <cell r="A218">
            <v>219</v>
          </cell>
          <cell r="B218" t="str">
            <v>JL. KARTINI - JL. DIPONEGORO</v>
          </cell>
        </row>
        <row r="219">
          <cell r="A219">
            <v>220</v>
          </cell>
          <cell r="B219" t="str">
            <v>JL. TENGKU UMAR - JL. SYEH AHMAD BUNDA</v>
          </cell>
        </row>
        <row r="220">
          <cell r="A220">
            <v>221</v>
          </cell>
          <cell r="B220" t="str">
            <v>JL. HANGTUAH - JL. A. YANI</v>
          </cell>
        </row>
        <row r="221">
          <cell r="A221">
            <v>222</v>
          </cell>
          <cell r="B221" t="str">
            <v>JL. LINGKAR DESA LOGAS</v>
          </cell>
        </row>
        <row r="222">
          <cell r="A222">
            <v>223</v>
          </cell>
          <cell r="B222" t="str">
            <v>JL. M. HATTA - SEI LEMBU</v>
          </cell>
        </row>
        <row r="223">
          <cell r="A223">
            <v>224</v>
          </cell>
          <cell r="B223" t="str">
            <v>JL. SUTOMO - SEI LEMBU</v>
          </cell>
        </row>
        <row r="224">
          <cell r="A224">
            <v>225</v>
          </cell>
          <cell r="B224" t="str">
            <v>JL. HANG JEBAT - JL. A. YANI</v>
          </cell>
        </row>
        <row r="225">
          <cell r="A225">
            <v>226</v>
          </cell>
          <cell r="B225" t="str">
            <v>JL. SYEH AHMAD BUNDA - JL. PERTUAN GADIS</v>
          </cell>
        </row>
        <row r="226">
          <cell r="A226">
            <v>227</v>
          </cell>
          <cell r="B226" t="str">
            <v>JL. CUT NYAK DIEN - JL. PERTUAN GADIS</v>
          </cell>
        </row>
        <row r="227">
          <cell r="A227">
            <v>228</v>
          </cell>
          <cell r="B227" t="str">
            <v>JL. SMA - SEI. LEMBU</v>
          </cell>
        </row>
        <row r="228">
          <cell r="A228">
            <v>229</v>
          </cell>
          <cell r="B228" t="str">
            <v>SIMP. HANDOYO - SUMBER DATAR</v>
          </cell>
        </row>
        <row r="229">
          <cell r="A229">
            <v>230</v>
          </cell>
          <cell r="B229" t="str">
            <v>LOGAS - SUMBER DATAR</v>
          </cell>
        </row>
        <row r="230">
          <cell r="A230">
            <v>231</v>
          </cell>
          <cell r="B230" t="str">
            <v>PASIR MAS - SAKO MARGASARI</v>
          </cell>
        </row>
        <row r="231">
          <cell r="A231">
            <v>232</v>
          </cell>
          <cell r="B231" t="str">
            <v>SP. SUMBER DATAR - SUMBER DATAR</v>
          </cell>
        </row>
        <row r="232">
          <cell r="A232">
            <v>233</v>
          </cell>
          <cell r="B232" t="str">
            <v>SP. KEBUN LADO - SEI. SIRIH</v>
          </cell>
        </row>
        <row r="233">
          <cell r="A233">
            <v>234</v>
          </cell>
          <cell r="B233" t="str">
            <v>JL. LINGKAR DESA KEBUN LADO</v>
          </cell>
        </row>
        <row r="234">
          <cell r="A234">
            <v>235</v>
          </cell>
          <cell r="B234" t="str">
            <v>AIR MAS - SEI. KERANJI</v>
          </cell>
        </row>
        <row r="235">
          <cell r="A235">
            <v>236</v>
          </cell>
          <cell r="B235" t="str">
            <v>SIMP. PETAI - PABRIK PT. WANASARI</v>
          </cell>
        </row>
        <row r="236">
          <cell r="A236">
            <v>237</v>
          </cell>
          <cell r="B236" t="str">
            <v>JL. SIMPANG KORAN - SUKAMAJU</v>
          </cell>
        </row>
        <row r="237">
          <cell r="A237">
            <v>238</v>
          </cell>
          <cell r="B237" t="str">
            <v>SIMP. RAYA - SEI. BULUH</v>
          </cell>
        </row>
        <row r="238">
          <cell r="A238">
            <v>239</v>
          </cell>
          <cell r="B238" t="str">
            <v>JL. PL. RAMBUTAN - SEI TAPI</v>
          </cell>
        </row>
        <row r="239">
          <cell r="A239">
            <v>240</v>
          </cell>
          <cell r="B239" t="str">
            <v>JL. PETAI - TASAM</v>
          </cell>
        </row>
        <row r="240">
          <cell r="A240">
            <v>241</v>
          </cell>
          <cell r="B240" t="str">
            <v>JK 112/112 KM 2 + 000 - TASAM</v>
          </cell>
        </row>
        <row r="241">
          <cell r="A241">
            <v>242</v>
          </cell>
          <cell r="B241" t="str">
            <v>JL. DALAM KOTA KOTO BARU - JP KM 108 - 650</v>
          </cell>
        </row>
        <row r="242">
          <cell r="A242">
            <v>243</v>
          </cell>
          <cell r="B242" t="str">
            <v>KOTO BARU - SEI. LANGSAT</v>
          </cell>
        </row>
        <row r="243">
          <cell r="A243">
            <v>244</v>
          </cell>
          <cell r="B243" t="str">
            <v>KOTO BARU - SUKA MAJU</v>
          </cell>
        </row>
        <row r="244">
          <cell r="A244">
            <v>245</v>
          </cell>
          <cell r="B244" t="str">
            <v>SIMP. 4 PT. WANASARI - SUKAMAJU</v>
          </cell>
        </row>
        <row r="245">
          <cell r="A245">
            <v>246</v>
          </cell>
          <cell r="B245" t="str">
            <v>SEI. SIRIH - SIMP. 4 PT. WANASARI</v>
          </cell>
        </row>
        <row r="246">
          <cell r="A246">
            <v>247</v>
          </cell>
          <cell r="B246" t="str">
            <v>SIMP. MUARA BAHAN - MUARA BAHAN</v>
          </cell>
        </row>
        <row r="247">
          <cell r="A247">
            <v>248</v>
          </cell>
          <cell r="B247" t="str">
            <v>SIM. KURAN - BATAS KAMPAR</v>
          </cell>
        </row>
        <row r="248">
          <cell r="A248">
            <v>249</v>
          </cell>
          <cell r="B248" t="str">
            <v>JK RUAS 199/199 KM 9 + 500 - TRANS SKP II PETAI</v>
          </cell>
        </row>
        <row r="249">
          <cell r="A249">
            <v>250</v>
          </cell>
          <cell r="B249" t="str">
            <v>JK RUAS 191/191 KM 9 + 500 - JK. RUAS 05/05 KM 5+000</v>
          </cell>
        </row>
        <row r="250">
          <cell r="A250">
            <v>251</v>
          </cell>
          <cell r="B250" t="str">
            <v>BERINGIN JAYA - SUKA MAJU</v>
          </cell>
        </row>
        <row r="251">
          <cell r="A251">
            <v>252</v>
          </cell>
          <cell r="B251" t="str">
            <v>KUANTAN SAKO - TRANS PETAI</v>
          </cell>
        </row>
        <row r="252">
          <cell r="A252">
            <v>253</v>
          </cell>
          <cell r="B252" t="str">
            <v>TANJUNG PAUH - SUKA MAJU</v>
          </cell>
        </row>
        <row r="253">
          <cell r="A253">
            <v>254</v>
          </cell>
          <cell r="B253" t="str">
            <v>MUARA BAHAN - SEI. BULUH</v>
          </cell>
        </row>
        <row r="254">
          <cell r="A254">
            <v>257</v>
          </cell>
          <cell r="B254" t="str">
            <v>BENAI - PL. LANCANG</v>
          </cell>
        </row>
        <row r="255">
          <cell r="A255">
            <v>258</v>
          </cell>
          <cell r="B255" t="str">
            <v>LEPAU GADING - PANGEAN</v>
          </cell>
        </row>
        <row r="256">
          <cell r="A256">
            <v>259</v>
          </cell>
          <cell r="B256" t="str">
            <v>SENTAJO - TERATAK AIR HITAM</v>
          </cell>
        </row>
        <row r="257">
          <cell r="A257">
            <v>260</v>
          </cell>
          <cell r="B257" t="str">
            <v>BENAI - KOTO RAJO</v>
          </cell>
        </row>
        <row r="258">
          <cell r="A258">
            <v>261</v>
          </cell>
          <cell r="B258" t="str">
            <v>BENAI - SIMPANG CENGAR II</v>
          </cell>
        </row>
        <row r="259">
          <cell r="A259">
            <v>262</v>
          </cell>
          <cell r="B259" t="str">
            <v>JK RUAS 24/24 KM - RAWANG BINJAI</v>
          </cell>
        </row>
        <row r="260">
          <cell r="A260">
            <v>263</v>
          </cell>
          <cell r="B260" t="str">
            <v>JK RUAS 85/85 - BANJAR LOPAK</v>
          </cell>
        </row>
        <row r="261">
          <cell r="A261">
            <v>264</v>
          </cell>
          <cell r="B261" t="str">
            <v>SIMP. DUTA PALMA - MUARA PETAI</v>
          </cell>
        </row>
        <row r="262">
          <cell r="A262">
            <v>265</v>
          </cell>
          <cell r="B262" t="str">
            <v>SIMP. DUTA PALMA - BATAS INHU</v>
          </cell>
        </row>
        <row r="263">
          <cell r="A263">
            <v>266</v>
          </cell>
          <cell r="B263" t="str">
            <v>JL. DALAM KOTA BENAI - JL. NASIONAL KM 173 +000</v>
          </cell>
        </row>
        <row r="264">
          <cell r="A264">
            <v>267</v>
          </cell>
          <cell r="B264" t="str">
            <v>JL. DESA UJUNG TANJUNG - JK 189/189</v>
          </cell>
        </row>
        <row r="265">
          <cell r="A265">
            <v>268</v>
          </cell>
          <cell r="B265" t="str">
            <v>JL. DALAM KOTA BENAI - KOTO BENAI</v>
          </cell>
        </row>
        <row r="266">
          <cell r="A266">
            <v>269</v>
          </cell>
          <cell r="B266" t="str">
            <v>JL. DESA GUNUNG KESIANGAN - JL. UJUNG TANJUNG</v>
          </cell>
        </row>
        <row r="267">
          <cell r="A267">
            <v>270</v>
          </cell>
          <cell r="B267" t="str">
            <v>JL. DESA PULAU KALIMANTING - PEMATANG</v>
          </cell>
        </row>
        <row r="268">
          <cell r="A268">
            <v>271</v>
          </cell>
          <cell r="B268" t="str">
            <v>JL. TJ. SIMANDOLAK - BANJAR LOPAK</v>
          </cell>
        </row>
        <row r="269">
          <cell r="A269">
            <v>272</v>
          </cell>
          <cell r="B269" t="str">
            <v>JL. DESA TALONTAM - PL. KOPUNG</v>
          </cell>
        </row>
        <row r="270">
          <cell r="A270">
            <v>273</v>
          </cell>
          <cell r="B270" t="str">
            <v>SIMANDOLAK - PENYEBERANGAN TANJUNG</v>
          </cell>
        </row>
        <row r="271">
          <cell r="A271">
            <v>274</v>
          </cell>
          <cell r="B271" t="str">
            <v>BENAI - RAPP</v>
          </cell>
        </row>
        <row r="272">
          <cell r="A272">
            <v>275</v>
          </cell>
          <cell r="B272" t="str">
            <v>BERINGIN JAYA - BINJAI</v>
          </cell>
        </row>
        <row r="273">
          <cell r="A273">
            <v>276</v>
          </cell>
          <cell r="B273" t="str">
            <v>BENAI - TEBING TINGGI</v>
          </cell>
        </row>
        <row r="274">
          <cell r="A274">
            <v>277</v>
          </cell>
          <cell r="B274" t="str">
            <v>GUNUNG KESIANGAN - PL. KALIMANTING</v>
          </cell>
        </row>
        <row r="275">
          <cell r="A275">
            <v>278</v>
          </cell>
          <cell r="B275" t="str">
            <v>JALUR PATAH - LANGSAT HULU</v>
          </cell>
        </row>
        <row r="276">
          <cell r="A276">
            <v>279</v>
          </cell>
          <cell r="B276" t="str">
            <v>TALONTAM - BANJAR BENAI</v>
          </cell>
        </row>
        <row r="277">
          <cell r="A277">
            <v>280</v>
          </cell>
          <cell r="B277" t="str">
            <v>GUNUNG KESIANGAN - RESETLEMEN PENDUDUK</v>
          </cell>
        </row>
        <row r="278">
          <cell r="A278">
            <v>281</v>
          </cell>
          <cell r="B278" t="str">
            <v>KOMPE BERANGIN - KP. BARU CERENTI</v>
          </cell>
        </row>
        <row r="279">
          <cell r="A279">
            <v>282</v>
          </cell>
          <cell r="B279" t="str">
            <v>NEES II CERENTI - KOMPE BERANGIN</v>
          </cell>
        </row>
        <row r="280">
          <cell r="A280">
            <v>283</v>
          </cell>
          <cell r="B280" t="str">
            <v>KOTO CERENTI - PULAU BAYUR</v>
          </cell>
        </row>
        <row r="281">
          <cell r="A281">
            <v>284</v>
          </cell>
          <cell r="B281" t="str">
            <v>SIKURAN - BANJAR NAN TIGO</v>
          </cell>
        </row>
        <row r="282">
          <cell r="A282">
            <v>285</v>
          </cell>
          <cell r="B282" t="str">
            <v>SEI. PERUPUK - TELUK PAUH</v>
          </cell>
        </row>
        <row r="283">
          <cell r="A283">
            <v>286</v>
          </cell>
          <cell r="B283" t="str">
            <v>PULAU JAMBU TELUK PAUH</v>
          </cell>
        </row>
        <row r="284">
          <cell r="A284">
            <v>287</v>
          </cell>
          <cell r="B284" t="str">
            <v>JL. DIPONEGORO  - JL. YOS SUDARSO</v>
          </cell>
        </row>
        <row r="285">
          <cell r="A285">
            <v>288</v>
          </cell>
          <cell r="B285" t="str">
            <v>JL. IMAM BONJOL -  JP KM 220 + 000</v>
          </cell>
        </row>
        <row r="286">
          <cell r="A286">
            <v>289</v>
          </cell>
          <cell r="B286" t="str">
            <v>JL. YOS SUDARSO - JL. HANG TUAH</v>
          </cell>
        </row>
        <row r="287">
          <cell r="A287">
            <v>290</v>
          </cell>
          <cell r="B287" t="str">
            <v>JL. HANG TUAH - JL. YOS SUDARSO</v>
          </cell>
        </row>
        <row r="288">
          <cell r="A288">
            <v>291</v>
          </cell>
          <cell r="B288" t="str">
            <v>JL. PADAT KARYA 1 - JK RUAS 220 + 300</v>
          </cell>
        </row>
        <row r="289">
          <cell r="A289">
            <v>292</v>
          </cell>
          <cell r="B289" t="str">
            <v>JL. PADAT KARYA 2 - JP KM 220 + 000</v>
          </cell>
        </row>
        <row r="290">
          <cell r="A290">
            <v>293</v>
          </cell>
          <cell r="B290" t="str">
            <v>TELUK PAUH - BATAS INHU</v>
          </cell>
        </row>
        <row r="291">
          <cell r="A291">
            <v>294</v>
          </cell>
          <cell r="B291" t="str">
            <v>TELUK PAUH - PESIKAIAN</v>
          </cell>
        </row>
        <row r="292">
          <cell r="A292">
            <v>295</v>
          </cell>
          <cell r="B292" t="str">
            <v>SEI. PERUPUK - PULAU BAYUR</v>
          </cell>
        </row>
        <row r="293">
          <cell r="A293">
            <v>296</v>
          </cell>
          <cell r="B293" t="str">
            <v>INUMAN - PULAU BUSUK</v>
          </cell>
        </row>
        <row r="294">
          <cell r="A294">
            <v>297</v>
          </cell>
          <cell r="B294" t="str">
            <v>INUMAN - GUNUNG MELINTANG</v>
          </cell>
        </row>
        <row r="295">
          <cell r="A295">
            <v>298</v>
          </cell>
          <cell r="B295" t="str">
            <v>INUMAN - PULAU KIJANG</v>
          </cell>
        </row>
        <row r="296">
          <cell r="A296">
            <v>299</v>
          </cell>
          <cell r="B296" t="str">
            <v>BANJAR NAN TIGO - PASAR INUMAN</v>
          </cell>
        </row>
        <row r="297">
          <cell r="A297">
            <v>300</v>
          </cell>
          <cell r="B297" t="str">
            <v>KOTO INUMAN - NEES II CERENTI</v>
          </cell>
        </row>
        <row r="298">
          <cell r="A298">
            <v>301</v>
          </cell>
          <cell r="B298" t="str">
            <v>INUMAN - BEDENG</v>
          </cell>
        </row>
        <row r="299">
          <cell r="A299">
            <v>302</v>
          </cell>
          <cell r="B299" t="str">
            <v>PULAU BUSUK - KOTO INUMAN</v>
          </cell>
        </row>
        <row r="300">
          <cell r="A300">
            <v>303</v>
          </cell>
          <cell r="B300" t="str">
            <v>JL. LINGKAR KOTO INUMAN</v>
          </cell>
        </row>
        <row r="301">
          <cell r="A301">
            <v>304</v>
          </cell>
          <cell r="B301" t="str">
            <v>BEDENG SIKURAN - PENYEB. PULAU PANJANG</v>
          </cell>
        </row>
        <row r="302">
          <cell r="A302">
            <v>305</v>
          </cell>
          <cell r="B302" t="str">
            <v>INUMAN - PULAU PANJANG</v>
          </cell>
        </row>
        <row r="303">
          <cell r="A303">
            <v>306</v>
          </cell>
          <cell r="B303" t="str">
            <v>BANJAR NAN TIGO - KOTO INUMAN</v>
          </cell>
        </row>
        <row r="304">
          <cell r="A304">
            <v>307</v>
          </cell>
          <cell r="B304" t="str">
            <v>JL. DESA PL. PANJANG - PL. PANJANG HILIR</v>
          </cell>
        </row>
        <row r="305">
          <cell r="A305">
            <v>308</v>
          </cell>
          <cell r="B305" t="str">
            <v>JL. DESA PULAU SIPAN - PL. PANJANG HULU</v>
          </cell>
        </row>
        <row r="306">
          <cell r="A306">
            <v>309</v>
          </cell>
          <cell r="B306" t="str">
            <v>JL. DESA SIGARUNTANG - JK RUAS 208/208</v>
          </cell>
        </row>
        <row r="307">
          <cell r="A307">
            <v>310</v>
          </cell>
          <cell r="B307" t="str">
            <v>INUMAN (JL. RAPP) - SITUGAL</v>
          </cell>
        </row>
      </sheetData>
      <sheetData sheetId="25"/>
      <sheetData sheetId="26"/>
      <sheetData sheetId="27"/>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d_Akun"/>
      <sheetName val="BELANJA"/>
      <sheetName val="Pajak MAR S.D APRIL"/>
      <sheetName val="Pajak DISDIK JAN S.D FEB"/>
      <sheetName val="KD_Prog_Keg"/>
      <sheetName val="pihak ke tiga"/>
      <sheetName val="Sheet1"/>
      <sheetName val="Sheet2"/>
      <sheetName val="PER KODE REKENING"/>
      <sheetName val="Sheet3"/>
    </sheetNames>
    <sheetDataSet>
      <sheetData sheetId="0">
        <row r="3">
          <cell r="D3" t="str">
            <v>5.1.1.01.01 Gaji Pokok PNS/Uang Representasi</v>
          </cell>
        </row>
        <row r="4">
          <cell r="D4" t="str">
            <v>5.1.1.01.02 Tunjangan Keluarga</v>
          </cell>
        </row>
        <row r="5">
          <cell r="D5" t="str">
            <v>5.1.1.01.03 Tunjangan Jabatan</v>
          </cell>
        </row>
        <row r="6">
          <cell r="D6" t="str">
            <v>5.1.1.01.04 Tunjangan Fungsional</v>
          </cell>
        </row>
        <row r="7">
          <cell r="D7" t="str">
            <v>5.1.1.01.05 Tunjangan Fungsional Umum</v>
          </cell>
        </row>
        <row r="8">
          <cell r="D8" t="str">
            <v>5.1.1.01.06 Tunjangan Beras</v>
          </cell>
        </row>
        <row r="9">
          <cell r="D9" t="str">
            <v>5.1.1.01.07 Tunjangan PPh/Tunjangan Khusus</v>
          </cell>
        </row>
        <row r="10">
          <cell r="D10" t="str">
            <v>5.1.1.01.08 Pembulatan Gaji</v>
          </cell>
        </row>
        <row r="11">
          <cell r="D11" t="str">
            <v>5.1.1.01.09 Iuran Asuransi Kesehatan</v>
          </cell>
        </row>
        <row r="12">
          <cell r="D12" t="str">
            <v>5.1.1.01.10 Uang Paket</v>
          </cell>
        </row>
        <row r="13">
          <cell r="D13" t="str">
            <v>5.1.1.01.11 Tunjangan Badan Musyawarah</v>
          </cell>
        </row>
        <row r="14">
          <cell r="D14" t="str">
            <v>5.1.1.01.12 Tunjangan Komisi</v>
          </cell>
        </row>
        <row r="15">
          <cell r="D15" t="str">
            <v>5.1.1.01.13 Tunjangan Badan Anggaran</v>
          </cell>
        </row>
        <row r="16">
          <cell r="D16" t="str">
            <v>5.1.1.01.14 Tunjangan Badan Kehormatan</v>
          </cell>
        </row>
        <row r="17">
          <cell r="D17" t="str">
            <v>5.1.1.01.15 Tunjangan Alat Kelengkapan Lainnya</v>
          </cell>
        </row>
        <row r="18">
          <cell r="D18" t="str">
            <v>5.1.1.01.16 Tunjangan Perumahan</v>
          </cell>
        </row>
        <row r="19">
          <cell r="D19" t="str">
            <v>5.1.1.01.17 Uang Duka Wafat/Tewas</v>
          </cell>
        </row>
        <row r="20">
          <cell r="D20" t="str">
            <v>5.1.1.01.18 Uang Jasa Pengabdian</v>
          </cell>
        </row>
        <row r="21">
          <cell r="D21" t="str">
            <v>5.1.1.01.19 Belanja Penunjang Operasional Pimpinan DPRD</v>
          </cell>
        </row>
        <row r="22">
          <cell r="D22" t="str">
            <v>5.1.1.01.20 Tambahan Penghasilan Guru PNSD Non Sertifikasi</v>
          </cell>
        </row>
        <row r="23">
          <cell r="D23" t="str">
            <v>5.1.1.01.21 Tunjangan Profesi Guru PNSD</v>
          </cell>
        </row>
        <row r="24">
          <cell r="D24" t="str">
            <v>5.1.1.01.22 Tunjangan Daerah Terpencil</v>
          </cell>
        </row>
        <row r="25">
          <cell r="D25" t="str">
            <v>5.1.1.02.01 Tambahan Penghasilan berdasarkan beban kerja</v>
          </cell>
        </row>
        <row r="26">
          <cell r="D26" t="str">
            <v>5.1.1.02.02 Tambahan Penghasilan berdasarkan Tempat kerja</v>
          </cell>
        </row>
        <row r="27">
          <cell r="D27" t="str">
            <v>5.1.1.02.03 Tambahan Penghasilan berdasarkan Kondisi kerja</v>
          </cell>
        </row>
        <row r="28">
          <cell r="D28" t="str">
            <v>5.1.1.02.04 Tambahan Penghasilan berdasarkan Kelangkaan Profesi</v>
          </cell>
        </row>
        <row r="29">
          <cell r="D29" t="str">
            <v>5.1.1.02.05 Tambahan Penghasilan berdasarkan Perstasi Kerja</v>
          </cell>
        </row>
        <row r="30">
          <cell r="D30" t="str">
            <v>5.1.1.02.06 Tambahan Penghasilan berdasarkan Eselon</v>
          </cell>
        </row>
        <row r="31">
          <cell r="D31" t="str">
            <v>5.1.1.02.07 Tambahan Penghasilan Penatausahaan Pengelolaan Keu. Daerah</v>
          </cell>
        </row>
        <row r="32">
          <cell r="D32" t="str">
            <v>5.1.1.02.08 Tambahan Penghasilan Peningkatan Kesejahteraan Pegawai</v>
          </cell>
        </row>
        <row r="33">
          <cell r="D33" t="str">
            <v>5.1.1.02.09 Tambahan Penghasilan Guru (Sertifikasi)</v>
          </cell>
        </row>
        <row r="34">
          <cell r="D34" t="str">
            <v>5.1.1.02.10 Tambahan Penghasilan Guru (Non Sertifikasi)</v>
          </cell>
        </row>
        <row r="35">
          <cell r="D35" t="str">
            <v>5.1.1.02.11 Tunjangan Optimalisasi Pengelola Keuangan Daerah</v>
          </cell>
        </row>
        <row r="36">
          <cell r="D36" t="str">
            <v>5.1.1.03.01 Tunjangan Komunikasi Intensif Pimpinan dan Anggota DPRD</v>
          </cell>
        </row>
        <row r="37">
          <cell r="D37" t="str">
            <v>5.1.1.03.02 Belanja Penunjang Operasional KDH/WKDH</v>
          </cell>
        </row>
        <row r="38">
          <cell r="D38" t="str">
            <v>5.1.1.04.01 Biaya Pemungutan PBB</v>
          </cell>
        </row>
        <row r="39">
          <cell r="D39" t="str">
            <v>5.1.1.04.02 Biaya Pemungutan Pajak Daerah</v>
          </cell>
        </row>
        <row r="40">
          <cell r="D40" t="str">
            <v>5.1.1.05.01 Insentif Pemungutan Pajak Daerah.</v>
          </cell>
        </row>
        <row r="41">
          <cell r="D41" t="str">
            <v>5.1.1.06.01 Insentif Pemungutan Retribusi Daerah.</v>
          </cell>
        </row>
        <row r="42">
          <cell r="D42" t="str">
            <v>5.1.2.01.01 Bunga Utang Pinjaman Kepada Pemerintah</v>
          </cell>
        </row>
        <row r="43">
          <cell r="D43" t="str">
            <v>5.1.2.01.02 Bunga Utang Pinjaman Kepada Pemerintah Daerah Lainnya</v>
          </cell>
        </row>
        <row r="44">
          <cell r="D44" t="str">
            <v>5.1.2.01.03 Bunga Utang Pinjaman Kepada Lembaga Keuangan Bank</v>
          </cell>
        </row>
        <row r="45">
          <cell r="D45" t="str">
            <v>5.1.2.01.04 Bunga Utang Pinjaman Kepada Lembaga Keuangan Bukan Bank</v>
          </cell>
        </row>
        <row r="46">
          <cell r="D46" t="str">
            <v>5.1.2.02.01 Bunga Utang Obligasi</v>
          </cell>
        </row>
        <row r="47">
          <cell r="D47" t="str">
            <v>5.1.3.01.01 Belanja Subsidi kepada Perusahaan</v>
          </cell>
        </row>
        <row r="48">
          <cell r="D48" t="str">
            <v>5.1.3.01.02 Belanja Subsidi kepada Lembaga</v>
          </cell>
        </row>
        <row r="49">
          <cell r="D49" t="str">
            <v>5.1.3.02.01 Belanja Subsidi Kepada Masyarakat / Perorangan</v>
          </cell>
        </row>
        <row r="50">
          <cell r="D50" t="str">
            <v>5.1.4.01.01 Pemerintah Pusat</v>
          </cell>
        </row>
        <row r="51">
          <cell r="D51" t="str">
            <v>5.1.4.02.01 Pemerintahan Daerah</v>
          </cell>
        </row>
        <row r="52">
          <cell r="D52" t="str">
            <v>5.1.4.03.01 Belanja Hibah kepada Pemerintahan Desa (Kec. Cerenti)</v>
          </cell>
        </row>
        <row r="53">
          <cell r="D53" t="str">
            <v>5.1.4.03.02 Belanja Hibah kepada Pemerintahan Desa (Kec. Inuman)</v>
          </cell>
        </row>
        <row r="54">
          <cell r="D54" t="str">
            <v>5.1.4.03.03 Belanja Hibah kepada Pemerintahan Desa (Kec. Kuantan Hilir)</v>
          </cell>
        </row>
        <row r="55">
          <cell r="D55" t="str">
            <v>5.1.4.03.04 Belanja Hibah kepada Pemerintahan Desa (Kec. Kuantan Hilir Seberang)</v>
          </cell>
        </row>
        <row r="56">
          <cell r="D56" t="str">
            <v>5.1.4.03.05 Belanja Hibah kepada Pemerintahan Desa (Kec. Pangean)</v>
          </cell>
        </row>
        <row r="57">
          <cell r="D57" t="str">
            <v>5.1.4.03.07 Belanja Hibah kepada Pemerintahan Desa (Kec. Benai)</v>
          </cell>
        </row>
        <row r="58">
          <cell r="D58" t="str">
            <v>5.1.4.03.08 Belanja Hibah kepada Pemerintahan Desa (Kec. Sentajo Raya)</v>
          </cell>
        </row>
        <row r="59">
          <cell r="D59" t="str">
            <v>5.1.4.03.09 Belanja Hibah kepada Pemerintahan Desa (Kec. Kuantan Tengah)</v>
          </cell>
        </row>
        <row r="60">
          <cell r="D60" t="str">
            <v>5.1.4.03.10 Belanja Hibah kepada Pemerintahan Desa (Kec. Gunung Toar)</v>
          </cell>
        </row>
        <row r="61">
          <cell r="D61" t="str">
            <v>5.1.4.03.11 Belanja Hibah kepada Pemerintahan Desa (Kec. Kuantan Mudik)</v>
          </cell>
        </row>
        <row r="62">
          <cell r="D62" t="str">
            <v>5.1.4.03.12 Belanja Hibah kepada Pemerintahan Desa (Kec. Hulu Kuantan)</v>
          </cell>
        </row>
        <row r="63">
          <cell r="D63" t="str">
            <v>5.1.4.03.13 Belanja Hibah kepada Pemerintahan Desa (Kec. Pucuk Rantau)</v>
          </cell>
        </row>
        <row r="64">
          <cell r="D64" t="str">
            <v>5.1.4.03.14 Belanja Hibah kepada Pemerintahan Desa (Kec. Singingi)</v>
          </cell>
        </row>
        <row r="65">
          <cell r="D65" t="str">
            <v>5.1.4.03.15 Belanja Hibah kepada Pemerintahan Desa (Kec. Singingi Hilir)</v>
          </cell>
        </row>
        <row r="66">
          <cell r="D66" t="str">
            <v>5.1.4.03.16 Belanja Hibah kepada Pemerintahan Desa - Desa</v>
          </cell>
        </row>
        <row r="67">
          <cell r="D67" t="str">
            <v>5.1.4.03.19 Pemerintahan Desa Saik</v>
          </cell>
        </row>
        <row r="68">
          <cell r="D68" t="str">
            <v>5.1.4.03.22 Pemerintahan Desa Sumpu</v>
          </cell>
        </row>
        <row r="69">
          <cell r="D69" t="str">
            <v>5.1.4.03.23 Pemerintahan Desa Pantai</v>
          </cell>
        </row>
        <row r="70">
          <cell r="D70" t="str">
            <v>5.1.4.03.24 Pemerintahan Desa Kopah</v>
          </cell>
        </row>
        <row r="71">
          <cell r="D71" t="str">
            <v>5.1.4.03.25 Pemerintahan Desa Jaya</v>
          </cell>
        </row>
        <row r="72">
          <cell r="D72" t="str">
            <v>5.1.4.03.26 Pemerintahan Desa Pangean</v>
          </cell>
        </row>
        <row r="73">
          <cell r="D73" t="str">
            <v>5.1.4.03.28 Pemerintahan Desa Jake</v>
          </cell>
        </row>
        <row r="74">
          <cell r="D74" t="str">
            <v>5.1.4.03.29 Pemerintahan Desa Langsat Hulu</v>
          </cell>
        </row>
        <row r="75">
          <cell r="D75" t="str">
            <v>5.1.4.03.30 Pemerintahan Desa Tanjung Benai</v>
          </cell>
        </row>
        <row r="76">
          <cell r="D76" t="str">
            <v>5.1.4.03.35 Pemerintahan Desa Pulau Godang Kari</v>
          </cell>
        </row>
        <row r="77">
          <cell r="D77" t="str">
            <v>5.1.4.03.36 Pemerintahan Desa Koto Kari</v>
          </cell>
        </row>
        <row r="78">
          <cell r="D78" t="str">
            <v>5.1.4.03.37 Pemerintahan Desa Bandar Alai Kari</v>
          </cell>
        </row>
        <row r="79">
          <cell r="D79" t="str">
            <v>5.1.4.03.38 Pemerintahan Desa Sitorajo Kari</v>
          </cell>
        </row>
        <row r="80">
          <cell r="D80" t="str">
            <v>5.1.4.03.40 Pemerintahan Desa Beringin Jaya</v>
          </cell>
        </row>
        <row r="81">
          <cell r="D81" t="str">
            <v>5.1.4.03.43 Pemerintahan Desa Teluk Pauh - Padang Tanggung</v>
          </cell>
        </row>
        <row r="82">
          <cell r="D82" t="str">
            <v>5.1.4.03.46 Pemerintahan Desa Air Mas</v>
          </cell>
        </row>
        <row r="83">
          <cell r="D83" t="str">
            <v>5.1.4.03.47 Pemerintahan Desa Pasir Mas</v>
          </cell>
        </row>
        <row r="84">
          <cell r="D84" t="str">
            <v>5.1.4.03.48 Pemerintahan Desa Pulau Padang</v>
          </cell>
        </row>
        <row r="85">
          <cell r="D85" t="str">
            <v>5.1.4.03.49 Pemerintahan Desa Koto Cerenti</v>
          </cell>
        </row>
        <row r="86">
          <cell r="D86" t="str">
            <v>5.1.4.03.50 Pemerintahan Desa Kampung Baru Cerenti</v>
          </cell>
        </row>
        <row r="87">
          <cell r="D87" t="str">
            <v>5.1.4.03.51 Pemerintahan Desa Pulau Bayur</v>
          </cell>
        </row>
        <row r="88">
          <cell r="D88" t="str">
            <v>5.1.4.03.52 Pemerintahan Desa Teluk Pauh Cerenti</v>
          </cell>
        </row>
        <row r="89">
          <cell r="D89" t="str">
            <v>5.1.4.03.54 Pemerintahan Desa Sungai Buluh Singingi Hilir</v>
          </cell>
        </row>
        <row r="90">
          <cell r="D90" t="str">
            <v>5.1.4.03.55 Pemerintahan Desa Sumber Jaya Singingi Hilir</v>
          </cell>
        </row>
        <row r="91">
          <cell r="D91" t="str">
            <v>5.1.4.03.57 Pemerintahan Desa Koto Lubuk Jambi Kuantan Mudik</v>
          </cell>
        </row>
        <row r="92">
          <cell r="D92" t="str">
            <v>5.1.4.03.58 Pemerintahan Desa Sungai Ala</v>
          </cell>
        </row>
        <row r="93">
          <cell r="D93" t="str">
            <v>5.1.4.03.59 Pemerintahan Desa Sungai Pinang</v>
          </cell>
        </row>
        <row r="94">
          <cell r="D94" t="str">
            <v>5.1.4.03.60 Pemerintahan Desa Tanjung Hulu Kuantan</v>
          </cell>
        </row>
        <row r="95">
          <cell r="D95" t="str">
            <v>5.1.4.03.61 Pemerintahan Desa (Kecamatan Kuantan hilir)</v>
          </cell>
        </row>
        <row r="96">
          <cell r="D96" t="str">
            <v>5.1.4.03.62 Pemerintahan Desa-desa</v>
          </cell>
        </row>
        <row r="97">
          <cell r="D97" t="str">
            <v>5.1.4.03.63 Pemerintahan Desa Lumbok</v>
          </cell>
        </row>
        <row r="98">
          <cell r="D98" t="str">
            <v>5.1.4.03.64 Pemerintahan Desa Teratak Jering</v>
          </cell>
        </row>
        <row r="99">
          <cell r="D99" t="str">
            <v>5.1.4.03.67 Pemerintahan Desa Pematang</v>
          </cell>
        </row>
        <row r="100">
          <cell r="D100" t="str">
            <v>5.1.4.03.68 Pemerintahan Desa Koto Rajo</v>
          </cell>
        </row>
        <row r="101">
          <cell r="D101" t="str">
            <v>5.1.4.03.69 Pemerintahan Desa Teratak Baru</v>
          </cell>
        </row>
        <row r="102">
          <cell r="D102" t="str">
            <v>5.1.4.03.71 Pemerintahan Desa Teratak Rendah</v>
          </cell>
        </row>
        <row r="103">
          <cell r="D103" t="str">
            <v>5.1.4.03.72 Pemerintahan Desa Kampung Medan</v>
          </cell>
        </row>
        <row r="104">
          <cell r="D104" t="str">
            <v>5.1.4.03.75 Pemerintahan Desa Muara Lembu</v>
          </cell>
        </row>
        <row r="105">
          <cell r="D105" t="str">
            <v>5.1.4.03.76 Pemerintahan Desa (Sekenegerian Kari)</v>
          </cell>
        </row>
        <row r="106">
          <cell r="D106" t="str">
            <v>5.1.4.03.77 Pemerintahan Desa (Kecamatan Cerenti)</v>
          </cell>
        </row>
        <row r="107">
          <cell r="D107" t="str">
            <v>5.1.4.03.78 Pemerintahan Desa (Kecamatan Singingi)</v>
          </cell>
        </row>
        <row r="108">
          <cell r="D108" t="str">
            <v>5.1.4.03.79 Pemerintahan Desa (Kecamatan Kuantan Mudik)</v>
          </cell>
        </row>
        <row r="109">
          <cell r="D109" t="str">
            <v>5.1.4.03.80 Pemerintahan Desa Kampung Baru Sentajo</v>
          </cell>
        </row>
        <row r="110">
          <cell r="D110" t="str">
            <v>5.1.4.03.81 Pemerintahan Desa Koto Sentajo</v>
          </cell>
        </row>
        <row r="111">
          <cell r="D111" t="str">
            <v>5.1.4.03.82 Pemerintahan Desa Muaro Sentajo</v>
          </cell>
        </row>
        <row r="112">
          <cell r="D112" t="str">
            <v>5.1.4.03.83 Pemerintahan Desa Pulau Komang Sentajo</v>
          </cell>
        </row>
        <row r="113">
          <cell r="D113" t="str">
            <v>5.1.4.03.84 Pemerintahan Desa Pulau Kopung Sentajo</v>
          </cell>
        </row>
        <row r="114">
          <cell r="D114" t="str">
            <v>5.1.4.03.85 Pemerintahan Desa Sawah</v>
          </cell>
        </row>
        <row r="115">
          <cell r="D115" t="str">
            <v>5.1.4.03.86 Pemerintahan Desa Jaya Kopah</v>
          </cell>
        </row>
        <row r="116">
          <cell r="D116" t="str">
            <v>5.1.4.03.87 Pemerintahan Desa Munsalo Kopah</v>
          </cell>
        </row>
        <row r="117">
          <cell r="D117" t="str">
            <v>5.1.4.03.88 Pemerintahan Desa Pulau Baru Kopah</v>
          </cell>
        </row>
        <row r="118">
          <cell r="D118" t="str">
            <v>5.1.4.03.89 Pemerintahan Desa Koto Tuo Kopah</v>
          </cell>
        </row>
        <row r="119">
          <cell r="D119" t="str">
            <v>5.1.4.03.90 Pemerintahan Desa Pulau Aro</v>
          </cell>
        </row>
        <row r="120">
          <cell r="D120" t="str">
            <v>5.1.4.03.91 Pemerintahan Desa Pulau Kedundung</v>
          </cell>
        </row>
        <row r="121">
          <cell r="D121" t="str">
            <v>5.1.4.04.01 Perusahaan Daerah Air Minum (PDAM)</v>
          </cell>
        </row>
        <row r="122">
          <cell r="D122" t="str">
            <v>5.1.4.05.01 Badan/Lembaga/Organisasi</v>
          </cell>
        </row>
        <row r="123">
          <cell r="D123" t="str">
            <v>5.1.4.05.02 Belanja Hibah kepada Komisi Pemilihan Umum</v>
          </cell>
        </row>
        <row r="124">
          <cell r="D124" t="str">
            <v>5.1.4.05.03 Belanja Hibah kepada Panitia Pengawas Pemilu</v>
          </cell>
        </row>
        <row r="125">
          <cell r="D125" t="str">
            <v>5.1.4.05.04 Belanja Hibah kepada SMK Terpadu Darus Salam (Ds. Pasar Baru)</v>
          </cell>
        </row>
        <row r="126">
          <cell r="D126" t="str">
            <v>5.1.4.05.05 Belanja Hibah kepada Yayasan Pendidikan Nurul Watan</v>
          </cell>
        </row>
        <row r="127">
          <cell r="D127" t="str">
            <v>5.1.4.05.06 Belanja Hibah kepada TKK Islam (Ds. Pintu Gobang Kari)</v>
          </cell>
        </row>
        <row r="128">
          <cell r="D128" t="str">
            <v>5.1.4.05.07 Belanja Hibah kepada Pondok Pesantren Al Hidayah (Singingi hilir)</v>
          </cell>
        </row>
        <row r="129">
          <cell r="D129" t="str">
            <v>5.1.4.05.08 Belanja Hibah kepada Lembaga Pemerhati Lingkungan Hidup</v>
          </cell>
        </row>
        <row r="130">
          <cell r="D130" t="str">
            <v>5.1.4.05.09 Belanja Hibah kepada Yayasan Dhaifatul Salsabilah</v>
          </cell>
        </row>
        <row r="131">
          <cell r="D131" t="str">
            <v>5.1.4.05.10 Belanja Hibah kepada KPAID</v>
          </cell>
        </row>
        <row r="132">
          <cell r="D132" t="str">
            <v>5.1.4.06.01 Kelompok Tani Harapan Masa Depan</v>
          </cell>
        </row>
        <row r="133">
          <cell r="D133" t="str">
            <v>5.1.4.06.02 Kelompok Tani Tunas Harapan</v>
          </cell>
        </row>
        <row r="134">
          <cell r="D134" t="str">
            <v>5.1.4.06.03 Kelompok Tani Ikan Harapan</v>
          </cell>
        </row>
        <row r="135">
          <cell r="D135" t="str">
            <v>5.1.4.06.04 Penghulu Suku Cermin</v>
          </cell>
        </row>
        <row r="136">
          <cell r="D136" t="str">
            <v>5.1.4.06.05 Ikatan Pemuda Cerenti</v>
          </cell>
        </row>
        <row r="137">
          <cell r="D137" t="str">
            <v>5.1.4.06.06 Pantai Solop Riau Centre</v>
          </cell>
        </row>
        <row r="138">
          <cell r="D138" t="str">
            <v>5.1.4.06.08 Group Dendang Pantai Indah (Ds. Pantai)</v>
          </cell>
        </row>
        <row r="139">
          <cell r="D139" t="str">
            <v>5.1.4.06.09 Ikatan Pemuda dan Mahasiswa Kopah (Ipmakop)</v>
          </cell>
        </row>
        <row r="140">
          <cell r="D140" t="str">
            <v>5.1.4.06.10 Ikatan Pemuda Siberakun</v>
          </cell>
        </row>
        <row r="141">
          <cell r="D141" t="str">
            <v>5.1.4.06.12 Sanggar Seni SMK YPKM</v>
          </cell>
        </row>
        <row r="142">
          <cell r="D142" t="str">
            <v>5.1.4.06.13 LSM Bina Muda</v>
          </cell>
        </row>
        <row r="143">
          <cell r="D143" t="str">
            <v>5.1.4.06.14 IPPM-HK</v>
          </cell>
        </row>
        <row r="144">
          <cell r="D144" t="str">
            <v>5.1.4.06.15 Himpunan Masyarakat Riau</v>
          </cell>
        </row>
        <row r="145">
          <cell r="D145" t="str">
            <v>5.1.4.06.16 IPPR (Festival Band)</v>
          </cell>
        </row>
        <row r="146">
          <cell r="D146" t="str">
            <v>5.1.4.06.17 PORBI (Kecamatan Kuantan Tengah)</v>
          </cell>
        </row>
        <row r="147">
          <cell r="D147" t="str">
            <v>5.1.4.07.01 Kodim</v>
          </cell>
        </row>
        <row r="148">
          <cell r="D148" t="str">
            <v>5.1.4.07.02 Polres</v>
          </cell>
        </row>
        <row r="149">
          <cell r="D149" t="str">
            <v>5.1.4.07.03 Kejaksaan Negeri</v>
          </cell>
        </row>
        <row r="150">
          <cell r="D150" t="str">
            <v>5.1.4.07.04 Pengadilan Negeri</v>
          </cell>
        </row>
        <row r="151">
          <cell r="D151" t="str">
            <v>5.1.4.07.05 Departemen Agama</v>
          </cell>
        </row>
        <row r="152">
          <cell r="D152" t="str">
            <v>5.1.4.07.06 Pengadilan Agama</v>
          </cell>
        </row>
        <row r="153">
          <cell r="D153" t="str">
            <v>5.1.4.07.07 Lembaga Permasyarakatan</v>
          </cell>
        </row>
        <row r="154">
          <cell r="D154" t="str">
            <v>5.1.4.07.08 Badan Pusat Statistik</v>
          </cell>
        </row>
        <row r="155">
          <cell r="D155" t="str">
            <v>5.1.4.08.01 Belanja Hibah Kepada Surau/Mushalla</v>
          </cell>
        </row>
        <row r="156">
          <cell r="D156" t="str">
            <v>5.1.4.08.02 Belanja Hibah Kepada Mesjid</v>
          </cell>
        </row>
        <row r="157">
          <cell r="D157" t="str">
            <v>5.1.4.08.03 Belanja Hibah Kepada MDA</v>
          </cell>
        </row>
        <row r="158">
          <cell r="D158" t="str">
            <v>5.1.4.08.04 Belanja Hibah Kepada MTS</v>
          </cell>
        </row>
        <row r="159">
          <cell r="D159" t="str">
            <v>5.1.4.08.05 Belanja Hibah Kepada LPTQ</v>
          </cell>
        </row>
        <row r="160">
          <cell r="D160" t="str">
            <v>5.1.4.08.07 Belanja Hibah Kepada PHBI</v>
          </cell>
        </row>
        <row r="161">
          <cell r="D161" t="str">
            <v>5.1.4.08.08 Belanja Hibah Kepada Panitia MTQ</v>
          </cell>
        </row>
        <row r="162">
          <cell r="D162" t="str">
            <v>5.1.4.08.09 Belanja Hibah Kepada Remaja Mesjid</v>
          </cell>
        </row>
        <row r="163">
          <cell r="D163" t="str">
            <v>5.1.4.08.10 Belanja Hibah Kepada PDTA</v>
          </cell>
        </row>
        <row r="164">
          <cell r="D164" t="str">
            <v>5.1.4.08.12 Belanja Hibah Kepada MI</v>
          </cell>
        </row>
        <row r="165">
          <cell r="D165" t="str">
            <v>5.1.4.08.13 Belanja Hibah Kepada MA</v>
          </cell>
        </row>
        <row r="166">
          <cell r="D166" t="str">
            <v>5.1.4.08.1x Belanja Hibah untuk Mesjid Darul Ulum (Ds. Pulau Tengah)</v>
          </cell>
        </row>
        <row r="167">
          <cell r="D167" t="str">
            <v>5.1.4.08.1X Belanja Hibah untuk Mesjid Baiturrahman (Ds. Pebaun Hilir)</v>
          </cell>
        </row>
        <row r="168">
          <cell r="D168" t="str">
            <v>5.1.4.08.14 Belanja Hibah untuk Mesjid Nurul Iman (Ds. Luai)</v>
          </cell>
        </row>
        <row r="169">
          <cell r="D169" t="str">
            <v>5.1.4.08.15 Belanja Hibah untuk Mesjid Istiqomah (Ds. Bukit Pedusunan)</v>
          </cell>
        </row>
        <row r="170">
          <cell r="D170" t="str">
            <v>5.1.4.08.16 Belanja Hibah untuk Mesjid Al-ikhlas (Ds. Kasang)</v>
          </cell>
        </row>
        <row r="171">
          <cell r="D171" t="str">
            <v>5.1.4.08.17 Belanja Hibah untuk Mesjid Al-Falah (Ds. Bukit Kauman)</v>
          </cell>
        </row>
        <row r="172">
          <cell r="D172" t="str">
            <v>5.1.4.08.18 Belanja Hibah untuk Mesjid Baiturrahman (Ds. Sukamaju)</v>
          </cell>
        </row>
        <row r="173">
          <cell r="D173" t="str">
            <v>5.1.4.08.19 Belanja Hibah untuk Mesjid Jami' (Ds. Sungai Paku)</v>
          </cell>
        </row>
        <row r="174">
          <cell r="D174" t="str">
            <v>5.1.4.08.20 Belanja Hibah untuk Mesjid Al-Hidayah (Ds. Koto Baru)</v>
          </cell>
        </row>
        <row r="175">
          <cell r="D175" t="str">
            <v>5.1.4.08.21 Belanja Hibah untuk Mesjid Baitul Naim (Ds. Muara Bahan)</v>
          </cell>
        </row>
        <row r="176">
          <cell r="D176" t="str">
            <v>5.1.4.08.22 Belanja Hibah untuk Mesjid Ansharullah (Ds. Pulau Kijang)</v>
          </cell>
        </row>
        <row r="177">
          <cell r="D177" t="str">
            <v>5.1.4.08.23 Belanja Hibah untuk Mesjid Al-Mukhlisin (Ds. Kampung Medan)</v>
          </cell>
        </row>
        <row r="178">
          <cell r="D178" t="str">
            <v>5.1.4.08.24 Belanja Hibah untuk Mesjid Darul Hikmah (Ds. Pulau Kulur)</v>
          </cell>
        </row>
        <row r="179">
          <cell r="D179" t="str">
            <v>5.1.4.08.25 Belanja Hibah untuk Mesjid Baitussa'adah (Ds. Sungai Soriak)</v>
          </cell>
        </row>
        <row r="180">
          <cell r="D180" t="str">
            <v>5.1.4.08.26 Belanja Hibah untuk Mesjid Al-Istiqomah (Ds. Sikakak)</v>
          </cell>
        </row>
        <row r="181">
          <cell r="D181" t="str">
            <v>5.1.4.08.27 Belanja Hibah untuk Mesjid Taqwa (Ds. Kompe Berangin)</v>
          </cell>
        </row>
        <row r="182">
          <cell r="D182" t="str">
            <v>5.1.4.08.28 Belanja Hibah untuk Mesjid Asmaul Husna (Ds. Kampung Baru)</v>
          </cell>
        </row>
        <row r="183">
          <cell r="D183" t="str">
            <v>5.1.4.08.29 Belanja Hibah untuk Mesjid Al-Husnah (Ds. Teluk Pauh)</v>
          </cell>
        </row>
        <row r="184">
          <cell r="D184" t="str">
            <v>5.1.4.08.30 Belanja Hibah untuk Mesjid Baru (Ds. Seb. Taluk)</v>
          </cell>
        </row>
        <row r="185">
          <cell r="D185" t="str">
            <v>5.1.4.08.31 Belanja Hibah untuk Mesjid Raya Nurul Islam (Ds. Kp. Baru Sentajo)</v>
          </cell>
        </row>
        <row r="186">
          <cell r="D186" t="str">
            <v>5.1.4.08.32 Belanja Hibah untuk Mesjid Al Muqarrabin (Ds. Kt. Teluk Kuantan)</v>
          </cell>
        </row>
        <row r="187">
          <cell r="D187" t="str">
            <v>5.1.4.08.33 Belanja Hibah untuk Mesjid Raya (Ds. Kopah)</v>
          </cell>
        </row>
        <row r="188">
          <cell r="D188" t="str">
            <v>5.1.4.08.34 Belanja Hibah untuk Mesjid Nurul Ikhlas (Ds. Koto Kari)</v>
          </cell>
        </row>
        <row r="189">
          <cell r="D189" t="str">
            <v>5.1.4.08.35 Belanja Hibah untuk Mesjid Al Falah (Ds. Jalur Patah)</v>
          </cell>
        </row>
        <row r="190">
          <cell r="D190" t="str">
            <v>5.1.4.08.36 Belanja Hibah untuk Mesjid Al Azhar (Ds. Langsat Hulu)</v>
          </cell>
        </row>
        <row r="191">
          <cell r="D191" t="str">
            <v>5.1.4.08.37 Belanja Hibah untuk Mesjid Al Muhajirin (Ds. Banjar Lopak)</v>
          </cell>
        </row>
        <row r="192">
          <cell r="D192" t="str">
            <v>5.1.4.08.38 Belanja Hibah untuk Mesjid Taqwa (Ds. Pl. Lancang)</v>
          </cell>
        </row>
        <row r="193">
          <cell r="D193" t="str">
            <v>5.1.4.08.39 Belanja Hibah untuk Mesjid Jami (Ds. Koto Gunung)</v>
          </cell>
        </row>
        <row r="194">
          <cell r="D194" t="str">
            <v>5.1.4.08.40 Belanja Hibah untuk Mesjid Al Munawarah (Ds. Pl. Rumput)</v>
          </cell>
        </row>
        <row r="195">
          <cell r="D195" t="str">
            <v>5.1.4.08.41 Belanja Hibah untuk Mesjid Ar Rahman (Ds. Pisang Berebus)</v>
          </cell>
        </row>
        <row r="196">
          <cell r="D196" t="str">
            <v>5.1.4.08.42 Belanja Hibah untuk Mesjid Al Hidayah (Ds. Pasar Gunung)</v>
          </cell>
        </row>
        <row r="197">
          <cell r="D197" t="str">
            <v>5.1.4.08.43 Belanja Hibah untuk Mesjid Miftahul Huda (Ds. Sako Margasari)</v>
          </cell>
        </row>
        <row r="198">
          <cell r="D198" t="str">
            <v>5.1.4.08.44 Belanja Hibah untuk Mesjid Ar Rahman (Ds. Sikijang)</v>
          </cell>
        </row>
        <row r="199">
          <cell r="D199" t="str">
            <v>5.1.4.08.45 Belanja Hibah untuk Mesjid Jami' (Ds. Logas)</v>
          </cell>
        </row>
        <row r="200">
          <cell r="D200" t="str">
            <v>5.1.4.08.46 Belanja Hibah untuk Mesjid Nikmatullah (Ds. Giri Sako)</v>
          </cell>
        </row>
        <row r="201">
          <cell r="D201" t="str">
            <v>5.1.4.08.47 Belanja Hibah untuk Mesjid Al Muttaqin (Kelurahan Muara Lembu)</v>
          </cell>
        </row>
        <row r="202">
          <cell r="D202" t="str">
            <v>5.1.4.08.48 Belanja Hibah untuk Mesjid Miftahul Jannah (Ds. Logas)</v>
          </cell>
        </row>
        <row r="203">
          <cell r="D203" t="str">
            <v>5.1.4.08.49 Belanja Hibah untuk Mesjid Al Hidayah (Ds. Sei. Sirih)</v>
          </cell>
        </row>
        <row r="204">
          <cell r="D204" t="str">
            <v>5.1.4.08.50 Belanja Hibah untuk Mesjid Al Ma'ruf (Ds. Kebun Lado)</v>
          </cell>
        </row>
        <row r="205">
          <cell r="D205" t="str">
            <v>5.1.4.08.51 Belanja Hibah untuk Surau Baitul Hamdi (Ds. Pl. Panjang Hilir)</v>
          </cell>
        </row>
        <row r="206">
          <cell r="D206" t="str">
            <v>5.1.4.08.52 Belanja Hibah untuk Surau Darul Aman (Ds. Kasang Limau Sundai)</v>
          </cell>
        </row>
        <row r="207">
          <cell r="D207" t="str">
            <v>5.1.4.08.53 Belanja Hibah untuk Surau Almuhajirin (Ds. Sitorajo Kari)</v>
          </cell>
        </row>
        <row r="208">
          <cell r="D208" t="str">
            <v>5.1.4.08.54 Belanja Hibah untuk Surau baru (Ds. Sangau)</v>
          </cell>
        </row>
        <row r="209">
          <cell r="D209" t="str">
            <v>5.1.4.08.55 Belanja Hibah untuk Mesjid Fulqan Muhammadiyah (Ds. Muaro Tombang)</v>
          </cell>
        </row>
        <row r="210">
          <cell r="D210" t="str">
            <v>5.1.4.08.56 Belanja Hibah untuk MDA Raudatul Jannah (Ds. Kepala Pulau)</v>
          </cell>
        </row>
        <row r="211">
          <cell r="D211" t="str">
            <v>5.1.4.08.57 Belanja Hibah untuk MDA As-Shamadiyah (Ds. Pdg Tanggung-Teluk Pauh)</v>
          </cell>
        </row>
        <row r="212">
          <cell r="D212" t="str">
            <v>5.1.4.08.58 Belanja Hibah untuk Mesjid Jamik (Ds. Koto Cerenti)</v>
          </cell>
        </row>
        <row r="213">
          <cell r="D213" t="str">
            <v>5.1.4.08.59 Belanja Hibah untuk Mesjid Baitus Salam (Ds. Sumber Jaya)</v>
          </cell>
        </row>
        <row r="214">
          <cell r="D214" t="str">
            <v>5.1.4.08.60 Belanja Hibah untuk Surau Nurul Imam (Ds. Koto Lubuk Jambi)</v>
          </cell>
        </row>
        <row r="215">
          <cell r="D215" t="str">
            <v>5.1.4.08.61 Belanja Hibah untuk Mesjid Nurul Huda (Ds. Sangau)</v>
          </cell>
        </row>
        <row r="216">
          <cell r="D216" t="str">
            <v>5.1.4.08.62 Belanja Hibah untuk Mesjid Al-Jihad (Ds. Pantai)</v>
          </cell>
        </row>
        <row r="217">
          <cell r="D217" t="str">
            <v>5.1.4.08.63 Belanja Hibah untuk Mesjid Raya Kopah (Ds. Kopah)</v>
          </cell>
        </row>
        <row r="218">
          <cell r="D218" t="str">
            <v>5.1.4.08.64 Belanja Hibah untuk Surau Nurul Hikmah (Ds. Pangean)</v>
          </cell>
        </row>
        <row r="219">
          <cell r="D219" t="str">
            <v>5.1.4.08.65 Belanja Hibah untuk Mesjid Ubudiyyah (Hulu Kuantan)</v>
          </cell>
        </row>
        <row r="220">
          <cell r="D220" t="str">
            <v>5.1.4.08.66 Belanja Hibah untuk Mesjid Al-Magfirah (Ds. Sangau)</v>
          </cell>
        </row>
        <row r="221">
          <cell r="D221" t="str">
            <v>5.1.4.08.67 Belanja Hibah untuk Mesjid Al-Falah (Ds. Koto Cengar)</v>
          </cell>
        </row>
        <row r="222">
          <cell r="D222" t="str">
            <v>5.1.4.08.68 Belanja Hibah untuk Mesjid Al-Mujahadah (Ds. Petai)</v>
          </cell>
        </row>
        <row r="223">
          <cell r="D223" t="str">
            <v>5.1.4.08.69 Belanja Hibah untuk Mesjid Baitul Husanah (Ds. Seberang Cengar)</v>
          </cell>
        </row>
        <row r="224">
          <cell r="D224" t="str">
            <v>5.1.4.08.70 Belanja Hibah untuk Mesjid Kairul Umah (Ds. Pintu Gobang Kari)</v>
          </cell>
        </row>
        <row r="225">
          <cell r="D225" t="str">
            <v>5.1.4.08.71 Belanja Hibah untuk MDA Pintu Gobang Kari</v>
          </cell>
        </row>
        <row r="226">
          <cell r="D226" t="str">
            <v>5.1.4.08.72 Belanja Hibah untuk Mesjid Sabilul Huda (Singingi Hilir)</v>
          </cell>
        </row>
        <row r="227">
          <cell r="D227" t="str">
            <v>5.1.4.08.73 Belanja Hibah untuk Mesjid Mujahidin (Singingi Hilir)</v>
          </cell>
        </row>
        <row r="228">
          <cell r="D228" t="str">
            <v>5.1.4.08.74 Belanja Hibah untuk MTQ Mesjid Munawarah (Ds. Kepala Pulau)</v>
          </cell>
        </row>
        <row r="229">
          <cell r="D229" t="str">
            <v>5.1.4.08.75 Belanja Hibah untuk PHBI</v>
          </cell>
        </row>
        <row r="230">
          <cell r="D230" t="str">
            <v>5.1.4.08.76 Belanja Hibah untuk Mushalla</v>
          </cell>
        </row>
        <row r="231">
          <cell r="D231" t="str">
            <v>5.1.4.08.77 Belanja Hibah untuk Mesjid-mesjid</v>
          </cell>
        </row>
        <row r="232">
          <cell r="D232" t="str">
            <v>5.1.4.08.78 Belanja Hibah untuk Mushallah MAN Teluk Kuantan</v>
          </cell>
        </row>
        <row r="233">
          <cell r="D233" t="str">
            <v>5.1.4.08.79 Belanja Hibah untuk Surau Jannatul Ma'wa (Ds. Koto Taluk)</v>
          </cell>
        </row>
        <row r="234">
          <cell r="D234" t="str">
            <v>5.1.4.08.80 Belanja Hibah untuk Surau Nurul Ilham</v>
          </cell>
        </row>
        <row r="235">
          <cell r="D235" t="str">
            <v>5.1.4.08.81 Belanja Hibah untuk LPTQ Kecamatan Kuantan Tengah</v>
          </cell>
        </row>
        <row r="236">
          <cell r="D236" t="str">
            <v>5.1.4.08.82 Belanja Hibah untuk Surau Hakkul Yakkin (Ds. Pulau Komang Sentajo)</v>
          </cell>
        </row>
        <row r="237">
          <cell r="D237" t="str">
            <v>5.1.4.08.83 Belanja Hibah untuk Mesjid Mukhlisin (Ds. Muaro Sentajo)</v>
          </cell>
        </row>
        <row r="238">
          <cell r="D238" t="str">
            <v>5.1.4.08.84 Belanja Hibah untuk Surau Nurul Yaqin (Ds. Koto Sentajo)</v>
          </cell>
        </row>
        <row r="239">
          <cell r="D239" t="str">
            <v>5.1.4.08.85 Belanja Hibah untuk Surau Al-Fatah (Ds. Pengalihan)</v>
          </cell>
        </row>
        <row r="240">
          <cell r="D240" t="str">
            <v>5.1.4.08.86 Belanja Hibah untuk Surau Babul Khairat (Ds. Tjg Pisang)</v>
          </cell>
        </row>
        <row r="241">
          <cell r="D241" t="str">
            <v>5.1.4.08.87 Belanja Hibah untuk Mushallah Baiturrahman (Ds. Pematang)</v>
          </cell>
        </row>
        <row r="242">
          <cell r="D242" t="str">
            <v>5.1.4.08.88 Belanja Hibah untuk Surau Darul Iman (Ds. Kasang Limau Sundai)</v>
          </cell>
        </row>
        <row r="243">
          <cell r="D243" t="str">
            <v>5.1.4.08.89 Belanja Hibah untuk Mesjid Takwa (Ds. Kpg Tengah)</v>
          </cell>
        </row>
        <row r="244">
          <cell r="D244" t="str">
            <v>5.1.4.08.90 Belanja Hibah untuk Surau Nurul Hasanah (Ds. Danau)</v>
          </cell>
        </row>
        <row r="245">
          <cell r="D245" t="str">
            <v>5.1.4.08.91 Belanja Hibah untuk Surau Nurul Huda (Ds. Pulau Panjang Cerenti)</v>
          </cell>
        </row>
        <row r="246">
          <cell r="D246" t="str">
            <v>5.1.4.08.92 Belanja Hibah untuk Mesjid As-Syuhada Sukarmis (Ds. Pl. Komang Sentajo)</v>
          </cell>
        </row>
        <row r="247">
          <cell r="D247" t="str">
            <v>5.1.4.08.93 Belanja Hibah untuk Surau (Ds. Pangkalan Indarung)</v>
          </cell>
        </row>
        <row r="248">
          <cell r="D248" t="str">
            <v>5.1.4.08.94 Belanja Hibah untuk MTs Darul Ulum (Ds. Sukaraja)</v>
          </cell>
        </row>
        <row r="249">
          <cell r="D249" t="str">
            <v>5.1.4.08.95 Belanja Hibah untuk Pesantren (Ds. Beringin)</v>
          </cell>
        </row>
        <row r="250">
          <cell r="D250" t="str">
            <v>5.1.5.01.01 Belanja Bantuan Sosial Kepada Organisasi Sosial Kemasyarakatan Kab. KS</v>
          </cell>
        </row>
        <row r="251">
          <cell r="D251" t="str">
            <v>5.1.5.01.02 Belanja Bantuan Sosial Kepada Organisasi Sosial Kemasyarakatan Kegiatan Keagamaan</v>
          </cell>
        </row>
        <row r="252">
          <cell r="D252" t="str">
            <v xml:space="preserve">5.1.5.01.03 Belanja Bantuan Sosial Kepada Organisasi Sosial Kemasyarakatan Kegiatan Sosial </v>
          </cell>
        </row>
        <row r="253">
          <cell r="D253" t="str">
            <v xml:space="preserve">5.1.5.01.04 Belanja Bantuan Sosial Kepada Organisasi Sosial Kemasyarakatan Profesi </v>
          </cell>
        </row>
        <row r="254">
          <cell r="D254" t="str">
            <v xml:space="preserve">5.1.5.01.05 Belanja Bantuan Sosial Kepada Organisasi Sosial Kemasyarakatan Umum </v>
          </cell>
        </row>
        <row r="255">
          <cell r="D255" t="str">
            <v xml:space="preserve">5.1.5.01.06 Belanja Bantuan Sosial Kepada Organisasi Sosial Kemasyarakatan Siswa dan Mahasiswa </v>
          </cell>
        </row>
        <row r="256">
          <cell r="D256" t="str">
            <v>5.1.5.01.07 Belanja Bantuan Sosial Dalam Rangka Pembinaan Kamtibnas</v>
          </cell>
        </row>
        <row r="257">
          <cell r="D257" t="str">
            <v>5.1.5.01.08 Belanja Bantuan Sosial Dana Pendamping Dana Pamsimas</v>
          </cell>
        </row>
        <row r="258">
          <cell r="D258" t="str">
            <v>5.1.5.01.09 Belanja Bantuan Partai Politik</v>
          </cell>
        </row>
        <row r="259">
          <cell r="D259" t="str">
            <v>5.1.5.01.10 Lembaga dan Kegiatan Pemberdayaan Wanita</v>
          </cell>
        </row>
        <row r="260">
          <cell r="D260" t="str">
            <v>5.1.5.01.11 Persatuan Wredatama</v>
          </cell>
        </row>
        <row r="261">
          <cell r="D261" t="str">
            <v>5.1.5.01.12 Imam Masjid</v>
          </cell>
        </row>
        <row r="262">
          <cell r="D262" t="str">
            <v>5.1.5.01.13 Majelis Ulama</v>
          </cell>
        </row>
        <row r="263">
          <cell r="D263" t="str">
            <v>5.1.5.01.14 KONI</v>
          </cell>
        </row>
        <row r="264">
          <cell r="D264" t="str">
            <v>5.1.5.01.15 Pembinaan Organisasi dan Kegiatan KORPRI</v>
          </cell>
        </row>
        <row r="265">
          <cell r="D265" t="str">
            <v>5.1.5.01.16 PGRI</v>
          </cell>
        </row>
        <row r="266">
          <cell r="D266" t="str">
            <v>5.1.5.01.17 Lembaga dan Kegiatan Keolahragaan</v>
          </cell>
        </row>
        <row r="267">
          <cell r="D267" t="str">
            <v>5.1.5.01.18 Dewan Pendidikan</v>
          </cell>
        </row>
        <row r="268">
          <cell r="D268" t="str">
            <v>5.1.5.01.19 Bantuan Kepada Perguruan Tinggi dan Pendidikan Lainnya</v>
          </cell>
        </row>
        <row r="269">
          <cell r="D269" t="str">
            <v>5.1.5.01.20 BKKSI dan ADKASI</v>
          </cell>
        </row>
        <row r="270">
          <cell r="D270" t="str">
            <v>5.1.5.01.21 Bantuan Kepada KPU</v>
          </cell>
        </row>
        <row r="271">
          <cell r="D271" t="str">
            <v>5.1.5.01.22 Bantuan ....</v>
          </cell>
        </row>
        <row r="272">
          <cell r="D272" t="str">
            <v>5.1.5.01.23 Kegiatan Organisasi Profesi dan Generasi Muda Lainnya</v>
          </cell>
        </row>
        <row r="273">
          <cell r="D273" t="str">
            <v>5.1.5.01.24 Panti Asuhan</v>
          </cell>
        </row>
        <row r="274">
          <cell r="D274" t="str">
            <v>5.1.5.01.25 Pembinaan/Pengembangan Museum Daerah</v>
          </cell>
        </row>
        <row r="275">
          <cell r="D275" t="str">
            <v>5.1.5.01.26 Yayasan Yatim Piatu</v>
          </cell>
        </row>
        <row r="276">
          <cell r="D276" t="str">
            <v>5.1.5.01.27 Tim Pembimbing Haji</v>
          </cell>
        </row>
        <row r="277">
          <cell r="D277" t="str">
            <v>5.1.5.01.28 AKPER</v>
          </cell>
        </row>
        <row r="278">
          <cell r="D278" t="str">
            <v>5.1.5.01.29 Pelaksanaan Pemberangkatan/Pemulangan Haji</v>
          </cell>
        </row>
        <row r="279">
          <cell r="D279" t="str">
            <v>5.1.5.01.30 Penyelenggaraan Pendidikan SLTP/SMA</v>
          </cell>
        </row>
        <row r="280">
          <cell r="D280" t="str">
            <v>5.1.5.01.31 Yayasan Pendidikan Taman Kanak-Kanak</v>
          </cell>
        </row>
        <row r="281">
          <cell r="D281" t="str">
            <v>5.1.5.01.32 Badan Kontak Majelis Taklim</v>
          </cell>
        </row>
        <row r="282">
          <cell r="D282" t="str">
            <v>5.1.5.01.33 Organisasi Kemasyarakatan Lainnya</v>
          </cell>
        </row>
        <row r="283">
          <cell r="D283" t="str">
            <v>5.1.5.01.34 Panitia HUT RI</v>
          </cell>
        </row>
        <row r="284">
          <cell r="D284" t="str">
            <v>5.1.5.01.35 Himpunan Kerukunan Tani Indosenia (HKTI)</v>
          </cell>
        </row>
        <row r="285">
          <cell r="D285" t="str">
            <v>5.1.5.01.36 Himpunan Nelayan Seluruh Indonesia (HNSI)</v>
          </cell>
        </row>
        <row r="286">
          <cell r="D286" t="str">
            <v>5.1.5.01.37 Masyarakat Transmigrasi</v>
          </cell>
        </row>
        <row r="287">
          <cell r="D287" t="str">
            <v>5.1.5.01.38 Dewan Koperasi Indonesia</v>
          </cell>
        </row>
        <row r="288">
          <cell r="D288" t="str">
            <v>5.1.5.01.39 Badan Amil Zakat (BAZ)</v>
          </cell>
        </row>
        <row r="289">
          <cell r="D289" t="str">
            <v>5.1.5.01.40 SLB ABCD</v>
          </cell>
        </row>
        <row r="290">
          <cell r="D290" t="str">
            <v>5.1.5.01.41 Persatuan Wartawan Indonesia (PWI)</v>
          </cell>
        </row>
        <row r="291">
          <cell r="D291" t="str">
            <v>5.1.5.01.42 Pembinaan Pemuda Kelompok Tani dan Nelayan Andalan</v>
          </cell>
        </row>
        <row r="292">
          <cell r="D292" t="str">
            <v>5.1.5.01.43 Pembinaan Pendidikan, Kesenian dan Kebudayaan</v>
          </cell>
        </row>
        <row r="293">
          <cell r="D293" t="str">
            <v>5.1.5.01.44 Persatuan Purnawirawan TNI/POLRI</v>
          </cell>
        </row>
        <row r="294">
          <cell r="D294" t="str">
            <v>5.1.5.01.45 PERWOSI</v>
          </cell>
        </row>
        <row r="295">
          <cell r="D295" t="str">
            <v>5.1.5.01.46 Mahasiswa Praja STPDN</v>
          </cell>
        </row>
        <row r="296">
          <cell r="D296" t="str">
            <v>5.1.5.01.47 Panitia Harkitnas</v>
          </cell>
        </row>
        <row r="297">
          <cell r="D297" t="str">
            <v>5.1.5.01.48 Bantuan Sosial kepada Lembaga/Yayasan/Pembinaan/Tim/Mahasiswa/Penyelenggara dan Organisasi Lainnya</v>
          </cell>
        </row>
        <row r="298">
          <cell r="D298" t="str">
            <v>5.1.5.02.01 Belanja Bantuan Sosial kepada Kelompok Masyarakat</v>
          </cell>
        </row>
        <row r="299">
          <cell r="D299" t="str">
            <v>5.1.5.03.01 Belanja Bantuan Sosial Kepada Anak Yatim</v>
          </cell>
        </row>
        <row r="300">
          <cell r="D300" t="str">
            <v>5.1.5.03.02 Belanja Bantuan Sosial Kepada Lanjut Usia/Jompo</v>
          </cell>
        </row>
        <row r="301">
          <cell r="D301" t="str">
            <v>5.1.5.04.01 Belanja Bantuan Kepada Partai Politik.</v>
          </cell>
        </row>
        <row r="302">
          <cell r="D302" t="str">
            <v>5.1.5.05.01 Belanja Bantuan Sosial Keagamaan</v>
          </cell>
        </row>
        <row r="303">
          <cell r="D303" t="str">
            <v>5.1.5.06.01 Belanja Bantuan Sosial Kependidikan</v>
          </cell>
        </row>
        <row r="304">
          <cell r="D304" t="str">
            <v>5.1.6.01.01 Belanja Bagi Hasil Pajak Daerah Kepada Provinsi</v>
          </cell>
        </row>
        <row r="305">
          <cell r="D305" t="str">
            <v>5.1.6.02.01 Belanja Bagi Hasil Pajak Daerah Kepada Kabupaten/Kota</v>
          </cell>
        </row>
        <row r="306">
          <cell r="D306" t="str">
            <v>5.1.6.03.01 Belanja Bagi Hasil Pajak Daerah Kepada Pemerintahan Desa</v>
          </cell>
        </row>
        <row r="307">
          <cell r="D307" t="str">
            <v>5.1.6.04.01 Belanja Bagi Hasil Retribusi Daerah Kepada Kabupaten/Kota ….</v>
          </cell>
        </row>
        <row r="308">
          <cell r="D308" t="str">
            <v>5.1.6.05.01 Belanja Bagi Hasil Retribusi Daerah Kepada Pemerintahan Desa</v>
          </cell>
        </row>
        <row r="309">
          <cell r="D309" t="str">
            <v xml:space="preserve">5.1.7.01.01 Belanja Bantuan Keuangan Kepada Provinsi …... </v>
          </cell>
        </row>
        <row r="310">
          <cell r="D310" t="str">
            <v xml:space="preserve">5.1.7.02.01 Belanja Bantuan Keuangan kepada Kabupaten/Kota …... </v>
          </cell>
        </row>
        <row r="311">
          <cell r="D311" t="str">
            <v>5.1.7.03.01 Belanja Bantuan Keuangan kepada Desa</v>
          </cell>
        </row>
        <row r="312">
          <cell r="D312" t="str">
            <v>5.1.7.03.02 Belanja Bantuan Langsung Kepada Desa/Kelurahan</v>
          </cell>
        </row>
        <row r="313">
          <cell r="D313" t="str">
            <v>5.1.7.03.03 Bantuan Operasional Kepada Kepala Lingkungan</v>
          </cell>
        </row>
        <row r="314">
          <cell r="D314" t="str">
            <v>5.1.7.03.04 Bantuan Dana Pendamping PPK</v>
          </cell>
        </row>
        <row r="315">
          <cell r="D315" t="str">
            <v>5.1.7.04.01 Belanja Bantuan Keuangan kepada Provinsi ...</v>
          </cell>
        </row>
        <row r="316">
          <cell r="D316" t="str">
            <v>5.1.7.04.02 Belanja Bantuan Keuangan kepada Kabupaten/Kota</v>
          </cell>
        </row>
        <row r="317">
          <cell r="D317" t="str">
            <v>5.1.7.04.03 Belanja Bantuan Keuangan kepada Pemerintahan Desa</v>
          </cell>
        </row>
        <row r="318">
          <cell r="D318" t="str">
            <v>5.1.7.04.04 Belanja Bantuan Keuangan kepada Kelurahan</v>
          </cell>
        </row>
        <row r="319">
          <cell r="D319" t="str">
            <v>5.1.7.04.05 Belanja Bantuan Keuangan kepada Badan Perwakilan Desa</v>
          </cell>
        </row>
        <row r="320">
          <cell r="D320" t="str">
            <v>5.1.7.05.01 Belanja Bantuan Keuangan</v>
          </cell>
        </row>
        <row r="321">
          <cell r="D321" t="str">
            <v>5.1.7.05.02 Belanja Bantuan kepada Partai Politik PPRN</v>
          </cell>
        </row>
        <row r="322">
          <cell r="D322" t="str">
            <v>5.1.7.05.03 Belanja Bantuan kepada Partai Politik GERINDRA</v>
          </cell>
        </row>
        <row r="323">
          <cell r="D323" t="str">
            <v>5.1.7.05.04 Belanja Bantuan kepada Partai Politik PKPI</v>
          </cell>
        </row>
        <row r="324">
          <cell r="D324" t="str">
            <v>5.1.7.05.05 Belanja Bantuan kepada Partai Politik PAN</v>
          </cell>
        </row>
        <row r="325">
          <cell r="D325" t="str">
            <v>5.1.7.05.06 Belanja Bantuan kepada Partai Politik PPIB</v>
          </cell>
        </row>
        <row r="326">
          <cell r="D326" t="str">
            <v>5.1.7.05.07 Belanja Bantuan kepada Partai Politik PKB</v>
          </cell>
        </row>
        <row r="327">
          <cell r="D327" t="str">
            <v>5.1.7.05.08 Belanja Bantuan kepada Partai Politik PNI MAHERNEISME</v>
          </cell>
        </row>
        <row r="328">
          <cell r="D328" t="str">
            <v>5.1.7.05.09 Belanja Bantuan kepada Partai Politik GOLKAR</v>
          </cell>
        </row>
        <row r="329">
          <cell r="D329" t="str">
            <v>5.1.7.05.10 Belanja Bantuan kepada Partai Politik PPP</v>
          </cell>
        </row>
        <row r="330">
          <cell r="D330" t="str">
            <v>5.1.7.05.11 Belanja Bantuan kepada Partai Politik PBB</v>
          </cell>
        </row>
        <row r="331">
          <cell r="D331" t="str">
            <v>5.1.7.05.12 Belanja Bantuan kepada Partai Politik PDIP</v>
          </cell>
        </row>
        <row r="332">
          <cell r="D332" t="str">
            <v>5.1.7.05.13 Belanja Bantuan kepada Partai Politik PBR</v>
          </cell>
        </row>
        <row r="333">
          <cell r="D333" t="str">
            <v>5.1.7.05.14 Belanja Bantuan kepada Partai Politik PATRIOT</v>
          </cell>
        </row>
        <row r="334">
          <cell r="D334" t="str">
            <v>5.1.7.05.15 Belanja Bantuan kepada Partai Politik DEMOKRAT</v>
          </cell>
        </row>
        <row r="335">
          <cell r="D335" t="str">
            <v>5.1.7.05.16 Belanja Bantuan kepada Partai Politik PIS</v>
          </cell>
        </row>
        <row r="336">
          <cell r="D336" t="str">
            <v>5.1.7.05.17 Belanja Bantuan kepada Partai Politik PKNU</v>
          </cell>
        </row>
        <row r="337">
          <cell r="D337" t="str">
            <v>5.1.8.01.01 Belanja Tidak Terduga</v>
          </cell>
        </row>
        <row r="338">
          <cell r="D338" t="str">
            <v>5.2.1.01.01 Honorarium Panitia Pelaksana Kegiatan</v>
          </cell>
        </row>
        <row r="339">
          <cell r="D339" t="str">
            <v>5.2.1.01.02 Honorarium Tim Pengadaan Barang dan Jasa</v>
          </cell>
        </row>
        <row r="340">
          <cell r="D340" t="str">
            <v>5.2.1.01.03 Honorarium Tim Teknis PNS</v>
          </cell>
        </row>
        <row r="341">
          <cell r="D341" t="str">
            <v>5.2.1.01.04 Uang saku Peserta Pelatihan PNS</v>
          </cell>
        </row>
        <row r="342">
          <cell r="D342" t="str">
            <v>5.2.1.01.05 Honorarium Tenaga Ahli/Instruktur/Nara Sumber PNS</v>
          </cell>
        </row>
        <row r="343">
          <cell r="D343" t="str">
            <v>5.2.1.01.06 Honorarium Pelayanan Kedinasan Pimpinan</v>
          </cell>
        </row>
        <row r="344">
          <cell r="D344" t="str">
            <v>5.2.1.01.07 Uang Saku Peserta Kegiatan PNS</v>
          </cell>
        </row>
        <row r="345">
          <cell r="D345" t="str">
            <v>5.2.1.01.08 Uang Jasa Pelayanan Kesehatan (PNS)</v>
          </cell>
        </row>
        <row r="346">
          <cell r="D346" t="str">
            <v>5.2.1.02.01 Honorarium Pegawai Honorer/tidak tetap</v>
          </cell>
        </row>
        <row r="347">
          <cell r="D347" t="str">
            <v>5.2.1.02.02 Honorarium Pegawai Honorer/tidak tetap</v>
          </cell>
        </row>
        <row r="348">
          <cell r="D348" t="str">
            <v>5.2.1.02.03 Honorarium Pembantu Pelaksana Kegiatan</v>
          </cell>
        </row>
        <row r="349">
          <cell r="D349" t="str">
            <v>5.2.1.02.04 Honorarium Pembantu Pelaksana Kegiatan</v>
          </cell>
        </row>
        <row r="350">
          <cell r="D350" t="str">
            <v>5.2.1.02.05 Honorarium Dokter/Tenaga Ahli/Tukang/Administrasi/Teknisi/Operator/Asisten/Cleaning Service/Penjaga Malam</v>
          </cell>
        </row>
        <row r="351">
          <cell r="D351" t="str">
            <v>5.2.1.02.06 Uang Saku Peserta Kegiatan Non PNS</v>
          </cell>
        </row>
        <row r="352">
          <cell r="D352" t="str">
            <v>5.2.1.02.07 Uang Jasa Pelayanan Kesehatan (Non PNS)</v>
          </cell>
        </row>
        <row r="353">
          <cell r="D353" t="str">
            <v>5.2.1.03.01 Uang Lembur PNS</v>
          </cell>
        </row>
        <row r="354">
          <cell r="D354" t="str">
            <v>5.2.1.03.02 Uang Lembur Non PNS</v>
          </cell>
        </row>
        <row r="355">
          <cell r="D355" t="str">
            <v>5.2.1.03.03 Uang Lembur Lainnya</v>
          </cell>
        </row>
        <row r="356">
          <cell r="D356" t="str">
            <v>5.2.1.04.01 Belanja beasiswa tugas belajar D3</v>
          </cell>
        </row>
        <row r="357">
          <cell r="D357" t="str">
            <v>5.2.1.04.02 Belanja beasiswa tugas belajar S1</v>
          </cell>
        </row>
        <row r="358">
          <cell r="D358" t="str">
            <v>5.2.1.04.03 Belanja beasiswa tugas belajar S2</v>
          </cell>
        </row>
        <row r="359">
          <cell r="D359" t="str">
            <v>5.2.1.04.04 Belanja beasiswa tugas belajar S3</v>
          </cell>
        </row>
        <row r="360">
          <cell r="D360" t="str">
            <v>5.2.1.05.01 Uang Untuk Diberikan kepada Pihak Ketiga</v>
          </cell>
        </row>
        <row r="361">
          <cell r="D361" t="str">
            <v>5.2.1.05.02 Uang Untuk Diberikan kepada Masyarakat</v>
          </cell>
        </row>
        <row r="362">
          <cell r="D362" t="str">
            <v>5.2.1.05.03 Belanja Bimbingan Teknis</v>
          </cell>
        </row>
        <row r="363">
          <cell r="D363" t="str">
            <v>5.2.1.06.01 Belanja Operasional Panitia Pengadaan Tanah</v>
          </cell>
        </row>
        <row r="364">
          <cell r="D364" t="str">
            <v>5.2.1.07.01 Biaya Operasional Panitia Pelayanan dan Pengamanan Lalu Lintas</v>
          </cell>
        </row>
        <row r="365">
          <cell r="D365" t="str">
            <v>5.2.1.08.01 Belanja Optimalisasi Tugas dan Fungsi Pimpinan Daerah</v>
          </cell>
        </row>
        <row r="366">
          <cell r="D366" t="str">
            <v>5.2.1.08.02 Rekening Salah</v>
          </cell>
        </row>
        <row r="367">
          <cell r="D367" t="str">
            <v>5.2.1.08.03 Rekening Salah juga</v>
          </cell>
        </row>
        <row r="368">
          <cell r="D368" t="str">
            <v>5.2.1.09.01 Belanja Optimalisasi Tugas Fungsi SKPKD/PPKD/BUD/Kuasa BUD</v>
          </cell>
        </row>
        <row r="369">
          <cell r="D369" t="str">
            <v>5.2.1.10.01 Biaya Operasional Pengelolaan Raskin</v>
          </cell>
        </row>
        <row r="370">
          <cell r="D370" t="str">
            <v>5.2.1.11.01 Penunjang Kegiatan Pengembangan Syiar Islam</v>
          </cell>
        </row>
        <row r="371">
          <cell r="D371" t="str">
            <v>5.2.2.01.01 Belanja Alat Tulis Kantor</v>
          </cell>
        </row>
        <row r="372">
          <cell r="D372" t="str">
            <v>5.2.2.01.02 Belanja Dokumen/Administrasi Tender</v>
          </cell>
        </row>
        <row r="373">
          <cell r="D373" t="str">
            <v>5.2.2.01.03 Belanja Alat Listrik dan Elektronik (lampu pijar, battery kering)</v>
          </cell>
        </row>
        <row r="374">
          <cell r="D374" t="str">
            <v>5.2.2.01.04 Belanja Perangko, Materai dan Benda Pos lainnya</v>
          </cell>
        </row>
        <row r="375">
          <cell r="D375" t="str">
            <v>5.2.2.01.05 Belanja peralatan kebersihan dan Bahan Pembersih</v>
          </cell>
        </row>
        <row r="376">
          <cell r="D376" t="str">
            <v>5.2.2.01.06 Belanja Bahan Bakar Minyak/Gas</v>
          </cell>
        </row>
        <row r="377">
          <cell r="D377" t="str">
            <v>5.2.2.01.07 Belanja pengisian Tabung Pemadam Kebakaran</v>
          </cell>
        </row>
        <row r="378">
          <cell r="D378" t="str">
            <v>5.2.2.01.08 Belanja pengisian Tabung Gas</v>
          </cell>
        </row>
        <row r="379">
          <cell r="D379" t="str">
            <v>5.2.2.01.09 Belanja Kotak Arsip</v>
          </cell>
        </row>
        <row r="380">
          <cell r="D380" t="str">
            <v>5.2.2.01.10 Belanja Sarana dan Prasarana Penunjang Kesehatan</v>
          </cell>
        </row>
        <row r="381">
          <cell r="D381" t="str">
            <v>5.2.2.01.11 Belanja Alat Kedokteran habis pakai</v>
          </cell>
        </row>
        <row r="382">
          <cell r="D382" t="str">
            <v>5.2.2.01.12 Belanja Bahan perlengkapan/keterampilan</v>
          </cell>
        </row>
        <row r="383">
          <cell r="D383" t="str">
            <v>5.2.2.01.13 Belanja Publikasi dan dokumentasi</v>
          </cell>
        </row>
        <row r="384">
          <cell r="D384" t="str">
            <v>5.2.2.01.14 Belanja Kursi/Sofa</v>
          </cell>
        </row>
        <row r="385">
          <cell r="D385" t="str">
            <v>5.2.2.01.14 Belanja Kursi/Sofa</v>
          </cell>
        </row>
        <row r="386">
          <cell r="D386" t="str">
            <v>5.2.2.01.15 Belanja Kain Gorden</v>
          </cell>
        </row>
        <row r="387">
          <cell r="D387" t="str">
            <v>5.2.2.01.17 Belanja Pakaian</v>
          </cell>
        </row>
        <row r="388">
          <cell r="D388" t="str">
            <v>5.2.2.01.18 Belanja buku administrasi sekolah</v>
          </cell>
        </row>
        <row r="389">
          <cell r="D389" t="str">
            <v>5.2.2.02.01 Belanja Bahan Baku Bangunan</v>
          </cell>
        </row>
        <row r="390">
          <cell r="D390" t="str">
            <v>5.2.2.02.02 Belanja Bahan/Bibit Tanaman</v>
          </cell>
        </row>
        <row r="391">
          <cell r="D391" t="str">
            <v>5.2.2.02.03 Belanja Bibit Ternak</v>
          </cell>
        </row>
        <row r="392">
          <cell r="D392" t="str">
            <v>5.2.2.02.04 Belanja Bahan Obat-obatan</v>
          </cell>
        </row>
        <row r="393">
          <cell r="D393" t="str">
            <v>5.2.2.02.05 Belanja Bahan Kimia</v>
          </cell>
        </row>
        <row r="394">
          <cell r="D394" t="str">
            <v>5.2.2.02.06 Belanja Bahan Percontohan</v>
          </cell>
        </row>
        <row r="395">
          <cell r="D395" t="str">
            <v>5.2.2.02.07 Belanja bahan material peralatan dan perlengkapan kantor</v>
          </cell>
        </row>
        <row r="396">
          <cell r="D396" t="str">
            <v>5.2.2.02.08 Belanja Bahan Pakan Ikan/Ternak</v>
          </cell>
        </row>
        <row r="397">
          <cell r="D397" t="str">
            <v>5.2.2.02.09 Belanja Perlengkapan Kerja Penyuluh</v>
          </cell>
        </row>
        <row r="398">
          <cell r="D398" t="str">
            <v>5.2.2.02.10 Belanja Perlengkapan Kerja/Kantor</v>
          </cell>
        </row>
        <row r="399">
          <cell r="D399" t="str">
            <v>5.2.2.03.01 Belanja Telepon</v>
          </cell>
        </row>
        <row r="400">
          <cell r="D400" t="str">
            <v>5.2.2.03.02 Belanja Air</v>
          </cell>
        </row>
        <row r="401">
          <cell r="D401" t="str">
            <v>5.2.2.03.03 Belanja Listrik</v>
          </cell>
        </row>
        <row r="402">
          <cell r="D402" t="str">
            <v>5.2.2.03.04 Belanja Jasa Pengumuman Lelang/Pemenang lelang</v>
          </cell>
        </row>
        <row r="403">
          <cell r="D403" t="str">
            <v>5.2.2.03.05 Belanja Surat Kabar/Majalah/Televisi</v>
          </cell>
        </row>
        <row r="404">
          <cell r="D404" t="str">
            <v>5.2.2.03.06 Belanja Paket/Pengiriman</v>
          </cell>
        </row>
        <row r="405">
          <cell r="D405" t="str">
            <v>5.2.2.03.07 Belanja Sertifikasi</v>
          </cell>
        </row>
        <row r="406">
          <cell r="D406" t="str">
            <v>5.2.2.03.08 Belanja Jasa Transaksi Keuangan</v>
          </cell>
        </row>
        <row r="407">
          <cell r="D407" t="str">
            <v>5.2.2.03.09 Belanja Jasa Administrasi Pemungutan Pajak Penerangan Jalan Umum</v>
          </cell>
        </row>
        <row r="408">
          <cell r="D408" t="str">
            <v>5.2.2.03.10 Belanja Jasa Administrasi Pemungutan Pajak Bahan Bakar Kendaraan Bermotor</v>
          </cell>
        </row>
        <row r="409">
          <cell r="D409" t="str">
            <v>5.2.2.03.11 Belanja Dokumentasi/Dekorasi/Spanduk</v>
          </cell>
        </row>
        <row r="410">
          <cell r="D410" t="str">
            <v>5.2.2.03.12 Belanja Jasa Pihak Ketiga</v>
          </cell>
        </row>
        <row r="411">
          <cell r="D411" t="str">
            <v>5.2.2.03.13 Belanja Kawat/Faksimili/Internet</v>
          </cell>
        </row>
        <row r="412">
          <cell r="D412" t="str">
            <v>5.2.2.03.14 Belanja Jasa Pengurusan Perizinan</v>
          </cell>
        </row>
        <row r="413">
          <cell r="D413" t="str">
            <v>5.2.2.03.15 Belanja Jasa Analisis dan Metode Penelitian</v>
          </cell>
        </row>
        <row r="414">
          <cell r="D414" t="str">
            <v>5.2.2.03.16 Belanja Jasa Koordinasi dan Konsultasi</v>
          </cell>
        </row>
        <row r="415">
          <cell r="D415" t="str">
            <v>5.2.2.03.17 Belanja Jasa Pembinaan Adm. &amp; Pengendalian Perencanaan Pembangunan Daerah</v>
          </cell>
        </row>
        <row r="416">
          <cell r="D416" t="str">
            <v>5.2.2.03.20 Belanja Jasa Pengurusan Surat Izin</v>
          </cell>
        </row>
        <row r="417">
          <cell r="D417" t="str">
            <v>5.2.2.03.21 Belanja Barang/Jasa SKPKD</v>
          </cell>
        </row>
        <row r="418">
          <cell r="D418" t="str">
            <v>5.2.2.03.22 Belanja Barang/Jasa Optimalisasi Program Pimpinan</v>
          </cell>
        </row>
        <row r="419">
          <cell r="D419" t="str">
            <v>5.2.2.03.23 Belanja Barang/Jasa Bahan Bacaan dan Buku-buku lainnya</v>
          </cell>
        </row>
        <row r="420">
          <cell r="D420" t="str">
            <v>5.2.2.03.24 Belanja Jasa Pengumuman</v>
          </cell>
        </row>
        <row r="421">
          <cell r="D421" t="str">
            <v>5.2.2.03.25 Belanja Jasa Pengawalan Keamanan</v>
          </cell>
        </row>
        <row r="422">
          <cell r="D422" t="str">
            <v>5.2.2.03.26 Belanja Jasa Upah Pekerja</v>
          </cell>
        </row>
        <row r="423">
          <cell r="D423" t="str">
            <v>5.2.2.03.27 Belanja Jasa Pengamanan</v>
          </cell>
        </row>
        <row r="424">
          <cell r="D424" t="str">
            <v>5.2.2.03.28 Belanja Barang/Jasa Pengelolaan Keuangan Daerah</v>
          </cell>
        </row>
        <row r="425">
          <cell r="D425" t="str">
            <v>5.2.2.04.01 Belanja Premi Asuransi Kesehatan</v>
          </cell>
        </row>
        <row r="426">
          <cell r="D426" t="str">
            <v>5.2.2.04.02 Belanja Premi Asuransi Barang Milik Daerah</v>
          </cell>
        </row>
        <row r="427">
          <cell r="D427" t="str">
            <v>5.2.2.04.03 Belanja Premi Asuransi Jiwa (Kecelakaan Kerja)</v>
          </cell>
        </row>
        <row r="428">
          <cell r="D428" t="str">
            <v>5.2.2.04.04 Belanja Perawatan dan Pengobatan</v>
          </cell>
        </row>
        <row r="429">
          <cell r="D429" t="str">
            <v>5.2.2.05.01 Belanja Jasa Service</v>
          </cell>
        </row>
        <row r="430">
          <cell r="D430" t="str">
            <v>5.2.2.05.02 Belanja Penggantian Suku Cadang</v>
          </cell>
        </row>
        <row r="431">
          <cell r="D431" t="str">
            <v>5.2.2.05.03 Belanja Minyak Pelumas</v>
          </cell>
        </row>
        <row r="432">
          <cell r="D432" t="str">
            <v>5.2.2.05.04 Belanja Jasa KIR</v>
          </cell>
        </row>
        <row r="433">
          <cell r="D433" t="str">
            <v>5.2.2.05.05 Belanja Surat Tanda Nomor Kendaraan</v>
          </cell>
        </row>
        <row r="434">
          <cell r="D434" t="str">
            <v>5.2.2.05.06 Belanja Perpanjangan Surat Ijin Mengemudi</v>
          </cell>
        </row>
        <row r="435">
          <cell r="D435" t="str">
            <v>5.2.2.05.07 Belanja Pengadaan Ban Luar/Dalam</v>
          </cell>
        </row>
        <row r="436">
          <cell r="D436" t="str">
            <v>5.2.2.05.08 Belanja Pajak Kendaraan Bermotor</v>
          </cell>
        </row>
        <row r="437">
          <cell r="D437" t="str">
            <v>5.2.2.06.01 Belanja Cetak</v>
          </cell>
        </row>
        <row r="438">
          <cell r="D438" t="str">
            <v>5.2.2.06.02 Belanja Penggandaan</v>
          </cell>
        </row>
        <row r="439">
          <cell r="D439" t="str">
            <v>5.2.2.07.01 Belanja Sewa Rumah Jabatan/rumah dinas</v>
          </cell>
        </row>
        <row r="440">
          <cell r="D440" t="str">
            <v>5.2.2.07.02 Belanja Sewa Gedung/Kantor/tempat</v>
          </cell>
        </row>
        <row r="441">
          <cell r="D441" t="str">
            <v>5.2.2.07.03 Belanja Sewa Ruang Rapat/Pertemuan</v>
          </cell>
        </row>
        <row r="442">
          <cell r="D442" t="str">
            <v>5.2.2.07.04 Belanja Sewa Tempat Parkir/uang tambat/hanggar sarana mobilitas</v>
          </cell>
        </row>
        <row r="443">
          <cell r="D443" t="str">
            <v>5.2.2.08.01 Belanja Sewa Sarana Mobilitas Darat</v>
          </cell>
        </row>
        <row r="444">
          <cell r="D444" t="str">
            <v>5.2.2.08.02 Belanja Sewa Sarana Mobilitas Air</v>
          </cell>
        </row>
        <row r="445">
          <cell r="D445" t="str">
            <v>5.2.2.08.03 Belanja Sewa Sarana Mobilitas Udara</v>
          </cell>
        </row>
        <row r="446">
          <cell r="D446" t="str">
            <v>5.2.2.09.01 Belanja Sewa Eskavator</v>
          </cell>
        </row>
        <row r="447">
          <cell r="D447" t="str">
            <v>5.2.2.09.02 Belanja Sewa Buldoser</v>
          </cell>
        </row>
        <row r="448">
          <cell r="D448" t="str">
            <v>5.2.2.10.01 Belanja Sewa Meja Kursi</v>
          </cell>
        </row>
        <row r="449">
          <cell r="D449" t="str">
            <v>5.2.2.10.02 Belanja Sewa Komputer dan Printer</v>
          </cell>
        </row>
        <row r="450">
          <cell r="D450" t="str">
            <v>5.2.2.10.03 Belanja Sewa Proyektor</v>
          </cell>
        </row>
        <row r="451">
          <cell r="D451" t="str">
            <v>5.2.2.10.04 Belanja Sewa Generator</v>
          </cell>
        </row>
        <row r="452">
          <cell r="D452" t="str">
            <v>5.2.2.10.05 Belanja Sewa Tenda</v>
          </cell>
        </row>
        <row r="453">
          <cell r="D453" t="str">
            <v>5.2.2.10.06 Belanja Sewa pakaian adat/tradisional</v>
          </cell>
        </row>
        <row r="454">
          <cell r="D454" t="str">
            <v>5.2.2.10.07 Belanja Sewa Sound System</v>
          </cell>
        </row>
        <row r="455">
          <cell r="D455" t="str">
            <v>5.2.2.10.08 Belanja Sewa Alat Timbangan</v>
          </cell>
        </row>
        <row r="456">
          <cell r="D456" t="str">
            <v>5.2.2.11.01 Belanja Makanan dan Minuman harian Pegawai</v>
          </cell>
        </row>
        <row r="457">
          <cell r="D457" t="str">
            <v>5.2.2.11.02 Belanja Makanan dan Minuman Rapat</v>
          </cell>
        </row>
        <row r="458">
          <cell r="D458" t="str">
            <v>5.2.2.11.03 Belanja Makanan dan Minuman Tamu</v>
          </cell>
        </row>
        <row r="459">
          <cell r="D459" t="str">
            <v>5.2.2.11.04 Belanja Makanan dan Minuman Kegiatan</v>
          </cell>
        </row>
        <row r="460">
          <cell r="D460" t="str">
            <v>5.2.2.11.05 Belanja Makanan dan Minuman Harian Siswa</v>
          </cell>
        </row>
        <row r="461">
          <cell r="D461" t="str">
            <v>5.2.2.11.06 Belanja Makanan dan Minuman Pasien</v>
          </cell>
        </row>
        <row r="462">
          <cell r="D462" t="str">
            <v>5.2.2.11.07 Belanja Makanan dan Minuman Harian Non PNS</v>
          </cell>
        </row>
        <row r="463">
          <cell r="D463" t="str">
            <v>5.2.2.12.01 Belanja Pakaian Dinas KDH dan WKDH</v>
          </cell>
        </row>
        <row r="464">
          <cell r="D464" t="str">
            <v>5.2.2.12.02 Belanja Pakaian Sipil Harian (PSH)</v>
          </cell>
        </row>
        <row r="465">
          <cell r="D465" t="str">
            <v>5.2.2.12.03 Belanja Pakaian Sipil Lengkap (PSL)</v>
          </cell>
        </row>
        <row r="466">
          <cell r="D466" t="str">
            <v>5.2.2.12.04 Belanja Pakaian Dinas Harian (PDH)</v>
          </cell>
        </row>
        <row r="467">
          <cell r="D467" t="str">
            <v>5.2.2.12.05 Belanja Pakaian Dinas Upacara (PDU)</v>
          </cell>
        </row>
        <row r="468">
          <cell r="D468" t="str">
            <v>5.2.2.12.06 Belanja Badge / Tanda Pengenal Pegawai</v>
          </cell>
        </row>
        <row r="469">
          <cell r="D469" t="str">
            <v>5.2.2.12.10 Belanja Atribut Pakaian Dinas</v>
          </cell>
        </row>
        <row r="470">
          <cell r="D470" t="str">
            <v>5.2.2.13.01 Belanja Pakaian Kerja lapangan</v>
          </cell>
        </row>
        <row r="471">
          <cell r="D471" t="str">
            <v>5.2.2.14.01 Belanja Pakaian KORPRI</v>
          </cell>
        </row>
        <row r="472">
          <cell r="D472" t="str">
            <v>5.2.2.14.02 Belanja Pakaian Adat Daerah</v>
          </cell>
        </row>
        <row r="473">
          <cell r="D473" t="str">
            <v>5.2.2.14.03 Belanja Pakaian Batik Tradisional</v>
          </cell>
        </row>
        <row r="474">
          <cell r="D474" t="str">
            <v>5.2.2.14.04 Belanja Pakaian Olah Raga</v>
          </cell>
        </row>
        <row r="475">
          <cell r="D475" t="str">
            <v>5.2.2.14.05 Belanja Pakaian Siswa</v>
          </cell>
        </row>
        <row r="476">
          <cell r="D476" t="str">
            <v xml:space="preserve">5.2.2.14.06 Belanja pakaian Silat                                                                                                                                                                                   </v>
          </cell>
        </row>
        <row r="477">
          <cell r="D477" t="str">
            <v>5.2.2.14.07 Belanja Pakaian Peserta</v>
          </cell>
        </row>
        <row r="478">
          <cell r="D478" t="str">
            <v>5.2.2.14.08 Belanja Pakaian Seragam Tertentu</v>
          </cell>
        </row>
        <row r="479">
          <cell r="D479" t="str">
            <v>5.2.2.15.01 Belanja Perjalanan Dinas Dalam Daerah</v>
          </cell>
        </row>
        <row r="480">
          <cell r="D480" t="str">
            <v>5.2.2.15.02 Belanja Perjalanan Dinas Luar Daerah</v>
          </cell>
        </row>
        <row r="481">
          <cell r="D481" t="str">
            <v>5.2.2.15.03 Belanja Konsultasi dan Komunikasi</v>
          </cell>
        </row>
        <row r="482">
          <cell r="D482" t="str">
            <v>5.2.2.16.01 Belanja Beasiswa Tugas Belajar D3</v>
          </cell>
        </row>
        <row r="483">
          <cell r="D483" t="str">
            <v>5.2.2.16.02 Belanja Beasiswa Tugas Belajar S1</v>
          </cell>
        </row>
        <row r="484">
          <cell r="D484" t="str">
            <v>5.2.2.16.03 Belanja Beasiswa Tugas Belajar S2</v>
          </cell>
        </row>
        <row r="485">
          <cell r="D485" t="str">
            <v>5.2.2.16.04 Belanja Beasiswa Tugas Belajar S3</v>
          </cell>
        </row>
        <row r="486">
          <cell r="D486" t="str">
            <v>5.2.2.16.05 Belanja Beasiswa Tugas Belajar Dokter Spesialis</v>
          </cell>
        </row>
        <row r="487">
          <cell r="D487" t="str">
            <v>5.2.2.16.06 Belanja Bantuan Biaya Pendidikan Izin Belajar PNS</v>
          </cell>
        </row>
        <row r="488">
          <cell r="D488" t="str">
            <v>5.2.2.17.01 Belanja Kursus-kursus singkat/pelatihan</v>
          </cell>
        </row>
        <row r="489">
          <cell r="D489" t="str">
            <v>5.2.2.17.02 Belanja Sosialisasi</v>
          </cell>
        </row>
        <row r="490">
          <cell r="D490" t="str">
            <v>5.2.2.17.03 Belanja Bimbingan Teknis</v>
          </cell>
        </row>
        <row r="491">
          <cell r="D491" t="str">
            <v>5.2.2.17.04 Biaya Pengembangan Sumber Daya Manusia</v>
          </cell>
        </row>
        <row r="492">
          <cell r="D492" t="str">
            <v>5.2.2.18.01 Belanja Perjalanan Pindah Tugas Dalam Daerah</v>
          </cell>
        </row>
        <row r="493">
          <cell r="D493" t="str">
            <v>5.2.2.18.02 Belanja Perjalanan Pindah Tugas Luar Daerah</v>
          </cell>
        </row>
        <row r="494">
          <cell r="D494" t="str">
            <v>5.2.2.19.01 Belanja pemulangan Pegawai yang pensiunan dalam daerah</v>
          </cell>
        </row>
        <row r="495">
          <cell r="D495" t="str">
            <v>5.2.2.19.02 Belanja pemulangan Pegawai yang pensiunan luar daerah</v>
          </cell>
        </row>
        <row r="496">
          <cell r="D496" t="str">
            <v>5.2.2.19.03 Belanja pemulangan Pegawai yang tewas dalam melaksanakan tugas</v>
          </cell>
        </row>
        <row r="497">
          <cell r="D497" t="str">
            <v>5.2.2.20.01 Belanja Pemeliharaan Jalan</v>
          </cell>
        </row>
        <row r="498">
          <cell r="D498" t="str">
            <v>5.2.2.20.02 Belanja Pemeliharaan Jembatan</v>
          </cell>
        </row>
        <row r="499">
          <cell r="D499" t="str">
            <v>5.2.2.20.03 Belanja Pemeliharaan Rutin/Berkala Rumah Jabatan</v>
          </cell>
        </row>
        <row r="500">
          <cell r="D500" t="str">
            <v>5.2.2.20.04 Belanja Pemeliharaan Rutin/Berkala Rumah Dinas</v>
          </cell>
        </row>
        <row r="501">
          <cell r="D501" t="str">
            <v>5.2.2.20.05 Belanja Pemeliharaan Rutin/Berkala Gedung Kantor</v>
          </cell>
        </row>
        <row r="502">
          <cell r="D502" t="str">
            <v xml:space="preserve">5.2.2.20.06 Belanja Pemeliharaan Peralatan Kantor                                                                                                                                                                   </v>
          </cell>
        </row>
        <row r="503">
          <cell r="D503" t="str">
            <v>5.2.2.20.07 Belanja Pemeliharaan Rutin/Berkala Perlengkapan Kantor</v>
          </cell>
        </row>
        <row r="504">
          <cell r="D504" t="str">
            <v>5.2.2.20.08 Belanja Pemeliharaan Rutin/Berkala Peralatan Rumah Jabatan/Dinas</v>
          </cell>
        </row>
        <row r="505">
          <cell r="D505" t="str">
            <v>5.2.2.20.09 Belanja Pemeliharaan Rutin/Berkala Peralatan Kantor</v>
          </cell>
        </row>
        <row r="506">
          <cell r="D506" t="str">
            <v>5.2.2.20.10 Belanja Pemeliharaan Rutin/Berkala Meubiler</v>
          </cell>
        </row>
        <row r="507">
          <cell r="D507" t="str">
            <v>5.2.2.20.11 Belanja Pemeliharaan Rutin/Berkala Gedung Sekolah</v>
          </cell>
        </row>
        <row r="508">
          <cell r="D508" t="str">
            <v>5.2.2.20.12 Belanja Pemeliharaan Rutin/Berkala Instalasi</v>
          </cell>
        </row>
        <row r="509">
          <cell r="D509" t="str">
            <v>5.2.2.20.13 Belanja Pemeliharaan Rutin/Berkala Mesin</v>
          </cell>
        </row>
        <row r="510">
          <cell r="D510" t="str">
            <v>5.2.2.20.14 Belanja Pemeliharaan Rutin/Berkala Infrastruktur Pedesaan</v>
          </cell>
        </row>
        <row r="511">
          <cell r="D511" t="str">
            <v>5.2.2.20.15 Belanja Pemeliharaan Rutin/Berkala Lampu Jalan, Gerbang Kota,Taman dan Hutan Kota</v>
          </cell>
        </row>
        <row r="512">
          <cell r="D512" t="str">
            <v>5.2.2.20.16 Belanja Pemeliharaan Rutin/Berkala Peralatan Teknis Lapangan</v>
          </cell>
        </row>
        <row r="513">
          <cell r="D513" t="str">
            <v>5.2.2.20.17 Belanja Pemeliharaan Rutin/Berkala Saluran Air/ Jaringan Irigasi/ Drainase</v>
          </cell>
        </row>
        <row r="514">
          <cell r="D514" t="str">
            <v>5.2.2.20.18 Belanja Pemeliharaan Rutin/Berkala Gedung Puskesmas/Pustu/Poskesdes</v>
          </cell>
        </row>
        <row r="515">
          <cell r="D515" t="str">
            <v>5.2.2.20.19 Belanja Pemeliharaan objek wisata</v>
          </cell>
        </row>
        <row r="516">
          <cell r="D516" t="str">
            <v>5.2.2.20.20 Belanja Pemeliharaan Alat-Alat Kedokteran</v>
          </cell>
        </row>
        <row r="517">
          <cell r="D517" t="str">
            <v>5.2.2.20.21 Belanja Pemeliharaan Rutin/Berkala Gedung/Tempat Usaha</v>
          </cell>
        </row>
        <row r="518">
          <cell r="D518" t="str">
            <v>5.2.2.20.22 Belanja Pemeliharaan Rutin/Berkala Gedung/Ruang Rumah Sakit</v>
          </cell>
        </row>
        <row r="519">
          <cell r="D519" t="str">
            <v>5.2.2.21.01 Belanja Jasa Konsultansi Penelitian</v>
          </cell>
        </row>
        <row r="520">
          <cell r="D520" t="str">
            <v>5.2.2.21.02 Belanja Jasa Konsultansi Perencanaan</v>
          </cell>
        </row>
        <row r="521">
          <cell r="D521" t="str">
            <v>5.2.2.21.03 Belanja Jasa Konsultansi Pengawasan</v>
          </cell>
        </row>
        <row r="522">
          <cell r="D522" t="str">
            <v xml:space="preserve">5.2.2.21.04 Belanja Jasa Konsultansi Teknologi dan Sistem Informasi                   </v>
          </cell>
        </row>
        <row r="523">
          <cell r="D523" t="str">
            <v>5.2.2.21.05 Belanja Jasa Konsultansi Penilaian / Appraisal</v>
          </cell>
        </row>
        <row r="524">
          <cell r="D524" t="str">
            <v>5.2.2.22.01 Belanja Jasa Transportasi</v>
          </cell>
        </row>
        <row r="525">
          <cell r="D525" t="str">
            <v>5.2.2.22.02 Belanja Jasa Akomodasi</v>
          </cell>
        </row>
        <row r="526">
          <cell r="D526" t="str">
            <v>5.2.2.23.01 Belanja Propaganda Penerangan dan Pameran</v>
          </cell>
        </row>
        <row r="527">
          <cell r="D527" t="str">
            <v>5.2.2.23.02 Belanja barang yang akan diserahkan kepada pihak ketiga</v>
          </cell>
        </row>
        <row r="528">
          <cell r="D528" t="str">
            <v>5.2.2.24.01 Belanja Alat Hitung</v>
          </cell>
        </row>
        <row r="529">
          <cell r="D529" t="str">
            <v>5.2.2.24.02 Belanja Komputer/Laptop/Printer</v>
          </cell>
        </row>
        <row r="530">
          <cell r="D530" t="str">
            <v>5.2.2.24.03 Belanja Panel Data</v>
          </cell>
        </row>
        <row r="531">
          <cell r="D531" t="str">
            <v>5.2.2.24.10 Belanja Alat Komunikasi</v>
          </cell>
        </row>
        <row r="532">
          <cell r="D532" t="str">
            <v>5.2.2.25.01 Belanja Koordinasi Dalam Daerah</v>
          </cell>
        </row>
        <row r="533">
          <cell r="D533" t="str">
            <v>5.2.2.25.02 Belanja Koordinasi Luar Daerah</v>
          </cell>
        </row>
        <row r="534">
          <cell r="D534" t="str">
            <v>5.2.2.25.03 Pembinaan Pemerintahan</v>
          </cell>
        </row>
        <row r="535">
          <cell r="D535" t="str">
            <v>5.2.2.25.04 Penyelenggaraan Pemerintahan</v>
          </cell>
        </row>
        <row r="536">
          <cell r="D536" t="str">
            <v>5.2.2.26.01 Belanja Barang yang Akan Diserahkan Kepada Masyarakat</v>
          </cell>
        </row>
        <row r="537">
          <cell r="D537" t="str">
            <v>5.2.2.26.02 Belanja Barang yang Akan Diserahkan Kepada Pihak Ketiga</v>
          </cell>
        </row>
        <row r="538">
          <cell r="D538" t="str">
            <v>5.2.2.27.01 Belanja Kepanitiaan</v>
          </cell>
        </row>
        <row r="539">
          <cell r="D539" t="str">
            <v>5.2.2.28.01 Belanja Pendidikan</v>
          </cell>
        </row>
        <row r="540">
          <cell r="D540" t="str">
            <v>5.2.2.29.01 Uang Untuk Diberikan kepada Pihak Ketiga</v>
          </cell>
        </row>
        <row r="541">
          <cell r="D541" t="str">
            <v>5.2.2.29.02 Uang Untuk Diberikan kepada Masyarakat</v>
          </cell>
        </row>
        <row r="542">
          <cell r="D542" t="str">
            <v>5.2.2.29.04 Uang Untuk Diberikan zzzzzzzzzzzz</v>
          </cell>
        </row>
        <row r="543">
          <cell r="D543" t="str">
            <v>5.2.2.30.01 Honorarium Tenaga Ahli/Instruktur/Nara Sumber PNS</v>
          </cell>
        </row>
        <row r="544">
          <cell r="D544" t="str">
            <v>5.2.2.30.02 Uang Saku Peserta Kegiatan PNS</v>
          </cell>
        </row>
        <row r="545">
          <cell r="D545" t="str">
            <v>5.2.2.30.03 Uang saku Peserta Pelatihan PNS</v>
          </cell>
        </row>
        <row r="546">
          <cell r="D546" t="str">
            <v>5.2.2.30.04 Uang saku Panitia Pelaksana PNS</v>
          </cell>
        </row>
        <row r="547">
          <cell r="D547" t="str">
            <v>5.2.2.31.01 Honorarium Tenaga Ahli/Instruktur/Narasumber Non PNS</v>
          </cell>
        </row>
        <row r="548">
          <cell r="D548" t="str">
            <v>5.2.2.31.02 Honorarium Dokter/Tenaga Ahli/Tukang/Administrasi/Teknisi/Operator/Asisten/Cleaning Service/Penjaga Malam</v>
          </cell>
        </row>
        <row r="549">
          <cell r="D549" t="str">
            <v>5.2.2.31.03 Uang Saku Peserta Kegiatan Non PNS</v>
          </cell>
        </row>
        <row r="550">
          <cell r="D550" t="str">
            <v>5.2.2.31.04 Uang Jasa Pelayanan Kesehatan (Non PNS)</v>
          </cell>
        </row>
        <row r="551">
          <cell r="D551" t="str">
            <v>5.2.2.31.05 Uang Saku Peserta Pelatihan Non PNS</v>
          </cell>
        </row>
        <row r="552">
          <cell r="D552" t="str">
            <v>5.2.2.31.06 Uang saku Panitia Pelaksana Non PNS</v>
          </cell>
        </row>
        <row r="553">
          <cell r="D553" t="str">
            <v>5.2.2.32.01 Uang Lembur  PNS</v>
          </cell>
        </row>
        <row r="554">
          <cell r="D554" t="str">
            <v>5.2.2.32.02 Uang Lembur  Non PNS</v>
          </cell>
        </row>
        <row r="555">
          <cell r="D555" t="str">
            <v>5.2.2.32.03 Uang Lembur Lainnya</v>
          </cell>
        </row>
        <row r="556">
          <cell r="D556" t="str">
            <v>5.2.2.33.01 Biaya Operasional Pengelolan Raskin</v>
          </cell>
        </row>
        <row r="557">
          <cell r="D557" t="str">
            <v>5.2.3.01.01 Belanja Modal Pengadaan Tanah Kantor</v>
          </cell>
        </row>
        <row r="558">
          <cell r="D558" t="str">
            <v>5.2.3.01.02 Belanja Modal Pengadaan Tanah Sarana Kesehatan Rumah Sakit</v>
          </cell>
        </row>
        <row r="559">
          <cell r="D559" t="str">
            <v>5.2.3.01.03 Belanja Modal Pengadaan Tanah Sarana Kesehatan Puskesmas</v>
          </cell>
        </row>
        <row r="560">
          <cell r="D560" t="str">
            <v>5.2.3.01.04 Belanja Modal Pengadaan Tanah Sarana Kesehatan Poliklinik</v>
          </cell>
        </row>
        <row r="561">
          <cell r="D561" t="str">
            <v>5.2.3.01.05 Belanja Modal Pengadaan Tanah Sarana Pendidikan Taman Kanak-kanak</v>
          </cell>
        </row>
        <row r="562">
          <cell r="D562" t="str">
            <v>5.2.3.01.06 Belanja Modal Pengadaan Tanah Sarana Pendidikan Sekolah Dasar</v>
          </cell>
        </row>
        <row r="563">
          <cell r="D563" t="str">
            <v>5.2.3.01.07 Belanja Modal Pengadaan Tanah Sarana Pendidikan Menengah Umum dan Kejuruan</v>
          </cell>
        </row>
        <row r="564">
          <cell r="D564" t="str">
            <v>5.2.3.01.08 Belanja Modal Pengadaan Tanah Sarana Pendidikan Menengah Lanjutan dan Kejuruan</v>
          </cell>
        </row>
        <row r="565">
          <cell r="D565" t="str">
            <v>5.2.3.01.09 Belanja Modal Pengadaan Tanah Sarana Pendidikan Luar Biasa/Khusus</v>
          </cell>
        </row>
        <row r="566">
          <cell r="D566" t="str">
            <v>5.2.3.01.10 Belanja Modal Pengadaan Tanah Sarana Pendidikan Pelatihan dan Kursus</v>
          </cell>
        </row>
        <row r="567">
          <cell r="D567" t="str">
            <v>5.2.3.01.11 Belanja Modal Pengadaan Tanah Sarana Sosial Panti Asuhan</v>
          </cell>
        </row>
        <row r="568">
          <cell r="D568" t="str">
            <v>5.2.3.01.12 Belanja Modal Pengadaan Tanah Sarana Sosial Panti Jompo</v>
          </cell>
        </row>
        <row r="569">
          <cell r="D569" t="str">
            <v>5.2.3.01.13 Belanja Modal Pengadaan Tanah Sarana Umum Terminal</v>
          </cell>
        </row>
        <row r="570">
          <cell r="D570" t="str">
            <v>5.2.3.01.14 Belanja Modal Pengadaan Tanah Sarana Umum Dermaga</v>
          </cell>
        </row>
        <row r="571">
          <cell r="D571" t="str">
            <v>5.2.3.01.15 Belanja Modal Pengadaan Tanah Sarana Umum Lapangan Terbang Perintis</v>
          </cell>
        </row>
        <row r="572">
          <cell r="D572" t="str">
            <v>5.2.3.01.16 Belanja Modal Pengadaan Tanah Sarana Umum Rumah Potong Hewan</v>
          </cell>
        </row>
        <row r="573">
          <cell r="D573" t="str">
            <v>5.2.3.01.17 Belanja Modal Pengadaan Tanah Sarana Umum Tempat Pelelangan ikan</v>
          </cell>
        </row>
        <row r="574">
          <cell r="D574" t="str">
            <v>5.2.3.01.18 Belanja Modal Pengadaan Tanah Sarana Umum Pasar</v>
          </cell>
        </row>
        <row r="575">
          <cell r="D575" t="str">
            <v>5.2.3.01.19 Belanja Modal Pengadaan Tanah Sarana Umum Tempat Pembuanagan Akhir Sampah</v>
          </cell>
        </row>
        <row r="576">
          <cell r="D576" t="str">
            <v>5.2.3.01.20 Belanja Modal Pengadaan Tanah Sarana Umum Taman</v>
          </cell>
        </row>
        <row r="577">
          <cell r="D577" t="str">
            <v>5.2.3.01.21 Belanja Modal Pengadaan Tanah Sarana Umum Pusat Hiburan Rakyat</v>
          </cell>
        </row>
        <row r="578">
          <cell r="D578" t="str">
            <v>5.2.3.01.22 Belanja Modal Pengadaan Tanah Sarana Umum Ibadah</v>
          </cell>
        </row>
        <row r="579">
          <cell r="D579" t="str">
            <v>5.2.3.01.23 Belanja Modal Pengadaan Tanah Sarana Stadion Olahraga</v>
          </cell>
        </row>
        <row r="580">
          <cell r="D580" t="str">
            <v>5.2.3.01.24 Belanja Modal Pengadaan Tanah Perumahan</v>
          </cell>
        </row>
        <row r="581">
          <cell r="D581" t="str">
            <v>5.2.3.01.25 Belanja Modal Pengadaan Tanah Pertanian</v>
          </cell>
        </row>
        <row r="582">
          <cell r="D582" t="str">
            <v>5.2.3.01.26 Belanja Modal Pengadaan Tanah Perkebunan</v>
          </cell>
        </row>
        <row r="583">
          <cell r="D583" t="str">
            <v>5.2.3.01.27 Belanja Modal Pengadaan Tanah Perikanan</v>
          </cell>
        </row>
        <row r="584">
          <cell r="D584" t="str">
            <v>5.2.3.01.28 Belanja Modal Pengadaan Tanah Peternakan</v>
          </cell>
        </row>
        <row r="585">
          <cell r="D585" t="str">
            <v>5.2.3.01.29 Belanja Modal Pengadaan Tanah Perkampungan</v>
          </cell>
        </row>
        <row r="586">
          <cell r="D586" t="str">
            <v>5.2.3.01.30 Belanja Modal Pengadaan Tanah Pergudangan/Tempat penimbunan material bahan baku</v>
          </cell>
        </row>
        <row r="587">
          <cell r="D587" t="str">
            <v>5.2.3.01.31 Belanja Modal Pengadaan Tanah Aset Pemda</v>
          </cell>
        </row>
        <row r="588">
          <cell r="D588" t="str">
            <v>5.2.3.01.32 Belanja Modal Pengadaan Tanah Bidang Keamanan</v>
          </cell>
        </row>
        <row r="589">
          <cell r="D589" t="str">
            <v>5.2.3.01.33 Belanja Modal Pengadaan Tanah Fasilitas Pemerintah dan Kepentingan Pembangunan Pemerintah Lainnya</v>
          </cell>
        </row>
        <row r="590">
          <cell r="D590" t="str">
            <v>5.2.3.01.34 Belanja Modal Pengadaan Sarana pengolahan dan Pelaporan data bidang KB</v>
          </cell>
        </row>
        <row r="591">
          <cell r="D591" t="str">
            <v>5.2.3.01.35 Belanja modal Pengadaan tanah untuk kepentingan pemerintah dan umum</v>
          </cell>
        </row>
        <row r="592">
          <cell r="D592" t="str">
            <v>5.2.3.01.36 Belanja Modal Pengadaan Tanah untuk Kepentingan Umum</v>
          </cell>
        </row>
        <row r="593">
          <cell r="D593" t="str">
            <v>5.2.3.01.37 Belanja Modal Pengadaan Tanah untuk Kepentingan Umum atau Fasilitas Pemerintah Daerah Lainnya</v>
          </cell>
        </row>
        <row r="594">
          <cell r="D594" t="str">
            <v>5.2.3.02.01 Belanja Modal Pengadaan Traktor</v>
          </cell>
        </row>
        <row r="595">
          <cell r="D595" t="str">
            <v>5.2.3.02.02 Belanja Modal Pengadaan Buldozer</v>
          </cell>
        </row>
        <row r="596">
          <cell r="D596" t="str">
            <v>5.2.3.02.03 Belanja Modal Pengadaan Stoom Wals</v>
          </cell>
        </row>
        <row r="597">
          <cell r="D597" t="str">
            <v>5.2.3.02.04 Belanja Modal Pengadaan Eskavator</v>
          </cell>
        </row>
        <row r="598">
          <cell r="D598" t="str">
            <v>5.2.3.02.05 Belanja Modal Pengadaan Dump Truk</v>
          </cell>
        </row>
        <row r="599">
          <cell r="D599" t="str">
            <v>5.2.3.02.06 Belanja Modal Pengadaan Crane</v>
          </cell>
        </row>
        <row r="600">
          <cell r="D600" t="str">
            <v>5.2.3.02.07 Belanja Modal Pengadaan Kendaraan Penyapu Jalan</v>
          </cell>
        </row>
        <row r="601">
          <cell r="D601" t="str">
            <v>5.2.3.02.08 Belanja Modal Pengadaan Mesin Pengolah Semen</v>
          </cell>
        </row>
        <row r="602">
          <cell r="D602" t="str">
            <v>5.2.3.02.09 Belanja Modal Pengadaan Mesin Pengolah Air Bersih (Reservoir Osmosis)</v>
          </cell>
        </row>
        <row r="603">
          <cell r="D603" t="str">
            <v xml:space="preserve">5.2.3.02.10 Belanja modal Pengadaan mesin genset                                                                                                                                                                    </v>
          </cell>
        </row>
        <row r="604">
          <cell r="D604" t="str">
            <v>5.2.3.02.11 Belanja Modal Pengadaan Alat-Alat Perbengkelan Alat Berat</v>
          </cell>
        </row>
        <row r="605">
          <cell r="D605" t="str">
            <v>5.2.3.02.12 Belanja Modal Pengadaan Grader</v>
          </cell>
        </row>
        <row r="606">
          <cell r="D606" t="str">
            <v>5.2.3.02.13 Belanja Modal Pengadaan Compactor/Vibro</v>
          </cell>
        </row>
        <row r="607">
          <cell r="D607" t="str">
            <v>5.2.3.02.14 Belanja Modal Pengadaan Backhoe Loader</v>
          </cell>
        </row>
        <row r="608">
          <cell r="D608" t="str">
            <v>5.2.3.03.01 Belanja Modal Pengadaan Alat-alat Angkutan Darat Bermotor Sedan</v>
          </cell>
        </row>
        <row r="609">
          <cell r="D609" t="str">
            <v>5.2.3.03.02 Belanja Modal Pengadaan Alat-alat Angkutan Darat Bermotor Jeep</v>
          </cell>
        </row>
        <row r="610">
          <cell r="D610" t="str">
            <v>5.2.3.03.03 Belanja Modal Pengadaan Alat-alat Angkutan Darat Bermotor Station Wagon</v>
          </cell>
        </row>
        <row r="611">
          <cell r="D611" t="str">
            <v>5.2.3.03.04 Belanja Modal Pengadaan Alat-alat Angkutan Darat Bermotor Bus</v>
          </cell>
        </row>
        <row r="612">
          <cell r="D612" t="str">
            <v>5.2.3.03.05 Belanja Modal Pengadaan Alat-alat Angkutan Darat Bermotor Micro Bus</v>
          </cell>
        </row>
        <row r="613">
          <cell r="D613" t="str">
            <v>5.2.3.03.06 Belanja Modal Pengadaan Alat-alat Angkutan Darat Bermotor Truck</v>
          </cell>
        </row>
        <row r="614">
          <cell r="D614" t="str">
            <v>5.2.3.03.07 Belanja Modal Pengadaan Alat-alat Angkutan Darat Bermotor Tangki (Air,Minyak,Tinja)</v>
          </cell>
        </row>
        <row r="615">
          <cell r="D615" t="str">
            <v>5.2.3.03.08 Belanja Modal Pengadaan Alat-alat Angkutan Darat Bermotor Boks</v>
          </cell>
        </row>
        <row r="616">
          <cell r="D616" t="str">
            <v>5.2.3.03.09 Belanja Modal Pengadaan Alat-alat Angkutan Darat Bermotor Pick Up</v>
          </cell>
        </row>
        <row r="617">
          <cell r="D617" t="str">
            <v>5.2.3.03.10 Belanja Modal Pengadaan Alat-alat Angkutan Darat Bermotor Ambulans</v>
          </cell>
        </row>
        <row r="618">
          <cell r="D618" t="str">
            <v>5.2.3.03.11 Belanja Modal Pengadaan Alat-alat Angkutan Darat Bermotor pemadam Kebakaran</v>
          </cell>
        </row>
        <row r="619">
          <cell r="D619" t="str">
            <v>5.2.3.03.12 Belanja Modal Pengadaan Alat-alat Angkutan Darat Bermotor Sepeda Motor</v>
          </cell>
        </row>
        <row r="620">
          <cell r="D620" t="str">
            <v>5.2.3.03.13 Belanja Modal Pengadaan Alat-alat Angkutan Darat Bermotor Lift/Elevator</v>
          </cell>
        </row>
        <row r="621">
          <cell r="D621" t="str">
            <v>5.2.3.03.14 Belanja Modal Pengadaan Alat-alat Angkutan Darat Bermotor Tangga Berjalan</v>
          </cell>
        </row>
        <row r="622">
          <cell r="D622" t="str">
            <v>5.2.3.04.01 Belanja Modal Pengadaan Gerobak</v>
          </cell>
        </row>
        <row r="623">
          <cell r="D623" t="str">
            <v>5.2.3.04.02 Belanja Modal Pengadaan Pedati/Delman/Dokar/Bendi/Cimodo/Andong</v>
          </cell>
        </row>
        <row r="624">
          <cell r="D624" t="str">
            <v>5.2.3.04.03 Belanja Modal Pengadaan Becak</v>
          </cell>
        </row>
        <row r="625">
          <cell r="D625" t="str">
            <v>5.2.3.04.04 Belanja Modal Pengadaan Sepeda</v>
          </cell>
        </row>
        <row r="626">
          <cell r="D626" t="str">
            <v>5.2.3.04.05 Belanja Modal Pengadaan Karavan</v>
          </cell>
        </row>
        <row r="627">
          <cell r="D627" t="str">
            <v>5.2.3.05.01 Belanja Modal Pengadaan Kapal Motor</v>
          </cell>
        </row>
        <row r="628">
          <cell r="D628" t="str">
            <v>5.2.3.05.02 Belanja Modal Pengadaan Kapal Feri</v>
          </cell>
        </row>
        <row r="629">
          <cell r="D629" t="str">
            <v>5.2.3.05.03 Belanja Modal Pengadaan Speed Boat</v>
          </cell>
        </row>
        <row r="630">
          <cell r="D630" t="str">
            <v>5.2.3.05.04 Belanja Modal Pengadaan Motor Boat/motor tempel</v>
          </cell>
        </row>
        <row r="631">
          <cell r="D631" t="str">
            <v>5.2.3.05.05 Belanja Modal Pengadaan Hydro Foil</v>
          </cell>
        </row>
        <row r="632">
          <cell r="D632" t="str">
            <v>5.2.3.05.06 Belanja Modal Pengadaan Jet Foil</v>
          </cell>
        </row>
        <row r="633">
          <cell r="D633" t="str">
            <v>5.2.3.05.07 Belanja Modal Pengadaan Kapal Tug Boat</v>
          </cell>
        </row>
        <row r="634">
          <cell r="D634" t="str">
            <v>5.2.3.05.08 Belanja Modal Pengadaan Kapal Tanker</v>
          </cell>
        </row>
        <row r="635">
          <cell r="D635" t="str">
            <v>5.2.3.05.09 Belanja Modal Pengadaan Kapal kargo</v>
          </cell>
        </row>
        <row r="636">
          <cell r="D636" t="str">
            <v>5.2.3.06.01 Belanja Modal Pengadaan Perahu Layar</v>
          </cell>
        </row>
        <row r="637">
          <cell r="D637" t="str">
            <v>5.2.3.06.02 Belanja Modal Pengadaan Perahu Sampan</v>
          </cell>
        </row>
        <row r="638">
          <cell r="D638" t="str">
            <v>5.2.3.06.03 Belanja Modal Pengadaan Perahu Tongkang</v>
          </cell>
        </row>
        <row r="639">
          <cell r="D639" t="str">
            <v>5.2.3.06.04 Belanja Modal Pengadaan Perahu Karet</v>
          </cell>
        </row>
        <row r="640">
          <cell r="D640" t="str">
            <v>5.2.3.06.05 Belanja Modal Pengadaan Perahu Rakit</v>
          </cell>
        </row>
        <row r="641">
          <cell r="D641" t="str">
            <v>5.2.3.06.06 Belanja Modal Pengadaan Perahu Sekoci</v>
          </cell>
        </row>
        <row r="642">
          <cell r="D642" t="str">
            <v>5.2.3.07.01 Belanja Modal Pengadaan Pesawat Kargo</v>
          </cell>
        </row>
        <row r="643">
          <cell r="D643" t="str">
            <v>5.2.3.07.02 Belanja Modal Pengadaan Pesawat Penumpang</v>
          </cell>
        </row>
        <row r="644">
          <cell r="D644" t="str">
            <v>5.2.3.07.03 Belanja Modal Pengadaan Pesawat Helikopter</v>
          </cell>
        </row>
        <row r="645">
          <cell r="D645" t="str">
            <v>5.2.3.07.04 Belanja Modal Pengadaan Pesawat Pemadam Kebakaran</v>
          </cell>
        </row>
        <row r="646">
          <cell r="D646" t="str">
            <v>5.2.3.07.05 Belanja Modal Pengadaan Pesawat Capung</v>
          </cell>
        </row>
        <row r="647">
          <cell r="D647" t="str">
            <v>5.2.3.07.06 Belanja Modal Pengadaan Pesawat Terbang Ampibi</v>
          </cell>
        </row>
        <row r="648">
          <cell r="D648" t="str">
            <v>5.2.3.07.07 Belanja Modal Pengadaan Pesawat Terbang Layang</v>
          </cell>
        </row>
        <row r="649">
          <cell r="D649" t="str">
            <v>5.2.3.08.01 Belanja Modal Pengadaan Mesin Las</v>
          </cell>
        </row>
        <row r="650">
          <cell r="D650" t="str">
            <v>5.2.3.08.02 Belanja Modal Pengadaan Mesin Bubut</v>
          </cell>
        </row>
        <row r="651">
          <cell r="D651" t="str">
            <v>5.2.3.08.03 Belanja Modal Pengadaan Mesin Dongkrak</v>
          </cell>
        </row>
        <row r="652">
          <cell r="D652" t="str">
            <v>5.2.3.08.04 Belanja Modal Pengadaan Mesin Kompresor</v>
          </cell>
        </row>
        <row r="653">
          <cell r="D653" t="str">
            <v>5.2.3.08.05 Belanja Modal Pengadaan Alat-Alat Industri</v>
          </cell>
        </row>
        <row r="654">
          <cell r="D654" t="str">
            <v>5.2.3.08.06 Belanja Modal Pengadaan Alat-Alat Pengolah</v>
          </cell>
        </row>
        <row r="655">
          <cell r="D655" t="str">
            <v>5.2.3.08.07 Belanja Modal Pengadaan Mesin Generator</v>
          </cell>
        </row>
        <row r="656">
          <cell r="D656" t="str">
            <v>5.2.3.09.01 Belanja Modal Pengadaan Penggiling Hasil Pertanian</v>
          </cell>
        </row>
        <row r="657">
          <cell r="D657" t="str">
            <v>5.2.3.09.02 Belanja Modal Pengadaan Alat Pengering Gabah</v>
          </cell>
        </row>
        <row r="658">
          <cell r="D658" t="str">
            <v>5.2.3.09.03 Belanja Modal Pengadaan Mesin Bajak</v>
          </cell>
        </row>
        <row r="659">
          <cell r="D659" t="str">
            <v>5.2.3.09.04 Belanja Modal Pengadaan Alat Penetas</v>
          </cell>
        </row>
        <row r="660">
          <cell r="D660" t="str">
            <v>5.2.3.09.05 Belanja Modal Pengadaan Sarana Pendukung Pertanian</v>
          </cell>
        </row>
        <row r="661">
          <cell r="D661" t="str">
            <v>5.2.3.09.06 Belanja Modal Pengadaan Sarana dan Prasarana Perikanan</v>
          </cell>
        </row>
        <row r="662">
          <cell r="D662" t="str">
            <v>5.2.3.09.07 Belanja Modal Pengolahan Lahan Pertanian</v>
          </cell>
        </row>
        <row r="663">
          <cell r="D663" t="str">
            <v>5.2.3.09.08 Belanja Modal Pengadaan Induk Ikan</v>
          </cell>
        </row>
        <row r="664">
          <cell r="D664" t="str">
            <v>5.2.3.09.26 Belanja Modal Pengadaan Sarana dan Prasarana Perikanan</v>
          </cell>
        </row>
        <row r="665">
          <cell r="D665" t="str">
            <v>5.2.3.10.01 Belanja Modal Pengadaan Mesin Tik</v>
          </cell>
        </row>
        <row r="666">
          <cell r="D666" t="str">
            <v>5.2.3.10.02 Belanja Modal Pengadaan Mesin Hitung</v>
          </cell>
        </row>
        <row r="667">
          <cell r="D667" t="str">
            <v>5.2.3.10.03 Belanja Modal Pengadaan Mesin Stensil</v>
          </cell>
        </row>
        <row r="668">
          <cell r="D668" t="str">
            <v>5.2.3.10.04 Belanja Modal Pengadaan Mesin Footocopy</v>
          </cell>
        </row>
        <row r="669">
          <cell r="D669" t="str">
            <v>5.2.3.10.05 Belanja Modal Pengadaan Mesin Cetak</v>
          </cell>
        </row>
        <row r="670">
          <cell r="D670" t="str">
            <v>5.2.3.10.06 Belanja Modal Pengadaan Mesin Jilid</v>
          </cell>
        </row>
        <row r="671">
          <cell r="D671" t="str">
            <v>5.2.3.10.07 Belanja Modal Pengadaan Mesin Potong Kertas</v>
          </cell>
        </row>
        <row r="672">
          <cell r="D672" t="str">
            <v>5.2.3.10.08 Belanja Modal Pengadaan Mesin Penghancur Kertas</v>
          </cell>
        </row>
        <row r="673">
          <cell r="D673" t="str">
            <v>5.2.3.10.09 Belanja Modal Pengadaan Papan Tulis Elektronik</v>
          </cell>
        </row>
        <row r="674">
          <cell r="D674" t="str">
            <v>5.2.3.10.10 Belanja Modal Pengadaan Papan Visual Eletronik</v>
          </cell>
        </row>
        <row r="675">
          <cell r="D675" t="str">
            <v>5.2.3.10.11 Belanja Modal Pengadaan Tabung Pemadam Kebakaran</v>
          </cell>
        </row>
        <row r="676">
          <cell r="D676" t="str">
            <v>5.2.3.10.12 Belanja Modal Pengadaan Peralatan Rumah Tangga</v>
          </cell>
        </row>
        <row r="677">
          <cell r="D677" t="str">
            <v>5.2.3.10.13 Belanja Modal Pengadaan Alat Pendingin</v>
          </cell>
        </row>
        <row r="678">
          <cell r="D678" t="str">
            <v>5.2.3.10.14 Belanja Modal Pengadaan Mesin Diesel</v>
          </cell>
        </row>
        <row r="679">
          <cell r="D679" t="str">
            <v>5.2.3.10.15 Belanja Modal Pengadaan Mesin dan Peralatan Pabrik Pellet</v>
          </cell>
        </row>
        <row r="680">
          <cell r="D680" t="str">
            <v>5.2.3.10.16 Belanja Modal Pengadaan Mesin / Kartu Absensi</v>
          </cell>
        </row>
        <row r="681">
          <cell r="D681" t="str">
            <v>5.2.3.10.17 Belanja Modal Pengadaan Mesin Potong Rumput</v>
          </cell>
        </row>
        <row r="682">
          <cell r="D682" t="str">
            <v>5.2.3.10.18 Belanja Modal xxxxxxxxxxxxxxxxx</v>
          </cell>
        </row>
        <row r="683">
          <cell r="D683" t="str">
            <v>5.2.3.10.19 Belanja Modal Pengadaan Mesin Absensi</v>
          </cell>
        </row>
        <row r="684">
          <cell r="D684" t="str">
            <v>5.2.3.10.20 Belanja Modal Pengadaan peralatan pertandingan</v>
          </cell>
        </row>
        <row r="685">
          <cell r="D685" t="str">
            <v>5.2.3.10.21 Belanja Modal Pengadaan Alat Pembersih Udara</v>
          </cell>
        </row>
        <row r="686">
          <cell r="D686" t="str">
            <v>5.2.3.11.01 Belanja Modal Pengadaan Meja Gambar</v>
          </cell>
        </row>
        <row r="687">
          <cell r="D687" t="str">
            <v>5.2.3.11.02 Belanja Modal Pengadaan Almari</v>
          </cell>
        </row>
        <row r="688">
          <cell r="D688" t="str">
            <v>5.2.3.11.03 Belanja Modal Pengadaan Brankas</v>
          </cell>
        </row>
        <row r="689">
          <cell r="D689" t="str">
            <v>5.2.3.11.04 Belanja Modal Pengadaan Filling kabinet</v>
          </cell>
        </row>
        <row r="690">
          <cell r="D690" t="str">
            <v>5.2.3.11.05 Belanja Modal Pengadaan White Board</v>
          </cell>
        </row>
        <row r="691">
          <cell r="D691" t="str">
            <v>5.2.3.11.06 Belanja Modal Pengadaan Penunjuk Waktu</v>
          </cell>
        </row>
        <row r="692">
          <cell r="D692" t="str">
            <v>5.2.3.11.07 Belanja Modal Pengadaan Sekat Ruangan</v>
          </cell>
        </row>
        <row r="693">
          <cell r="D693" t="str">
            <v>5.2.3.11.08 Belanja Modal Pengadaan Gerbang Kantor</v>
          </cell>
        </row>
        <row r="694">
          <cell r="D694" t="str">
            <v>5.2.3.11.09 Belanja Modal Pengadaan Tiang Bendera/Umbul-Umbul</v>
          </cell>
        </row>
        <row r="695">
          <cell r="D695" t="str">
            <v>5.2.3.11.10 Belanja Modal Pengadaan Taman</v>
          </cell>
        </row>
        <row r="696">
          <cell r="D696" t="str">
            <v>5.2.3.11.11 Belanja Modal Pengadaan Wireles/Speaker</v>
          </cell>
        </row>
        <row r="697">
          <cell r="D697" t="str">
            <v>5.2.3.11.12 Belanja Modal Pengadaan Papan Nama/Billboard/Baleho</v>
          </cell>
        </row>
        <row r="698">
          <cell r="D698" t="str">
            <v>5.2.3.11.13 Belanja Modal Pengadaan Tempat Parkir</v>
          </cell>
        </row>
        <row r="699">
          <cell r="D699" t="str">
            <v>5.2.3.11.14 Belanja Modal Pengadaan Generator Set</v>
          </cell>
        </row>
        <row r="700">
          <cell r="D700" t="str">
            <v>5.2.3.11.16 Belanja Modal Pengadaan Gorden</v>
          </cell>
        </row>
        <row r="701">
          <cell r="D701" t="str">
            <v>5.2.3.11.17 Belanja Modal Pengadaan Interior Ruangan Kantor</v>
          </cell>
        </row>
        <row r="702">
          <cell r="D702" t="str">
            <v>5.2.3.11.18 Belanja Modal Pengadaan Lambang/Simbol Negara</v>
          </cell>
        </row>
        <row r="703">
          <cell r="D703" t="str">
            <v>5.2.3.12.01 Belanja Modal Pengadaan Komputer Minframe/Server</v>
          </cell>
        </row>
        <row r="704">
          <cell r="D704" t="str">
            <v>5.2.3.12.02 Belanja Modal Pengadaan Komputer/PC</v>
          </cell>
        </row>
        <row r="705">
          <cell r="D705" t="str">
            <v>5.2.3.12.03 Belanja Modal Pengadaan Komputer note book</v>
          </cell>
        </row>
        <row r="706">
          <cell r="D706" t="str">
            <v>5.2.3.12.04 Belanja Modal Pengadaan Printer</v>
          </cell>
        </row>
        <row r="707">
          <cell r="D707" t="str">
            <v>5.2.3.12.05 Belanja Modal Pengadaan Scanner</v>
          </cell>
        </row>
        <row r="708">
          <cell r="D708" t="str">
            <v>5.2.3.12.06 Belanja Modal Pengadaan Monitor/display</v>
          </cell>
        </row>
        <row r="709">
          <cell r="D709" t="str">
            <v>5.2.3.12.07 Belanja Modal Pengadaan CPU</v>
          </cell>
        </row>
        <row r="710">
          <cell r="D710" t="str">
            <v>5.2.3.12.08 Belanja Modal Pengadaan UPS/Stabilizer</v>
          </cell>
        </row>
        <row r="711">
          <cell r="D711" t="str">
            <v>5.2.3.12.09 Belanja Modal Pengadaan Kelengkapan Komputer (Flash disk,mouse,keyboard,hardisk,speaker)</v>
          </cell>
        </row>
        <row r="712">
          <cell r="D712" t="str">
            <v>5.2.3.12.10 Belanja Modal Pengadaan Peralatan Jaringan Komputer</v>
          </cell>
        </row>
        <row r="713">
          <cell r="D713" t="str">
            <v>5.2.3.12.11 Belanja Modal Perangkat Lunak Sistem Operasi</v>
          </cell>
        </row>
        <row r="714">
          <cell r="D714" t="str">
            <v>5.2.3.12.12 Belanja Modal Perangkat Lunak Pengembangan Aplikasi</v>
          </cell>
        </row>
        <row r="715">
          <cell r="D715" t="str">
            <v>5.2.3.12.13 Belanja Modal Perangkat Lunak Database</v>
          </cell>
        </row>
        <row r="716">
          <cell r="D716" t="str">
            <v>5.2.3.12.14 Belanja Modal Perangkat Lunak Antivirus dan Keamanan</v>
          </cell>
        </row>
        <row r="717">
          <cell r="D717" t="str">
            <v>5.2.3.12.15 Belanja Modal Perangkat Lunak Perkantoran</v>
          </cell>
        </row>
        <row r="718">
          <cell r="D718" t="str">
            <v>5.2.3.12.16 Belanja Modal Perangkat Lunak Multimedia</v>
          </cell>
        </row>
        <row r="719">
          <cell r="D719" t="str">
            <v>5.2.3.12.17 Belanja Modal Perangkat Lunak Utilitas</v>
          </cell>
        </row>
        <row r="720">
          <cell r="D720" t="str">
            <v>5.2.3.13.01 Belanja Modal Pengadaan Meja Kerja</v>
          </cell>
        </row>
        <row r="721">
          <cell r="D721" t="str">
            <v>5.2.3.13.02 Belanja Modal Pengadaan Meja Rapat</v>
          </cell>
        </row>
        <row r="722">
          <cell r="D722" t="str">
            <v>5.2.3.13.03 Belanja Modal Pengadaan Meja Makan</v>
          </cell>
        </row>
        <row r="723">
          <cell r="D723" t="str">
            <v>5.2.3.13.04 Belanja Modal Pengadaan Kursi Kerja</v>
          </cell>
        </row>
        <row r="724">
          <cell r="D724" t="str">
            <v>5.2.3.13.05 Belanja Modal Pengadaan Kursi Rapat</v>
          </cell>
        </row>
        <row r="725">
          <cell r="D725" t="str">
            <v>5.2.3.13.06 Belanja Modal Pengadaan Kursi Makan</v>
          </cell>
        </row>
        <row r="726">
          <cell r="D726" t="str">
            <v>5.2.3.13.07 Belanja Modal Pengadaan Tempat Tidur</v>
          </cell>
        </row>
        <row r="727">
          <cell r="D727" t="str">
            <v>5.2.3.13.08 Belanja Modal Pengadaan Sofa</v>
          </cell>
        </row>
        <row r="728">
          <cell r="D728" t="str">
            <v>5.2.3.13.09 Belanja Modal Pengadaan Rak Buku/Tv/Kembang</v>
          </cell>
        </row>
        <row r="729">
          <cell r="D729" t="str">
            <v>5.2.3.13.10 Belanja Modal Pengadaan Lemari Arsip</v>
          </cell>
        </row>
        <row r="730">
          <cell r="D730" t="str">
            <v>5.2.3.13.11 Belanja Modal Pengadaan Meubiler</v>
          </cell>
        </row>
        <row r="731">
          <cell r="D731" t="str">
            <v xml:space="preserve">5.2.3.13.12 Belanja modal Pengadaan kursi tamu                                                                                                                                                                      </v>
          </cell>
        </row>
        <row r="732">
          <cell r="D732" t="str">
            <v xml:space="preserve">5.2.3.13.13 Belanja modal Pengadaan meja tamu                                                                                                                                                                       </v>
          </cell>
        </row>
        <row r="733">
          <cell r="D733" t="str">
            <v xml:space="preserve">5.2.3.13.14 Belanja modal Pengadaan papan tulis/white board                                                                                                                                                         </v>
          </cell>
        </row>
        <row r="734">
          <cell r="D734" t="str">
            <v>5.2.3.13.15 Belanja modal Pengadaan meja komputer</v>
          </cell>
        </row>
        <row r="735">
          <cell r="D735" t="str">
            <v>5.2.3.14.01 Belanja Modal Pengadaan Tabung Gas</v>
          </cell>
        </row>
        <row r="736">
          <cell r="D736" t="str">
            <v>5.2.3.14.02 Belanja Modal Pengadaan Kompor Gas</v>
          </cell>
        </row>
        <row r="737">
          <cell r="D737" t="str">
            <v>5.2.3.14.03 Belanja Modal Pengadaan Lemari Makan</v>
          </cell>
        </row>
        <row r="738">
          <cell r="D738" t="str">
            <v>5.2.3.14.04 Belanja Modal Pengadaan Dispenser</v>
          </cell>
        </row>
        <row r="739">
          <cell r="D739" t="str">
            <v>5.2.3.14.05 Belanja Modal Pengadaan Kulkas</v>
          </cell>
        </row>
        <row r="740">
          <cell r="D740" t="str">
            <v>5.2.3.14.06 Belanja Modal Pengadaan Rak Piring</v>
          </cell>
        </row>
        <row r="741">
          <cell r="D741" t="str">
            <v>5.2.3.14.07 Belanja Modal Pengadaan Piring/Gelas/Mangkok/Cangkir/Sendok/Garpu/Pisau</v>
          </cell>
        </row>
        <row r="742">
          <cell r="D742" t="str">
            <v xml:space="preserve">5.2.3.14.08 Belanja modal Pengadaan rice cooker                                                                                                                                                                     </v>
          </cell>
        </row>
        <row r="743">
          <cell r="D743" t="str">
            <v>5.2.3.14.09 Belanja modal Pengadaan tong sampah</v>
          </cell>
        </row>
        <row r="744">
          <cell r="D744" t="str">
            <v>5.2.3.14.10 Belanja modal Pengadaan mesin cuci</v>
          </cell>
        </row>
        <row r="745">
          <cell r="D745" t="str">
            <v>5.2.3.14.11 Belanja modal Pengadaan Setrika/flat work iron</v>
          </cell>
        </row>
        <row r="746">
          <cell r="D746" t="str">
            <v>5.2.3.14.12 Belanja modal Pengadaan Termos</v>
          </cell>
        </row>
        <row r="747">
          <cell r="D747" t="str">
            <v>5.2.3.15.01 Belanja Modal Pengadaan Lampu Hias</v>
          </cell>
        </row>
        <row r="748">
          <cell r="D748" t="str">
            <v>5.2.3.15.02 Belanja Modal Pengadaan Jam Dinding/Meja</v>
          </cell>
        </row>
        <row r="749">
          <cell r="D749" t="str">
            <v>5.2.3.15.03 Belanja Modal Gorden/Kasur/Seprei/Karpet</v>
          </cell>
        </row>
        <row r="750">
          <cell r="D750" t="str">
            <v>5.2.3.15.04 Belanja Modal Pengadaan Peralatan Kamar/ Perlengkapan Lainnya</v>
          </cell>
        </row>
        <row r="751">
          <cell r="D751" t="str">
            <v>5.2.3.15.05 Belanja Modal Pengadaan Perlengkapan Rumah Jabatan Dinas</v>
          </cell>
        </row>
        <row r="752">
          <cell r="D752" t="str">
            <v>5.2.3.15.06 Belanja Modal Pengadaan Wallpaper</v>
          </cell>
        </row>
        <row r="753">
          <cell r="D753" t="str">
            <v>5.2.3.16.01 Belanja Modal Pengadaan Kamera</v>
          </cell>
        </row>
        <row r="754">
          <cell r="D754" t="str">
            <v>5.2.3.16.02 Belanja Modal Pengadaan Handycam</v>
          </cell>
        </row>
        <row r="755">
          <cell r="D755" t="str">
            <v>5.2.3.16.03 Belanja Modal Pengadaan Proyektor</v>
          </cell>
        </row>
        <row r="756">
          <cell r="D756" t="str">
            <v>5.2.3.16.04 Belanja Modal Pengadaan Televisi dan Kelengkapannya</v>
          </cell>
        </row>
        <row r="757">
          <cell r="D757" t="str">
            <v>5.2.3.16.05 Belanja Modal Pengadaan Alat Studio Televisi</v>
          </cell>
        </row>
        <row r="758">
          <cell r="D758" t="str">
            <v xml:space="preserve">5.2.3.16.06 Belanja modal Pengadaan microphone/wireless/pengeras suara lainnya                                                                                                                                      </v>
          </cell>
        </row>
        <row r="759">
          <cell r="D759" t="str">
            <v xml:space="preserve">5.2.3.16.07 Belanja modal Pengadaan sound system                                                                                                                                                                    </v>
          </cell>
        </row>
        <row r="760">
          <cell r="D760" t="str">
            <v>5.2.3.16.08 Belanja Modal Pengadaan Alat-alat Musik</v>
          </cell>
        </row>
        <row r="761">
          <cell r="D761" t="str">
            <v>5.2.3.16.09 Belanja Modal Pengadaan Sound System dan Kelengkapannya</v>
          </cell>
        </row>
        <row r="762">
          <cell r="D762" t="str">
            <v xml:space="preserve">5.2.3.16.10 Belanja Modal Pengadaan Layar/Screen                                                                                                                                                                    </v>
          </cell>
        </row>
        <row r="763">
          <cell r="D763" t="str">
            <v>5.2.3.16.11 Belanja Modal Pengadaan Alat Korps Musik</v>
          </cell>
        </row>
        <row r="764">
          <cell r="D764" t="str">
            <v>5.2.3.16.12 Belanja Modal Pengadaan CCTV dan Kelengkapannya</v>
          </cell>
        </row>
        <row r="765">
          <cell r="D765" t="str">
            <v>5.2.3.16.13 Belanja Modal Pengadaan Kamera Video</v>
          </cell>
        </row>
        <row r="766">
          <cell r="D766" t="str">
            <v>5.2.3.17.01 Belanja Modal Pengadaan Telepon</v>
          </cell>
        </row>
        <row r="767">
          <cell r="D767" t="str">
            <v>5.2.3.17.02 Belanja Modal Pengadaan Faximili</v>
          </cell>
        </row>
        <row r="768">
          <cell r="D768" t="str">
            <v>5.2.3.17.03 Belanja Modal Pengadaan Radio SSB</v>
          </cell>
        </row>
        <row r="769">
          <cell r="D769" t="str">
            <v>5.2.3.17.04 Belanja Modal Pengadaan Radio HF/FM (handy Talkie)</v>
          </cell>
        </row>
        <row r="770">
          <cell r="D770" t="str">
            <v>5.2.3.17.05 Belanja Modal Pengadaan Radio VHF</v>
          </cell>
        </row>
        <row r="771">
          <cell r="D771" t="str">
            <v>5.2.3.17.06 Belanja Modal Pengadaan Radio UHF</v>
          </cell>
        </row>
        <row r="772">
          <cell r="D772" t="str">
            <v>5.2.3.17.07 Belanja Modal Pengadaan Alat Sandi</v>
          </cell>
        </row>
        <row r="773">
          <cell r="D773" t="str">
            <v>5.2.3.17.08 Belanja Modal Pengadaan Penunjang Kelengkapan Komunikasi</v>
          </cell>
        </row>
        <row r="774">
          <cell r="D774" t="str">
            <v>5.2.3.17.09 Belanja Modal Pengadaan Reeg</v>
          </cell>
        </row>
        <row r="775">
          <cell r="D775" t="str">
            <v>5.2.3.17.10 Belanja Modal Pengadaan Menara dan Kelengkapan nya</v>
          </cell>
        </row>
        <row r="776">
          <cell r="D776" t="str">
            <v>5.2.3.17.11 Belanja Modal Pengadaan Papan Baliho</v>
          </cell>
        </row>
        <row r="777">
          <cell r="D777" t="str">
            <v>5.2.3.17.14 Belanja Modal Pengadaan Radio Komunikasi dan Perlengkapannya</v>
          </cell>
        </row>
        <row r="778">
          <cell r="D778" t="str">
            <v>5.2.3.17.15 Belanja modal Pengadaan alat Rambu-rambu lalu lintas</v>
          </cell>
        </row>
        <row r="779">
          <cell r="D779" t="str">
            <v>5.2.3.18.01 Belanja Modal Pengadaan Timbangan</v>
          </cell>
        </row>
        <row r="780">
          <cell r="D780" t="str">
            <v>5.2.3.18.02 Belanja Modal Pengadaan Teodolite</v>
          </cell>
        </row>
        <row r="781">
          <cell r="D781" t="str">
            <v>5.2.3.18.03 Belanja Modal Pengadaan Alat Uji Emisi</v>
          </cell>
        </row>
        <row r="782">
          <cell r="D782" t="str">
            <v>5.2.3.18.04 Belanja Modal Pengadaan Alat GPS</v>
          </cell>
        </row>
        <row r="783">
          <cell r="D783" t="str">
            <v>5.2.3.18.05 Belanja Modal Pengadaan Kompas/Peralatan Navigasi</v>
          </cell>
        </row>
        <row r="784">
          <cell r="D784" t="str">
            <v>5.2.3.18.06 Belanja Modal Pengadaan Bejana Ukur</v>
          </cell>
        </row>
        <row r="785">
          <cell r="D785" t="str">
            <v>5.2.3.18.07 Belanja Modal Pengadaan Barometer</v>
          </cell>
        </row>
        <row r="786">
          <cell r="D786" t="str">
            <v>5.2.3.18.08 Belanja Modal Pengadaan Seismograph</v>
          </cell>
        </row>
        <row r="787">
          <cell r="D787" t="str">
            <v>5.2.3.18.09 Belanja Modal Pengadaan Ultrasonograph</v>
          </cell>
        </row>
        <row r="788">
          <cell r="D788" t="str">
            <v>5.2.3.18.10 Belanja Modal Pengadaan Pengujian Kendaraan</v>
          </cell>
        </row>
        <row r="789">
          <cell r="D789" t="str">
            <v>5.2.3.18.11 Belanja Modal Pengadaan Gas Detector</v>
          </cell>
        </row>
        <row r="790">
          <cell r="D790" t="str">
            <v xml:space="preserve">5.2.3.18.12 Belanja Modal Pengadaan Alat Deteksi Bawah Air                                                                                                                                                          </v>
          </cell>
        </row>
        <row r="791">
          <cell r="D791" t="str">
            <v>5.2.3.18.13 Belanja Modal Pengadaan Core Drill</v>
          </cell>
        </row>
        <row r="792">
          <cell r="D792" t="str">
            <v>5.2.3.18.14 Belanja modal Pengadaan Alat Pengukur PH Tanah</v>
          </cell>
        </row>
        <row r="793">
          <cell r="D793" t="str">
            <v>5.2.3.18.15 Belanja modal pengadaan meter dorong</v>
          </cell>
        </row>
        <row r="794">
          <cell r="D794" t="str">
            <v>5.2.3.19.01 Belanja Modal Pengadaan Alat-alat Kedokteran Umum</v>
          </cell>
        </row>
        <row r="795">
          <cell r="D795" t="str">
            <v>5.2.3.19.02 Belanja Modal Pengadaan Alat-alat Kedokteran Gigi</v>
          </cell>
        </row>
        <row r="796">
          <cell r="D796" t="str">
            <v>5.2.3.19.03 Belanja Modal Pengadaan Alat-alat Kedokteran THT</v>
          </cell>
        </row>
        <row r="797">
          <cell r="D797" t="str">
            <v>5.2.3.19.04 Belanja Modal Pengadaan Alat-alat Kedokteran Mata</v>
          </cell>
        </row>
        <row r="798">
          <cell r="D798" t="str">
            <v>5.2.3.19.05 Belanja Modal Pengadaan Alat-alat Kedokteran Bedah</v>
          </cell>
        </row>
        <row r="799">
          <cell r="D799" t="str">
            <v>5.2.3.19.06 Belanja Modal Pengadaan Alat-alat Kedokteran Anak</v>
          </cell>
        </row>
        <row r="800">
          <cell r="D800" t="str">
            <v>5.2.3.19.07 Belanja Modal Pengadaan Alat-alat Kedokteran Kebidanan dan Penyakit Kandungan</v>
          </cell>
        </row>
        <row r="801">
          <cell r="D801" t="str">
            <v>5.2.3.19.08 Belanja Modal Pengadaan Alat-alat Kedokteran Kulit dan Kelamin</v>
          </cell>
        </row>
        <row r="802">
          <cell r="D802" t="str">
            <v>5.2.3.19.09 Belanja Modal Pengadaan Alat-alat Kedokteran Kardiologi</v>
          </cell>
        </row>
        <row r="803">
          <cell r="D803" t="str">
            <v>5.2.3.19.10 Belanja Modal Pengadaan Alat-alat Kedokteran Neurologi</v>
          </cell>
        </row>
        <row r="804">
          <cell r="D804" t="str">
            <v>5.2.3.19.11 Belanja Modal Pengadaan Alat-alat Kedokteran Orthopedi</v>
          </cell>
        </row>
        <row r="805">
          <cell r="D805" t="str">
            <v>5.2.3.19.12 Belanja Modal Pengadaan Alat-alat Kedokteran Hewan</v>
          </cell>
        </row>
        <row r="806">
          <cell r="D806" t="str">
            <v>5.2.3.19.13 Belanja Modal Pengadaan Alat-alat Farmasi</v>
          </cell>
        </row>
        <row r="807">
          <cell r="D807" t="str">
            <v>5.2.3.19.14 Belanja Modal Pengadaan Alat-alat Penyakir Dalam/Internis</v>
          </cell>
        </row>
        <row r="808">
          <cell r="D808" t="str">
            <v>5.2.3.19.15 Belanja modal Pengadaan alat-alat kedokteran anestesi</v>
          </cell>
        </row>
        <row r="809">
          <cell r="D809" t="str">
            <v>5.2.3.19.16 Belanja modal Pengadaan alat-alat kedokteran Patalogi</v>
          </cell>
        </row>
        <row r="810">
          <cell r="D810" t="str">
            <v>5.2.3.19.17 Belanja modal Pengadaan alat-alat kedokteran Radiologi</v>
          </cell>
        </row>
        <row r="811">
          <cell r="D811" t="str">
            <v>5.2.3.20.01 Belanja Modal Pengadaan Alat-alat Laboratorium Biologi</v>
          </cell>
        </row>
        <row r="812">
          <cell r="D812" t="str">
            <v>5.2.3.20.02 Belanja Modal Pengadaan Alat-alat Laboratorium Fisika/Geologi/Geodesi</v>
          </cell>
        </row>
        <row r="813">
          <cell r="D813" t="str">
            <v>5.2.3.20.03 Belanja Modal Pengadaan Alat-alat Laboratorium Kimia</v>
          </cell>
        </row>
        <row r="814">
          <cell r="D814" t="str">
            <v>5.2.3.20.04 Belanja Modal Pengadaan Alat-alat Laboratorium Pertanian</v>
          </cell>
        </row>
        <row r="815">
          <cell r="D815" t="str">
            <v>5.2.3.20.05 Belanja Modal Pengadaan Alat-alat Laboratorium Peternakan</v>
          </cell>
        </row>
        <row r="816">
          <cell r="D816" t="str">
            <v>5.2.3.20.06 Belanja Modal Pengadaan Alat-alat Laboratorium Perkebunan</v>
          </cell>
        </row>
        <row r="817">
          <cell r="D817" t="str">
            <v>5.2.3.20.07 Belanja Modal Pengadaan Alat-alat Laboratorium Perikanan</v>
          </cell>
        </row>
        <row r="818">
          <cell r="D818" t="str">
            <v>5.2.3.20.08 Belanja Modal Pengadaan Alat-alat Laboratorium Bahasa</v>
          </cell>
        </row>
        <row r="819">
          <cell r="D819" t="str">
            <v>5.2.3.20.09 Belanja Modal Pengadaan Alat-alat Peraga/praktik Sekolah</v>
          </cell>
        </row>
        <row r="820">
          <cell r="D820" t="str">
            <v>5.2.3.20.10 Belanja modal pengadaan alat-alat laboratorium lingkungan hidup</v>
          </cell>
        </row>
        <row r="821">
          <cell r="D821" t="str">
            <v>5.2.3.20.11 Belanja Modal Pengadaan Alat-alat Laboratorium Kebinamargaan</v>
          </cell>
        </row>
        <row r="822">
          <cell r="D822" t="str">
            <v>5.2.3.20.12 Belanja Modal Pengadaan Alat-alat Pertamanan</v>
          </cell>
        </row>
        <row r="823">
          <cell r="D823" t="str">
            <v>5.2.3.20.13 Belanja modal Pengadaan alat-alat laboratorium Bina Marga</v>
          </cell>
        </row>
        <row r="824">
          <cell r="D824" t="str">
            <v>5.2.3.20.14 Belanja modal Pengadaan alat-alat/Reagen Lab. Kesehatan</v>
          </cell>
        </row>
        <row r="825">
          <cell r="D825" t="str">
            <v>5.2.3.21.01 Belanja Modal Pengadaan Konstruksi Jalan</v>
          </cell>
        </row>
        <row r="826">
          <cell r="D826" t="str">
            <v>5.2.3.21.02 Belanja Modal Pengadaan Konstruksi Jalan Fly Over</v>
          </cell>
        </row>
        <row r="827">
          <cell r="D827" t="str">
            <v>5.2.3.21.03 Belanja Modal Pengadaan Konstruksi Jalan Under Pass</v>
          </cell>
        </row>
        <row r="828">
          <cell r="D828" t="str">
            <v>5.2.3.21.04 Belanja Modal Pengadaan Penunjang Kelengkapan Jalan</v>
          </cell>
        </row>
        <row r="829">
          <cell r="D829" t="str">
            <v>5.2.3.22.01 Belanja Modal Pengadaan Konstruksi Jembatan Gantung</v>
          </cell>
        </row>
        <row r="830">
          <cell r="D830" t="str">
            <v>5.2.3.22.02 Belanja Modal Pengadaan Konstruksi Jembatan ponton</v>
          </cell>
        </row>
        <row r="831">
          <cell r="D831" t="str">
            <v>5.2.3.22.03 Belanja Modal Pengadaan Konstruksi Jembatan Penyeberangan Orang</v>
          </cell>
        </row>
        <row r="832">
          <cell r="D832" t="str">
            <v>5.2.3.22.04 Belanja Modal Pengadaan Konstruksi Jembatan Penyeberangan diatas Air</v>
          </cell>
        </row>
        <row r="833">
          <cell r="D833" t="str">
            <v xml:space="preserve">5.2.3.22.05 Belanja Modal Pengadaan Konstruksi Jembatan Tambat Kapal Nelayan                                                                                                                                        </v>
          </cell>
        </row>
        <row r="834">
          <cell r="D834" t="str">
            <v>5.2.3.22.06 Belanja Modal Pengadaan Konstruksi jembatan Beton dan Kelengkapannya</v>
          </cell>
        </row>
        <row r="835">
          <cell r="D835" t="str">
            <v>5.2.3.23.01 Belanja Modal Pengadaan Konstruksi Bendungan</v>
          </cell>
        </row>
        <row r="836">
          <cell r="D836" t="str">
            <v>5.2.3.23.02 Belanja Modal Pengadaan Konstruksi Waduk</v>
          </cell>
        </row>
        <row r="837">
          <cell r="D837" t="str">
            <v>5.2.3.23.03 Belanja Modal Pengadaan Konstruksi Kanal Permukaan</v>
          </cell>
        </row>
        <row r="838">
          <cell r="D838" t="str">
            <v>5.2.3.23.04 Belanja Modal Pengadaan Konstruksi Kanal Bawah Tanah</v>
          </cell>
        </row>
        <row r="839">
          <cell r="D839" t="str">
            <v>5.2.3.23.05 Belanja Modal Pengadaan Konstruksi Jaringan Irigasi</v>
          </cell>
        </row>
        <row r="840">
          <cell r="D840" t="str">
            <v>5.2.3.23.06 Belanja Modal Pengadaan Konstruksi Jaringan Air Bersih/Air Minum</v>
          </cell>
        </row>
        <row r="841">
          <cell r="D841" t="str">
            <v>5.2.3.23.07 Belanja Modal Pengadaan Konstruksi Reservoir</v>
          </cell>
        </row>
        <row r="842">
          <cell r="D842" t="str">
            <v>5.2.3.23.08 Belanja Modal Pengadaan Konstruksi Pintu Air</v>
          </cell>
        </row>
        <row r="843">
          <cell r="D843" t="str">
            <v>5.2.3.23.09 Belanja Modal Pengadaan Bangunan Air</v>
          </cell>
        </row>
        <row r="844">
          <cell r="D844" t="str">
            <v>5.2.3.23.10 Belanja Modal Pengadaan Konstruksi Drainase</v>
          </cell>
        </row>
        <row r="845">
          <cell r="D845" t="str">
            <v>5.2.3.23.11 Belanja Modal Pengadaan Konstruksi Saluran Pembuang Air</v>
          </cell>
        </row>
        <row r="846">
          <cell r="D846" t="str">
            <v xml:space="preserve">5.2.3.23.12 Belanja Modal Penanganan Abrasi                                                                                                                                                                         </v>
          </cell>
        </row>
        <row r="847">
          <cell r="D847" t="str">
            <v>5.2.3.23.13 Belanja modal Pengadaan Konstruksi Bangunan Tebing Sungai</v>
          </cell>
        </row>
        <row r="848">
          <cell r="D848" t="str">
            <v>5.2.3.23.14 Belanja modal Pengadaan konstruksi Sumur Pantau</v>
          </cell>
        </row>
        <row r="849">
          <cell r="D849" t="str">
            <v>5.2.3.23.15 Belanja modal Pengadaan konstruksi Sumur Bor</v>
          </cell>
        </row>
        <row r="850">
          <cell r="D850" t="str">
            <v>5.2.3.24.01 Belanja Modal Pengadaan lampu Hias Jalan</v>
          </cell>
        </row>
        <row r="851">
          <cell r="D851" t="str">
            <v>5.2.3.24.02 Belanja Modal Pengadaan lampu Hias Taman</v>
          </cell>
        </row>
        <row r="852">
          <cell r="D852" t="str">
            <v>5.2.3.24.03 Belanja Modal Pengadaan lampu Penerang Hutan Kota</v>
          </cell>
        </row>
        <row r="853">
          <cell r="D853" t="str">
            <v xml:space="preserve">5.2.3.24.04 Belanja modal Pengadaan lampu PJU dan kelengkapannya                                                                                                                                                    </v>
          </cell>
        </row>
        <row r="854">
          <cell r="D854" t="str">
            <v>5.2.3.24.05 Belanja modal Pengadaan lampu Stadion</v>
          </cell>
        </row>
        <row r="855">
          <cell r="D855" t="str">
            <v>5.2.3.25.01 Belanja Modal Pengadaan Instalasi Listrik</v>
          </cell>
        </row>
        <row r="856">
          <cell r="D856" t="str">
            <v>5.2.3.25.02 Belanja Modal Pengadaan Instalasi Telepon</v>
          </cell>
        </row>
        <row r="857">
          <cell r="D857" t="str">
            <v>5.2.3.25.03 Belanja Modal Pengadaan Trafo</v>
          </cell>
        </row>
        <row r="858">
          <cell r="D858" t="str">
            <v>5.2.3.26.01 Belanja Modal Pengadaan Konstruksi/Pembelian Gedung Kantor</v>
          </cell>
        </row>
        <row r="859">
          <cell r="D859" t="str">
            <v>5.2.3.26.02 Belanja Modal Pengadaan Konstruksi/Pembelian Rumah Jabatan</v>
          </cell>
        </row>
        <row r="860">
          <cell r="D860" t="str">
            <v>5.2.3.26.03 Belanja Modal Pengadaan Konstruksi/Pembelian Rumah Dinas</v>
          </cell>
        </row>
        <row r="861">
          <cell r="D861" t="str">
            <v>5.2.3.26.04 Belanja Modal Pengadaan Konstruksi/Pembelian Gedung gudang</v>
          </cell>
        </row>
        <row r="862">
          <cell r="D862" t="str">
            <v>5.2.3.26.05 Belanja Modal Pengadaan Perlengkapan Rumah Jabatan Dinas</v>
          </cell>
        </row>
        <row r="863">
          <cell r="D863" t="str">
            <v>5.2.3.26.06 Belanja modal Pengadaan konstruksi/pembelian bangunan monumen</v>
          </cell>
        </row>
        <row r="864">
          <cell r="D864" t="str">
            <v>5.2.3.26.07 Belanja modal Pengadaan konstruksi/pembelian tugu peringatan</v>
          </cell>
        </row>
        <row r="865">
          <cell r="D865" t="str">
            <v>5.2.3.26.08 Belanja Modal Bangunan Tempat Berusaha</v>
          </cell>
        </row>
        <row r="866">
          <cell r="D866" t="str">
            <v>5.2.3.26.09 Belanja Modal Konstruksi Bangunan Sekolah</v>
          </cell>
        </row>
        <row r="867">
          <cell r="D867" t="str">
            <v>5.2.3.26.10 Belanja Modal Konstruksi Penataan Kantor</v>
          </cell>
        </row>
        <row r="868">
          <cell r="D868" t="str">
            <v>5.2.3.26.11 Belanja Modal Konstruksi Bangunan Fasilitas Umum</v>
          </cell>
        </row>
        <row r="869">
          <cell r="D869" t="str">
            <v>5.2.3.26.12 Belanja Modal Konstruksi Bangunan Infrastruktur Perdesaan</v>
          </cell>
        </row>
        <row r="870">
          <cell r="D870" t="str">
            <v xml:space="preserve">5.2.3.26.13 Belanja modal Pengadaan konstruksi/pembelian gedung sekolah dasar/sederajat                                                                                                                             </v>
          </cell>
        </row>
        <row r="871">
          <cell r="D871" t="str">
            <v>5.2.3.26.14 Belanja Modal Pengadaan Konstruksi Gedung Serbaguna/ Aula</v>
          </cell>
        </row>
        <row r="872">
          <cell r="D872" t="str">
            <v>5.2.3.26.15 Belanja Modal Pengadaan Tugu Patok Sempadan Tanah</v>
          </cell>
        </row>
        <row r="873">
          <cell r="D873" t="str">
            <v>5.2.3.26.16 Belanja Modal Pengadaan Taman Kota</v>
          </cell>
        </row>
        <row r="874">
          <cell r="D874" t="str">
            <v>5.2.3.26.17 Belanja Modal Pengadaan Pagar dan Terali</v>
          </cell>
        </row>
        <row r="875">
          <cell r="D875" t="str">
            <v>5.2.3.26.18 Belanja Modal Pengadaan Konstruksi Bangunan Perpustakaan</v>
          </cell>
        </row>
        <row r="876">
          <cell r="D876" t="str">
            <v>5.2.3.26.19 Belanja Modal Pengadaan Konstruksi Bangunan Gedung/Rumah</v>
          </cell>
        </row>
        <row r="877">
          <cell r="D877" t="str">
            <v xml:space="preserve">5.2.3.26.20 Belanja modal Pengadaan konstruksi/pembelian gedung panti jompo                                                                                                                                         </v>
          </cell>
        </row>
        <row r="878">
          <cell r="D878" t="str">
            <v xml:space="preserve">5.2.3.26.21 Belanja modal Pengadaan konstruksi/pembelian gedung terminal                                                                                                                                            </v>
          </cell>
        </row>
        <row r="879">
          <cell r="D879" t="str">
            <v xml:space="preserve">5.2.3.26.22 Belanja modal Pengadaan konstruksi/pembelian dermaga                                                                                                                                                    </v>
          </cell>
        </row>
        <row r="880">
          <cell r="D880" t="str">
            <v xml:space="preserve">5.2.3.26.23 Belanja modal Pengadaan konstruksi/pembelian gedung tempat pelelangan ikan                                                                                                                              </v>
          </cell>
        </row>
        <row r="881">
          <cell r="D881" t="str">
            <v xml:space="preserve">5.2.3.26.24 Belanja modal Pengadaan konstruksi/pembelian gedung sarana pasar                                                                                                                                        </v>
          </cell>
        </row>
        <row r="882">
          <cell r="D882" t="str">
            <v xml:space="preserve">5.2.3.26.25 Belanja modal Pengadaan konstruksi/pembelian gedung pusat perdagangan                                                                                                                                   </v>
          </cell>
        </row>
        <row r="883">
          <cell r="D883" t="str">
            <v xml:space="preserve">5.2.3.26.26 Belanja modal Pengadaan konstruksi taman                                                                                                                                                                </v>
          </cell>
        </row>
        <row r="884">
          <cell r="D884" t="str">
            <v xml:space="preserve">5.2.3.26.27 Belanja modal Pengadaan konstruksi/pembelian gedung pusat hiburan rakyat                                                                                                                                </v>
          </cell>
        </row>
        <row r="885">
          <cell r="D885" t="str">
            <v xml:space="preserve">5.2.3.26.28 Belanja modal Pengadaan konstruksi/pembelian gedung sarana ibadah                                                                                                                                       </v>
          </cell>
        </row>
        <row r="886">
          <cell r="D886" t="str">
            <v xml:space="preserve">5.2.3.26.29 Belanja modal Pengadaan konstruksi/pembelian gedung sarana olahraga                                                                                                                                     </v>
          </cell>
        </row>
        <row r="887">
          <cell r="D887" t="str">
            <v xml:space="preserve">5.2.3.26.30 Belanja modal Pengadaan konstruksi/pembelian gedung perhotelan/wisma/losmen/c                                                                                                                           </v>
          </cell>
        </row>
        <row r="888">
          <cell r="D888" t="str">
            <v xml:space="preserve">5.2.3.26.31 Belanja modal Pengadaan konstruksi/pembelian gedung asrama                                                                                                                                              </v>
          </cell>
        </row>
        <row r="889">
          <cell r="D889" t="str">
            <v xml:space="preserve">5.2.3.26.32 Belanja modal Pengadaan konstruksi/pembelian gedung sarana industri                                                                                                                                     </v>
          </cell>
        </row>
        <row r="890">
          <cell r="D890" t="str">
            <v xml:space="preserve">5.2.3.26.33 Belanja modal Pengadaan konstruksi/pembelian halte                                                                                                                                                      </v>
          </cell>
        </row>
        <row r="891">
          <cell r="D891" t="str">
            <v>5.2.3.26.34 Belanja modal pengadaan konstruksi/pembelian pos jaga/ronda</v>
          </cell>
        </row>
        <row r="892">
          <cell r="D892" t="str">
            <v xml:space="preserve">5.2.3.26.35 Belanja Modal Pemagaran                                                                                                                                                                                 </v>
          </cell>
        </row>
        <row r="893">
          <cell r="D893" t="str">
            <v xml:space="preserve">5.2.3.26.36 Belanja Modal Pembangunan Kebun                                                                                                                                                                         </v>
          </cell>
        </row>
        <row r="894">
          <cell r="D894" t="str">
            <v xml:space="preserve">5.2.3.26.37 Belanja Modal Pengadaan Konstruksi Perumahan                                                                                                                                                            </v>
          </cell>
        </row>
        <row r="895">
          <cell r="D895" t="str">
            <v>5.2.3.26.38 Belanja Modal Pengadaan Konstruksi/pembelian sarana umum/sosial</v>
          </cell>
        </row>
        <row r="896">
          <cell r="D896" t="str">
            <v>5.2.3.27.01 Belanja Modal Pengadaan Buku Matematika</v>
          </cell>
        </row>
        <row r="897">
          <cell r="D897" t="str">
            <v>5.2.3.27.02 Belanja Modal Pengadaan Buku Fisika</v>
          </cell>
        </row>
        <row r="898">
          <cell r="D898" t="str">
            <v>5.2.3.27.03 Belanja Modal Pengadaan Buku Kimia</v>
          </cell>
        </row>
        <row r="899">
          <cell r="D899" t="str">
            <v>5.2.3.27.04 Belanja Modal Pengadaan Buku Biologi</v>
          </cell>
        </row>
        <row r="900">
          <cell r="D900" t="str">
            <v>5.2.3.27.05 Belanja Modal Pengadaan Buku Biografi</v>
          </cell>
        </row>
        <row r="901">
          <cell r="D901" t="str">
            <v>5.2.3.27.06 Belanja Modal Pengadaan Buku Geografi</v>
          </cell>
        </row>
        <row r="902">
          <cell r="D902" t="str">
            <v>5.2.3.27.07 Belanja Modal Pengadaan Buku Astronomi</v>
          </cell>
        </row>
        <row r="903">
          <cell r="D903" t="str">
            <v>5.2.3.27.08 Belanja Modal Pengadaan Buku Arkelogi</v>
          </cell>
        </row>
        <row r="904">
          <cell r="D904" t="str">
            <v>5.2.3.27.09 Belanja Modal Pengadaan Buku Bahasa dan Sastra</v>
          </cell>
        </row>
        <row r="905">
          <cell r="D905" t="str">
            <v>5.2.3.27.10 Belanja Modal Pengadaan Buku Keagamaan</v>
          </cell>
        </row>
        <row r="906">
          <cell r="D906" t="str">
            <v>5.2.3.27.11 Belanja Modal Pengadaan Buku Sejarah</v>
          </cell>
        </row>
        <row r="907">
          <cell r="D907" t="str">
            <v>5.2.3.27.12 Belanja Modal Pengadaan Buku Seni dan Budaya</v>
          </cell>
        </row>
        <row r="908">
          <cell r="D908" t="str">
            <v>5.2.3.27.13 Belanja Modal Pengadaan Buku Ilmu Pengetahuan Umum</v>
          </cell>
        </row>
        <row r="909">
          <cell r="D909" t="str">
            <v>5.2.3.27.14 Belanja Modal Pengadaan Buku Ilmu Pengetahuan Soasial</v>
          </cell>
        </row>
        <row r="910">
          <cell r="D910" t="str">
            <v>5.2.3.27.15 Belanja Modal Pengadaan Buku Ilmu Politik dan Ketatanegaraan</v>
          </cell>
        </row>
        <row r="911">
          <cell r="D911" t="str">
            <v>5.2.3.27.16 Belanja Modal Pengadaan Buku Ilmu Pengetahuan dan Teknologi</v>
          </cell>
        </row>
        <row r="912">
          <cell r="D912" t="str">
            <v>5.2.3.27.17 Belanja Modal Pengadaan Buku Ensiklopedia</v>
          </cell>
        </row>
        <row r="913">
          <cell r="D913" t="str">
            <v>5.2.3.27.18 Belanja Modal Pengadaan Buku kamus Bahasa</v>
          </cell>
        </row>
        <row r="914">
          <cell r="D914" t="str">
            <v>5.2.3.27.19 Belanja Modal Pengadaan Buku Ekonomi dan Keuangan</v>
          </cell>
        </row>
        <row r="915">
          <cell r="D915" t="str">
            <v>5.2.3.27.20 Belanja Modal Pengadaan Buku Industri dan Perdagangan</v>
          </cell>
        </row>
        <row r="916">
          <cell r="D916" t="str">
            <v>5.2.3.27.21 Belanja Modal Pengadaan Buku Peraturan Perundang-undangan</v>
          </cell>
        </row>
        <row r="917">
          <cell r="D917" t="str">
            <v>5.2.3.27.22 Belanja Modal Pengadaan Buku Naskah</v>
          </cell>
        </row>
        <row r="918">
          <cell r="D918" t="str">
            <v>5.2.3.27.23 Belanja Modal Pengadaan Terbitan Berkala (Jurnal, Compact Disk)</v>
          </cell>
        </row>
        <row r="919">
          <cell r="D919" t="str">
            <v>5.2.3.27.24 Belanja Modal Pengadaan Mikrofilm</v>
          </cell>
        </row>
        <row r="920">
          <cell r="D920" t="str">
            <v>5.2.3.27.25 Belanja Modal Pengadaan Peta/atlas/globe</v>
          </cell>
        </row>
        <row r="921">
          <cell r="D921" t="str">
            <v>5.2.3.27.26 Belanja Modal Pengadaan Buku Induk Siswa</v>
          </cell>
        </row>
        <row r="922">
          <cell r="D922" t="str">
            <v>5.2.3.27.27 Belanja Modal Pengadaan Buku Absensi Siswa</v>
          </cell>
        </row>
        <row r="923">
          <cell r="D923" t="str">
            <v>5.2.3.27.28 Belanja Modal Pengadaan Buku Lainnya</v>
          </cell>
        </row>
        <row r="924">
          <cell r="D924" t="str">
            <v>5.2.3.28.01 Belanja Modal Pengadaan Lukisan/foto</v>
          </cell>
        </row>
        <row r="925">
          <cell r="D925" t="str">
            <v>5.2.3.28.02 Belanja Modal Pengadaan Patung</v>
          </cell>
        </row>
        <row r="926">
          <cell r="D926" t="str">
            <v>5.2.3.28.03 Belanja Modal Pengadaan Ukiran</v>
          </cell>
        </row>
        <row r="927">
          <cell r="D927" t="str">
            <v>5.2.3.28.04 Belanja Modal Pengadaan Pahatan</v>
          </cell>
        </row>
        <row r="928">
          <cell r="D928" t="str">
            <v>5.2.3.28.05 Belanja Modal Pengadaan Batu Alam</v>
          </cell>
        </row>
        <row r="929">
          <cell r="D929" t="str">
            <v>5.2.3.28.06 Belanja Modal Pengadaan Maket/Miniatur/Diorama</v>
          </cell>
        </row>
        <row r="930">
          <cell r="D930" t="str">
            <v>5.2.3.28.07 Belanja Modal Pengadaan alat musik tradisional</v>
          </cell>
        </row>
        <row r="931">
          <cell r="D931" t="str">
            <v>5.2.3.28.08 Belanja modal Pengadaan Alat Kesenian Daerah</v>
          </cell>
        </row>
        <row r="932">
          <cell r="D932" t="str">
            <v>5.2.3.29.01 Belanja Modal Pengadaan Hewan Kebun Binatang</v>
          </cell>
        </row>
        <row r="933">
          <cell r="D933" t="str">
            <v>5.2.3.29.02 Belanja Modal Pengadaan Ternak</v>
          </cell>
        </row>
        <row r="934">
          <cell r="D934" t="str">
            <v>5.2.3.29.03 Belanja Modal Pengadaan Tanaman</v>
          </cell>
        </row>
        <row r="935">
          <cell r="D935" t="str">
            <v>5.2.3.30.01 Belanja Modal Pengadaan Senjata Api</v>
          </cell>
        </row>
        <row r="936">
          <cell r="D936" t="str">
            <v>5.2.3.30.02 Belanja Modal Pengadaan Radar</v>
          </cell>
        </row>
        <row r="937">
          <cell r="D937" t="str">
            <v>5.2.3.30.03 Belanja Modal Pengadaan Mobil water Canon</v>
          </cell>
        </row>
        <row r="938">
          <cell r="D938" t="str">
            <v>5.2.3.30.04 Belanja Modal Pengadaan Borgol</v>
          </cell>
        </row>
        <row r="939">
          <cell r="D939" t="str">
            <v>5.2.3.30.05 Belanja Modal Pengadaan Sangkur/Bayonet</v>
          </cell>
        </row>
        <row r="940">
          <cell r="D940" t="str">
            <v>5.2.3.30.06 Belanja Modal Pengadaan Perisai/tameng</v>
          </cell>
        </row>
        <row r="941">
          <cell r="D941" t="str">
            <v>5.2.3.30.07 Belanja Modal Pengadaan Detektor logam</v>
          </cell>
        </row>
        <row r="942">
          <cell r="D942" t="str">
            <v>5.2.3.30.08 Belanja Modal Pengadaan Rompi anti Peluru</v>
          </cell>
        </row>
        <row r="943">
          <cell r="D943" t="str">
            <v>5.2.3.30.09 Belanja Modal Pengadaan Pentungan</v>
          </cell>
        </row>
        <row r="944">
          <cell r="D944" t="str">
            <v>5.2.3.30.10 Belanja Modal Pengadaan Helm</v>
          </cell>
        </row>
        <row r="945">
          <cell r="D945" t="str">
            <v>5.2.3.30.11 Belanja Modal Pengadaan Alrm/Serine</v>
          </cell>
        </row>
        <row r="946">
          <cell r="D946" t="str">
            <v>5.2.3.30.12 Belanja Modal Pengadaan Sentolop/Senter</v>
          </cell>
        </row>
        <row r="947">
          <cell r="D947" t="str">
            <v>5.2.3.30.13 Belanja Modal Pengadaan Peralatan Pemadam Kebakaran</v>
          </cell>
        </row>
        <row r="948">
          <cell r="D948" t="str">
            <v>5.2.3.30.14 Belanja Modal Pengadaan Sarana dan Prasarana Olahraga</v>
          </cell>
        </row>
        <row r="949">
          <cell r="D949" t="str">
            <v xml:space="preserve">5.2.3.30.15 Belanja Modal Pengadaan Teropong                                                                                                                                                                        </v>
          </cell>
        </row>
        <row r="950">
          <cell r="D950" t="str">
            <v xml:space="preserve">5.2.3.30.16 Belanja Modal Pengadaan Papan Selancar                                                                                                                                                                  </v>
          </cell>
        </row>
        <row r="951">
          <cell r="D951" t="str">
            <v xml:space="preserve">5.2.3.31.01 Belanja Modal Pengadaan Alat-Alat Pemadam Kebakaran                                                                                                                                                     </v>
          </cell>
        </row>
        <row r="952">
          <cell r="D952" t="str">
            <v xml:space="preserve">5.2.3.32.01 Belanja Modal Pengadaan Alat Konstruksi/ Pertukangan                                                                                                                                                    </v>
          </cell>
        </row>
        <row r="953">
          <cell r="D953" t="str">
            <v xml:space="preserve">5.2.3.33.01 Belanja Modal Pengadaan Perlengkapan / Peralatan Rumah Tangga.                                                                                                                                         </v>
          </cell>
        </row>
        <row r="954">
          <cell r="D954" t="str">
            <v xml:space="preserve">5.2.3.34.01 Belanja Modal Pengadaan Perlengkapan / Peralatan Praktek.                                                                                                                                          </v>
          </cell>
        </row>
        <row r="955">
          <cell r="D955" t="str">
            <v>5.2.3.35.01 Belanja modal BLUD Rumah Sakit</v>
          </cell>
        </row>
        <row r="956">
          <cell r="D956" t="str">
            <v>5.2.3.36.01 Belanja Modal Pengadaan Alat Bermain TK</v>
          </cell>
        </row>
      </sheetData>
      <sheetData sheetId="1"/>
      <sheetData sheetId="2"/>
      <sheetData sheetId="3"/>
      <sheetData sheetId="4"/>
      <sheetData sheetId="5"/>
      <sheetData sheetId="6"/>
      <sheetData sheetId="7"/>
      <sheetData sheetId="8"/>
      <sheetData sheetId="9"/>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DANG"/>
      <sheetName val="COVER"/>
      <sheetName val="RUANG A"/>
      <sheetName val="RUANG B"/>
      <sheetName val="UMUM"/>
      <sheetName val="SEKBAN"/>
      <sheetName val="KABAN"/>
      <sheetName val="PROGRAM"/>
      <sheetName val="KEUANGAN"/>
      <sheetName val="DIKLAT"/>
      <sheetName val="PEMBINAAN"/>
      <sheetName val="PERENCANAAN"/>
      <sheetName val="MUTASI"/>
      <sheetName val="MAKAN"/>
      <sheetName val="MUSHALL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DANG"/>
      <sheetName val="COVER"/>
      <sheetName val="RUANG A"/>
      <sheetName val="RUANG B"/>
      <sheetName val="UMUM"/>
      <sheetName val="SEKBAN"/>
      <sheetName val="KABAN"/>
      <sheetName val="PROGRAM"/>
      <sheetName val="KEUANGAN"/>
      <sheetName val="DIKLAT"/>
      <sheetName val="PEMBINAAN"/>
      <sheetName val="PERENCANAAN"/>
      <sheetName val="MUTASI"/>
      <sheetName val="MAKAN"/>
      <sheetName val="MUSHALL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L (2)"/>
      <sheetName val="A.TANAH  PENGGABUNGAN 2015"/>
      <sheetName val="A.TANAH  PERUBAHAN  (2)"/>
      <sheetName val="A.TANAH"/>
      <sheetName val="B. PELTN BPKB  PERUBAHAN ( 2 )"/>
      <sheetName val="B. PELTN MSIN  PENGGABUNGAN2015"/>
      <sheetName val="B. PELTN MSIN  PERUBAHAN (2)"/>
      <sheetName val="B. PELTN MSIN "/>
      <sheetName val="C.GEDUNG  pengabungan 2015"/>
      <sheetName val="C.GEDUNG perubahan (2)"/>
      <sheetName val="C.GEDUNG"/>
      <sheetName val="D.JIJ PENGABUNGAN 2015"/>
      <sheetName val="D.JIJ"/>
      <sheetName val="E.ATL PENGABUNGAN 2015"/>
      <sheetName val="E.ATL"/>
      <sheetName val="F.AL"/>
      <sheetName val="BI"/>
      <sheetName val="2011"/>
      <sheetName val="JLH REKAP  (2) 2015"/>
      <sheetName val="JLH REKAP"/>
      <sheetName val="REKAP KIB"/>
      <sheetName val="Sheet1"/>
      <sheetName val="B. PELTN MSIN  PENGGABUNGAN2014"/>
      <sheetName val="ASET YANG RUSAK"/>
    </sheetNames>
    <sheetDataSet>
      <sheetData sheetId="0" refreshError="1"/>
      <sheetData sheetId="1">
        <row r="35">
          <cell r="P35">
            <v>5470552.0423859162</v>
          </cell>
        </row>
      </sheetData>
      <sheetData sheetId="2"/>
      <sheetData sheetId="3"/>
      <sheetData sheetId="4"/>
      <sheetData sheetId="5">
        <row r="12">
          <cell r="P12">
            <v>342331999.99999994</v>
          </cell>
        </row>
      </sheetData>
      <sheetData sheetId="6"/>
      <sheetData sheetId="7">
        <row r="19">
          <cell r="U19">
            <v>3993077.9968591868</v>
          </cell>
        </row>
      </sheetData>
      <sheetData sheetId="8">
        <row r="19">
          <cell r="U19">
            <v>3993077.9968591868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ow r="14">
          <cell r="Z14">
            <v>1083637147.6107485</v>
          </cell>
        </row>
      </sheetData>
      <sheetData sheetId="22"/>
      <sheetData sheetId="2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L (2)"/>
      <sheetName val="A.TANAH  PENGGABUNGAN 2015"/>
      <sheetName val="A.TANAH  PERUBAHAN  (2)"/>
      <sheetName val="A.TANAH"/>
      <sheetName val="B. PELTN BPKB  PERUBAHAN ( 2 )"/>
      <sheetName val="B. PELTN MSIN  PENGGABUNGAN2015"/>
      <sheetName val="B. PELTN MSIN  PERUBAHAN (2)"/>
      <sheetName val="B. PELTN MSIN "/>
      <sheetName val="C.GEDUNG  pengabungan 2015"/>
      <sheetName val="C.GEDUNG perubahan (2)"/>
      <sheetName val="C.GEDUNG"/>
      <sheetName val="D.JIJ PENGABUNGAN 2015"/>
      <sheetName val="D.JIJ"/>
      <sheetName val="E.ATL PENGABUNGAN 2015"/>
      <sheetName val="E.ATL"/>
      <sheetName val="F.AL"/>
      <sheetName val="BI"/>
      <sheetName val="2011"/>
      <sheetName val="JLH REKAP  (2) 2015"/>
      <sheetName val="JLH REKAP"/>
      <sheetName val="REKAP KIB"/>
      <sheetName val="Sheet1"/>
      <sheetName val="B. PELTN MSIN  PENGGABUNGAN2014"/>
      <sheetName val="ASET YANG RUSAK"/>
    </sheetNames>
    <sheetDataSet>
      <sheetData sheetId="0" refreshError="1"/>
      <sheetData sheetId="1">
        <row r="35">
          <cell r="P35">
            <v>5470552.0423859162</v>
          </cell>
        </row>
      </sheetData>
      <sheetData sheetId="2"/>
      <sheetData sheetId="3"/>
      <sheetData sheetId="4"/>
      <sheetData sheetId="5">
        <row r="12">
          <cell r="P12">
            <v>342331999.99999994</v>
          </cell>
        </row>
      </sheetData>
      <sheetData sheetId="6"/>
      <sheetData sheetId="7">
        <row r="19">
          <cell r="U19">
            <v>3993077.9968591868</v>
          </cell>
        </row>
      </sheetData>
      <sheetData sheetId="8">
        <row r="19">
          <cell r="U19">
            <v>3993077.9968591868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ow r="14">
          <cell r="Z14">
            <v>1083637147.6107485</v>
          </cell>
        </row>
      </sheetData>
      <sheetData sheetId="22"/>
      <sheetData sheetId="2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DIK ADE"/>
      <sheetName val="SETDA"/>
      <sheetName val="RSUD"/>
      <sheetName val="DISNAK"/>
      <sheetName val="DISDIK"/>
      <sheetName val="BLHPI"/>
      <sheetName val="SEKWAN"/>
      <sheetName val="DISPENDA"/>
      <sheetName val="DISKAN"/>
      <sheetName val="DISBUN"/>
      <sheetName val="BKD"/>
      <sheetName val="KO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
          <cell r="C2" t="str">
            <v>Tanah</v>
          </cell>
        </row>
        <row r="3">
          <cell r="C3" t="str">
            <v>Peralatan dan Mesin</v>
          </cell>
        </row>
        <row r="4">
          <cell r="C4" t="str">
            <v>Gedung dan Bangunan</v>
          </cell>
        </row>
        <row r="5">
          <cell r="C5" t="str">
            <v>Jalan, Irigasi dan Jaringan</v>
          </cell>
        </row>
        <row r="6">
          <cell r="C6" t="str">
            <v>Aset Tetap Lainnya</v>
          </cell>
        </row>
        <row r="7">
          <cell r="C7" t="str">
            <v>Konstruksi Dalam Pengerjaaan</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PATI"/>
      <sheetName val="WABUP"/>
      <sheetName val="DPRD"/>
      <sheetName val="SEKRETARIAT DAERAH"/>
      <sheetName val="SEKDA"/>
      <sheetName val="ASS. 1"/>
      <sheetName val="ASS. 2"/>
      <sheetName val="UMUM"/>
      <sheetName val="KEUANGAN"/>
      <sheetName val="KEPEGAWAIAN"/>
      <sheetName val="HUKUM"/>
      <sheetName val="PERTANIAN"/>
      <sheetName val="PERINDAG"/>
      <sheetName val="RT. ANGIN"/>
      <sheetName val="LASUSUA"/>
      <sheetName val="KODEOHA "/>
      <sheetName val="NGAPA"/>
      <sheetName val="PAKUE"/>
      <sheetName val="BT. PUTIH"/>
      <sheetName val="SETWAN"/>
      <sheetName val="KPUD kurang 66 jt"/>
      <sheetName val="PERTAMBANGAN"/>
      <sheetName val="PU "/>
      <sheetName val="KEHUTANAN"/>
      <sheetName val="KESEHATAN"/>
      <sheetName val="Aliran Kas"/>
      <sheetName val="LRA"/>
      <sheetName val="Silpa"/>
      <sheetName val="Rekap Pdptn"/>
      <sheetName val="Pdptn"/>
      <sheetName val="Rekap Belanja"/>
      <sheetName val="Rekap Publik"/>
      <sheetName val="Publik"/>
      <sheetName val="Rekap Aprtr"/>
      <sheetName val="Aparatur"/>
      <sheetName val="Bant &amp; Tdk Trsangka"/>
      <sheetName val="Pembiayaan"/>
      <sheetName val="DISPENDA"/>
      <sheetName val="DIKBUD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KBUDPAR"/>
      <sheetName val="TAPEM"/>
      <sheetName val="EKBANG"/>
      <sheetName val="PMD"/>
      <sheetName val="KESBANG"/>
      <sheetName val="CAPIL"/>
      <sheetName val="BAPPEDA"/>
      <sheetName val="BAWASDA"/>
    </sheetNames>
    <sheetDataSet>
      <sheetData sheetId="0">
        <row r="5">
          <cell r="J5" t="str">
            <v>BAGIAN PEMERINTAHAN</v>
          </cell>
        </row>
      </sheetData>
      <sheetData sheetId="1">
        <row r="4">
          <cell r="J4" t="str">
            <v>BAGIAN EKONOMI PEMBANGUNAN</v>
          </cell>
        </row>
      </sheetData>
      <sheetData sheetId="2">
        <row r="4">
          <cell r="J4" t="str">
            <v>BAGIAN EKONOMI PEMBANGUNAN</v>
          </cell>
        </row>
      </sheetData>
      <sheetData sheetId="3">
        <row r="5">
          <cell r="J5" t="str">
            <v>BAGIAN PEMBERDAYAAN MASYARAKAT DESA</v>
          </cell>
        </row>
      </sheetData>
      <sheetData sheetId="4">
        <row r="5">
          <cell r="J5" t="str">
            <v>KANTOR KESATUAN BANGSA DAN PERLINDUNGAN MASYARAKAT</v>
          </cell>
        </row>
      </sheetData>
      <sheetData sheetId="5">
        <row r="5">
          <cell r="J5" t="str">
            <v>KANTOR CATATAN SIPIL</v>
          </cell>
        </row>
      </sheetData>
      <sheetData sheetId="6">
        <row r="5">
          <cell r="J5" t="str">
            <v>B A P P E D A</v>
          </cell>
        </row>
      </sheetData>
      <sheetData sheetId="7">
        <row r="5">
          <cell r="J5" t="str">
            <v>B A W A S D A</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KBUDPAR"/>
      <sheetName val="TAPEM"/>
      <sheetName val="EKBANG"/>
      <sheetName val="PMD"/>
      <sheetName val="KESBANG"/>
      <sheetName val="CAPIL"/>
      <sheetName val="BAPPEDA"/>
      <sheetName val="BAWASDA"/>
    </sheetNames>
    <sheetDataSet>
      <sheetData sheetId="0">
        <row r="5">
          <cell r="J5" t="str">
            <v>BAGIAN PEMERINTAHAN</v>
          </cell>
        </row>
      </sheetData>
      <sheetData sheetId="1">
        <row r="4">
          <cell r="J4" t="str">
            <v>BAGIAN EKONOMI PEMBANGUNAN</v>
          </cell>
        </row>
      </sheetData>
      <sheetData sheetId="2">
        <row r="4">
          <cell r="J4" t="str">
            <v>BAGIAN EKONOMI PEMBANGUNAN</v>
          </cell>
        </row>
      </sheetData>
      <sheetData sheetId="3">
        <row r="5">
          <cell r="J5" t="str">
            <v>BAGIAN PEMBERDAYAAN MASYARAKAT DESA</v>
          </cell>
        </row>
      </sheetData>
      <sheetData sheetId="4">
        <row r="5">
          <cell r="J5" t="str">
            <v>KANTOR KESATUAN BANGSA DAN PERLINDUNGAN MASYARAKAT</v>
          </cell>
        </row>
      </sheetData>
      <sheetData sheetId="5">
        <row r="5">
          <cell r="J5" t="str">
            <v>KANTOR CATATAN SIPIL</v>
          </cell>
        </row>
      </sheetData>
      <sheetData sheetId="6">
        <row r="5">
          <cell r="J5" t="str">
            <v>B A P P E D A</v>
          </cell>
        </row>
      </sheetData>
      <sheetData sheetId="7">
        <row r="5">
          <cell r="J5" t="str">
            <v>B A W A S D A</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B C"/>
      <sheetName val="Sheet2"/>
      <sheetName val="KIB D"/>
      <sheetName val="Sheet3"/>
      <sheetName val="Sheet1"/>
      <sheetName val="Sheet4"/>
    </sheetNames>
    <sheetDataSet>
      <sheetData sheetId="0"/>
      <sheetData sheetId="1"/>
      <sheetData sheetId="2"/>
      <sheetData sheetId="3"/>
      <sheetData sheetId="4"/>
      <sheetData sheetId="5">
        <row r="4">
          <cell r="D4">
            <v>9520000000</v>
          </cell>
          <cell r="E4">
            <v>2001</v>
          </cell>
        </row>
        <row r="5">
          <cell r="D5">
            <v>9504000000</v>
          </cell>
          <cell r="E5">
            <v>2001</v>
          </cell>
        </row>
        <row r="6">
          <cell r="D6">
            <v>9883854526</v>
          </cell>
          <cell r="E6">
            <v>2001</v>
          </cell>
        </row>
        <row r="7">
          <cell r="D7">
            <v>1008000000</v>
          </cell>
          <cell r="E7">
            <v>2001</v>
          </cell>
        </row>
        <row r="8">
          <cell r="D8">
            <v>5145000000</v>
          </cell>
          <cell r="E8">
            <v>2001</v>
          </cell>
        </row>
        <row r="9">
          <cell r="D9">
            <v>16253400000</v>
          </cell>
          <cell r="E9">
            <v>2001</v>
          </cell>
        </row>
        <row r="10">
          <cell r="D10">
            <v>378000000</v>
          </cell>
          <cell r="E10">
            <v>2001</v>
          </cell>
        </row>
        <row r="11">
          <cell r="D11">
            <v>2275000000</v>
          </cell>
          <cell r="E11">
            <v>2001</v>
          </cell>
        </row>
        <row r="12">
          <cell r="D12">
            <v>3584000000</v>
          </cell>
          <cell r="E12">
            <v>2001</v>
          </cell>
        </row>
        <row r="13">
          <cell r="D13">
            <v>2520000000</v>
          </cell>
          <cell r="E13">
            <v>2001</v>
          </cell>
        </row>
        <row r="14">
          <cell r="D14">
            <v>1680000000</v>
          </cell>
          <cell r="E14">
            <v>2001</v>
          </cell>
        </row>
        <row r="15">
          <cell r="D15">
            <v>1456000000</v>
          </cell>
          <cell r="E15">
            <v>2001</v>
          </cell>
        </row>
        <row r="16">
          <cell r="D16">
            <v>1050000000</v>
          </cell>
          <cell r="E16">
            <v>2001</v>
          </cell>
        </row>
        <row r="17">
          <cell r="D17">
            <v>1575000000</v>
          </cell>
          <cell r="E17">
            <v>2001</v>
          </cell>
        </row>
        <row r="18">
          <cell r="D18">
            <v>2940000000</v>
          </cell>
          <cell r="E18">
            <v>2001</v>
          </cell>
        </row>
        <row r="19">
          <cell r="D19">
            <v>190125000</v>
          </cell>
          <cell r="E19">
            <v>2001</v>
          </cell>
        </row>
        <row r="20">
          <cell r="D20">
            <v>292500000</v>
          </cell>
          <cell r="E20">
            <v>2001</v>
          </cell>
        </row>
        <row r="21">
          <cell r="D21">
            <v>1568000000</v>
          </cell>
          <cell r="E21">
            <v>2001</v>
          </cell>
        </row>
        <row r="22">
          <cell r="D22">
            <v>1792000000</v>
          </cell>
          <cell r="E22">
            <v>2001</v>
          </cell>
        </row>
        <row r="23">
          <cell r="D23">
            <v>15680000000</v>
          </cell>
          <cell r="E23">
            <v>2001</v>
          </cell>
        </row>
        <row r="24">
          <cell r="D24">
            <v>2362500000</v>
          </cell>
          <cell r="E24">
            <v>2001</v>
          </cell>
        </row>
        <row r="25">
          <cell r="D25">
            <v>470400000</v>
          </cell>
          <cell r="E25">
            <v>2001</v>
          </cell>
        </row>
        <row r="26">
          <cell r="D26">
            <v>22932000000</v>
          </cell>
          <cell r="E26">
            <v>2001</v>
          </cell>
        </row>
        <row r="27">
          <cell r="D27">
            <v>14883166858.823</v>
          </cell>
          <cell r="E27">
            <v>2001</v>
          </cell>
        </row>
        <row r="28">
          <cell r="D28">
            <v>7982951762.6100006</v>
          </cell>
          <cell r="E28">
            <v>2001</v>
          </cell>
        </row>
        <row r="29">
          <cell r="D29">
            <v>9141204662</v>
          </cell>
          <cell r="E29">
            <v>2001</v>
          </cell>
        </row>
        <row r="30">
          <cell r="D30">
            <v>4900000000</v>
          </cell>
          <cell r="E30">
            <v>2001</v>
          </cell>
        </row>
        <row r="31">
          <cell r="D31">
            <v>4410000000</v>
          </cell>
          <cell r="E31">
            <v>2001</v>
          </cell>
        </row>
        <row r="32">
          <cell r="D32">
            <v>1056000000</v>
          </cell>
          <cell r="E32">
            <v>2001</v>
          </cell>
        </row>
        <row r="33">
          <cell r="D33">
            <v>4029052001.6099997</v>
          </cell>
          <cell r="E33">
            <v>2001</v>
          </cell>
        </row>
        <row r="34">
          <cell r="D34">
            <v>3741417795</v>
          </cell>
          <cell r="E34">
            <v>2001</v>
          </cell>
        </row>
        <row r="35">
          <cell r="D35">
            <v>525000000</v>
          </cell>
          <cell r="E35">
            <v>2001</v>
          </cell>
        </row>
        <row r="36">
          <cell r="D36">
            <v>173880000</v>
          </cell>
          <cell r="E36">
            <v>2001</v>
          </cell>
        </row>
        <row r="37">
          <cell r="D37">
            <v>5670000000</v>
          </cell>
          <cell r="E37">
            <v>2001</v>
          </cell>
        </row>
        <row r="38">
          <cell r="D38">
            <v>614250000</v>
          </cell>
          <cell r="E38">
            <v>2001</v>
          </cell>
        </row>
        <row r="39">
          <cell r="D39">
            <v>1375920000</v>
          </cell>
          <cell r="E39">
            <v>2001</v>
          </cell>
        </row>
        <row r="40">
          <cell r="D40">
            <v>262500000</v>
          </cell>
          <cell r="E40">
            <v>2001</v>
          </cell>
        </row>
        <row r="41">
          <cell r="D41">
            <v>756000000</v>
          </cell>
          <cell r="E41">
            <v>2001</v>
          </cell>
        </row>
        <row r="42">
          <cell r="D42">
            <v>630000000</v>
          </cell>
          <cell r="E42">
            <v>2001</v>
          </cell>
        </row>
        <row r="43">
          <cell r="D43">
            <v>2252250000</v>
          </cell>
          <cell r="E43">
            <v>2001</v>
          </cell>
        </row>
        <row r="44">
          <cell r="D44">
            <v>90000000</v>
          </cell>
          <cell r="E44">
            <v>2001</v>
          </cell>
        </row>
        <row r="45">
          <cell r="D45">
            <v>108000000</v>
          </cell>
          <cell r="E45">
            <v>2001</v>
          </cell>
        </row>
        <row r="46">
          <cell r="D46">
            <v>4725000000</v>
          </cell>
          <cell r="E46">
            <v>2001</v>
          </cell>
        </row>
        <row r="47">
          <cell r="D47">
            <v>216000000</v>
          </cell>
          <cell r="E47">
            <v>2001</v>
          </cell>
        </row>
        <row r="48">
          <cell r="D48">
            <v>168750000</v>
          </cell>
          <cell r="E48">
            <v>2001</v>
          </cell>
        </row>
        <row r="49">
          <cell r="D49">
            <v>180000000</v>
          </cell>
          <cell r="E49">
            <v>2001</v>
          </cell>
        </row>
        <row r="50">
          <cell r="D50">
            <v>336000000</v>
          </cell>
          <cell r="E50">
            <v>2001</v>
          </cell>
        </row>
        <row r="51">
          <cell r="D51">
            <v>999000000</v>
          </cell>
          <cell r="E51">
            <v>2001</v>
          </cell>
        </row>
        <row r="52">
          <cell r="D52">
            <v>468000000</v>
          </cell>
          <cell r="E52">
            <v>2001</v>
          </cell>
        </row>
        <row r="53">
          <cell r="D53">
            <v>2856000000</v>
          </cell>
          <cell r="E53">
            <v>2001</v>
          </cell>
        </row>
        <row r="54">
          <cell r="D54">
            <v>2940000000</v>
          </cell>
          <cell r="E54">
            <v>2001</v>
          </cell>
        </row>
        <row r="55">
          <cell r="D55">
            <v>107250000</v>
          </cell>
          <cell r="E55">
            <v>2001</v>
          </cell>
        </row>
        <row r="56">
          <cell r="D56">
            <v>4725000000</v>
          </cell>
          <cell r="E56">
            <v>2001</v>
          </cell>
        </row>
        <row r="57">
          <cell r="D57">
            <v>31588402771.260002</v>
          </cell>
          <cell r="E57">
            <v>2001</v>
          </cell>
        </row>
        <row r="58">
          <cell r="D58">
            <v>1134000000</v>
          </cell>
          <cell r="E58">
            <v>2001</v>
          </cell>
        </row>
        <row r="59">
          <cell r="D59">
            <v>7275000000</v>
          </cell>
          <cell r="E59">
            <v>2001</v>
          </cell>
        </row>
        <row r="60">
          <cell r="D60">
            <v>234097500</v>
          </cell>
          <cell r="E60">
            <v>2001</v>
          </cell>
        </row>
        <row r="61">
          <cell r="D61">
            <v>949130000</v>
          </cell>
          <cell r="E61">
            <v>2001</v>
          </cell>
        </row>
        <row r="62">
          <cell r="D62">
            <v>386750000</v>
          </cell>
          <cell r="E62">
            <v>2001</v>
          </cell>
        </row>
        <row r="63">
          <cell r="D63">
            <v>153562500</v>
          </cell>
          <cell r="E63">
            <v>2001</v>
          </cell>
        </row>
        <row r="64">
          <cell r="D64">
            <v>268450000</v>
          </cell>
          <cell r="E64">
            <v>2001</v>
          </cell>
        </row>
        <row r="65">
          <cell r="D65">
            <v>428610000</v>
          </cell>
          <cell r="E65">
            <v>2001</v>
          </cell>
        </row>
        <row r="66">
          <cell r="D66">
            <v>87587500</v>
          </cell>
          <cell r="E66">
            <v>2001</v>
          </cell>
        </row>
        <row r="67">
          <cell r="D67">
            <v>324187500</v>
          </cell>
          <cell r="E67">
            <v>2001</v>
          </cell>
        </row>
        <row r="68">
          <cell r="D68">
            <v>1305000000</v>
          </cell>
          <cell r="E68">
            <v>2001</v>
          </cell>
        </row>
        <row r="69">
          <cell r="D69">
            <v>118755000</v>
          </cell>
          <cell r="E69">
            <v>2001</v>
          </cell>
        </row>
        <row r="70">
          <cell r="D70">
            <v>68040000</v>
          </cell>
          <cell r="E70">
            <v>2001</v>
          </cell>
        </row>
        <row r="71">
          <cell r="D71">
            <v>86450000</v>
          </cell>
          <cell r="E71">
            <v>2001</v>
          </cell>
        </row>
        <row r="72">
          <cell r="D72">
            <v>145600000</v>
          </cell>
          <cell r="E72">
            <v>2001</v>
          </cell>
        </row>
        <row r="73">
          <cell r="D73">
            <v>145600000</v>
          </cell>
          <cell r="E73">
            <v>2001</v>
          </cell>
        </row>
        <row r="74">
          <cell r="D74">
            <v>174720000</v>
          </cell>
          <cell r="E74">
            <v>2001</v>
          </cell>
        </row>
        <row r="75">
          <cell r="D75">
            <v>317362500</v>
          </cell>
          <cell r="E75">
            <v>2001</v>
          </cell>
        </row>
        <row r="76">
          <cell r="D76">
            <v>1742422500</v>
          </cell>
          <cell r="E76">
            <v>2001</v>
          </cell>
        </row>
        <row r="77">
          <cell r="D77">
            <v>216125000</v>
          </cell>
          <cell r="E77">
            <v>2001</v>
          </cell>
        </row>
        <row r="78">
          <cell r="D78">
            <v>1650550765</v>
          </cell>
          <cell r="E78">
            <v>2001</v>
          </cell>
        </row>
        <row r="79">
          <cell r="D79">
            <v>630000000</v>
          </cell>
          <cell r="E79">
            <v>2001</v>
          </cell>
        </row>
        <row r="80">
          <cell r="D80">
            <v>9359649503.9899998</v>
          </cell>
          <cell r="E80">
            <v>2001</v>
          </cell>
        </row>
        <row r="81">
          <cell r="D81">
            <v>2275000000</v>
          </cell>
          <cell r="E81">
            <v>2001</v>
          </cell>
        </row>
        <row r="82">
          <cell r="D82">
            <v>3890250000</v>
          </cell>
          <cell r="E82">
            <v>2001</v>
          </cell>
        </row>
        <row r="83">
          <cell r="D83">
            <v>4299750000</v>
          </cell>
          <cell r="E83">
            <v>2001</v>
          </cell>
        </row>
        <row r="84">
          <cell r="D84">
            <v>2591976598.3800001</v>
          </cell>
          <cell r="E84">
            <v>2001</v>
          </cell>
        </row>
        <row r="85">
          <cell r="D85">
            <v>540000000</v>
          </cell>
          <cell r="E85">
            <v>2001</v>
          </cell>
        </row>
        <row r="86">
          <cell r="D86">
            <v>1620000000</v>
          </cell>
          <cell r="E86">
            <v>2001</v>
          </cell>
        </row>
        <row r="87">
          <cell r="D87">
            <v>540000000</v>
          </cell>
          <cell r="E87">
            <v>2001</v>
          </cell>
        </row>
        <row r="88">
          <cell r="D88">
            <v>900000000</v>
          </cell>
          <cell r="E88">
            <v>2001</v>
          </cell>
        </row>
        <row r="89">
          <cell r="D89">
            <v>175500000</v>
          </cell>
          <cell r="E89">
            <v>2001</v>
          </cell>
        </row>
        <row r="90">
          <cell r="D90">
            <v>675000000</v>
          </cell>
          <cell r="E90">
            <v>2001</v>
          </cell>
        </row>
        <row r="91">
          <cell r="D91">
            <v>3360000000</v>
          </cell>
          <cell r="E91">
            <v>2001</v>
          </cell>
        </row>
        <row r="92">
          <cell r="D92">
            <v>2700000000</v>
          </cell>
          <cell r="E92">
            <v>2001</v>
          </cell>
        </row>
        <row r="93">
          <cell r="D93">
            <v>288000000</v>
          </cell>
          <cell r="E93">
            <v>2001</v>
          </cell>
        </row>
        <row r="94">
          <cell r="D94">
            <v>3273925686</v>
          </cell>
          <cell r="E94">
            <v>2001</v>
          </cell>
        </row>
        <row r="95">
          <cell r="D95">
            <v>2475000000</v>
          </cell>
          <cell r="E95">
            <v>2001</v>
          </cell>
        </row>
        <row r="96">
          <cell r="D96">
            <v>450000000</v>
          </cell>
          <cell r="E96">
            <v>2001</v>
          </cell>
        </row>
        <row r="97">
          <cell r="D97">
            <v>46812964265.480003</v>
          </cell>
          <cell r="E97">
            <v>2001</v>
          </cell>
        </row>
        <row r="98">
          <cell r="D98">
            <v>6975000000</v>
          </cell>
          <cell r="E98">
            <v>2001</v>
          </cell>
        </row>
        <row r="99">
          <cell r="D99">
            <v>20175343360</v>
          </cell>
          <cell r="E99">
            <v>2001</v>
          </cell>
        </row>
        <row r="100">
          <cell r="D100">
            <v>13778074379</v>
          </cell>
          <cell r="E100">
            <v>2001</v>
          </cell>
        </row>
        <row r="101">
          <cell r="D101">
            <v>4420800000</v>
          </cell>
          <cell r="E101">
            <v>2001</v>
          </cell>
        </row>
        <row r="102">
          <cell r="D102">
            <v>175500000</v>
          </cell>
          <cell r="E102">
            <v>2001</v>
          </cell>
        </row>
        <row r="103">
          <cell r="D103">
            <v>3360000000</v>
          </cell>
          <cell r="E103">
            <v>2001</v>
          </cell>
        </row>
        <row r="104">
          <cell r="D104">
            <v>2080000000</v>
          </cell>
          <cell r="E104">
            <v>2001</v>
          </cell>
        </row>
        <row r="105">
          <cell r="D105">
            <v>980850000</v>
          </cell>
          <cell r="E105">
            <v>2001</v>
          </cell>
        </row>
        <row r="106">
          <cell r="D106">
            <v>506250000</v>
          </cell>
          <cell r="E106">
            <v>2001</v>
          </cell>
        </row>
        <row r="107">
          <cell r="D107">
            <v>1108800000</v>
          </cell>
          <cell r="E107">
            <v>2001</v>
          </cell>
        </row>
        <row r="108">
          <cell r="D108">
            <v>1142400000</v>
          </cell>
          <cell r="E108">
            <v>2001</v>
          </cell>
        </row>
        <row r="109">
          <cell r="D109">
            <v>913733028</v>
          </cell>
          <cell r="E109">
            <v>2001</v>
          </cell>
        </row>
        <row r="110">
          <cell r="D110">
            <v>15371093732.342295</v>
          </cell>
          <cell r="E110">
            <v>2001</v>
          </cell>
        </row>
        <row r="111">
          <cell r="D111">
            <v>2058000000</v>
          </cell>
          <cell r="E111">
            <v>2001</v>
          </cell>
        </row>
        <row r="112">
          <cell r="D112">
            <v>2016000000</v>
          </cell>
          <cell r="E112">
            <v>2001</v>
          </cell>
        </row>
        <row r="113">
          <cell r="D113">
            <v>1176000000</v>
          </cell>
          <cell r="E113">
            <v>2001</v>
          </cell>
        </row>
        <row r="114">
          <cell r="D114">
            <v>1848000000</v>
          </cell>
          <cell r="E114">
            <v>2001</v>
          </cell>
        </row>
        <row r="115">
          <cell r="D115">
            <v>4200000000</v>
          </cell>
          <cell r="E115">
            <v>2001</v>
          </cell>
        </row>
        <row r="116">
          <cell r="D116">
            <v>4992000000</v>
          </cell>
          <cell r="E116">
            <v>2001</v>
          </cell>
        </row>
        <row r="117">
          <cell r="D117">
            <v>8400000000</v>
          </cell>
          <cell r="E117">
            <v>2001</v>
          </cell>
        </row>
        <row r="118">
          <cell r="D118">
            <v>12022715750</v>
          </cell>
          <cell r="E118">
            <v>2001</v>
          </cell>
        </row>
        <row r="119">
          <cell r="D119">
            <v>1300000000</v>
          </cell>
          <cell r="E119">
            <v>2001</v>
          </cell>
        </row>
        <row r="120">
          <cell r="D120">
            <v>14400000000</v>
          </cell>
          <cell r="E120">
            <v>2001</v>
          </cell>
        </row>
        <row r="121">
          <cell r="D121">
            <v>16170000000</v>
          </cell>
          <cell r="E121">
            <v>2001</v>
          </cell>
        </row>
        <row r="122">
          <cell r="D122">
            <v>819000000</v>
          </cell>
          <cell r="E122">
            <v>2001</v>
          </cell>
        </row>
        <row r="123">
          <cell r="D123">
            <v>303750000</v>
          </cell>
          <cell r="E123">
            <v>2001</v>
          </cell>
        </row>
        <row r="124">
          <cell r="D124">
            <v>17280000000</v>
          </cell>
          <cell r="E124">
            <v>2001</v>
          </cell>
        </row>
        <row r="125">
          <cell r="D125">
            <v>56840000000</v>
          </cell>
          <cell r="E125">
            <v>2001</v>
          </cell>
        </row>
        <row r="126">
          <cell r="D126">
            <v>15288000000</v>
          </cell>
          <cell r="E126">
            <v>2001</v>
          </cell>
        </row>
        <row r="127">
          <cell r="D127">
            <v>11424000000</v>
          </cell>
          <cell r="E127">
            <v>2001</v>
          </cell>
        </row>
        <row r="128">
          <cell r="D128">
            <v>15680000000</v>
          </cell>
          <cell r="E128">
            <v>2001</v>
          </cell>
        </row>
        <row r="129">
          <cell r="D129">
            <v>3060956544</v>
          </cell>
          <cell r="E129">
            <v>2001</v>
          </cell>
        </row>
        <row r="130">
          <cell r="D130">
            <v>4992000000</v>
          </cell>
          <cell r="E130">
            <v>2001</v>
          </cell>
        </row>
        <row r="131">
          <cell r="D131">
            <v>4302632417</v>
          </cell>
          <cell r="E131">
            <v>2001</v>
          </cell>
        </row>
        <row r="132">
          <cell r="D132">
            <v>1755000000</v>
          </cell>
          <cell r="E132">
            <v>2001</v>
          </cell>
        </row>
        <row r="133">
          <cell r="D133">
            <v>5376000000</v>
          </cell>
          <cell r="E133">
            <v>2001</v>
          </cell>
        </row>
        <row r="134">
          <cell r="D134">
            <v>998400000</v>
          </cell>
          <cell r="E134">
            <v>2001</v>
          </cell>
        </row>
        <row r="135">
          <cell r="D135">
            <v>1248000000</v>
          </cell>
          <cell r="E135">
            <v>2001</v>
          </cell>
        </row>
        <row r="136">
          <cell r="D136">
            <v>1190400000</v>
          </cell>
          <cell r="E136">
            <v>2001</v>
          </cell>
        </row>
        <row r="137">
          <cell r="D137">
            <v>580500000</v>
          </cell>
          <cell r="E137">
            <v>2001</v>
          </cell>
        </row>
        <row r="138">
          <cell r="D138">
            <v>261000000</v>
          </cell>
          <cell r="E138">
            <v>2001</v>
          </cell>
        </row>
        <row r="139">
          <cell r="D139">
            <v>3159000000</v>
          </cell>
          <cell r="E139">
            <v>2001</v>
          </cell>
        </row>
        <row r="140">
          <cell r="D140">
            <v>6552000000</v>
          </cell>
          <cell r="E140">
            <v>2001</v>
          </cell>
        </row>
        <row r="141">
          <cell r="D141">
            <v>765000000</v>
          </cell>
          <cell r="E141">
            <v>2001</v>
          </cell>
        </row>
        <row r="142">
          <cell r="D142">
            <v>6048000000</v>
          </cell>
          <cell r="E142">
            <v>2001</v>
          </cell>
        </row>
        <row r="143">
          <cell r="D143">
            <v>2937600000</v>
          </cell>
          <cell r="E143">
            <v>2001</v>
          </cell>
        </row>
        <row r="144">
          <cell r="D144">
            <v>720000000</v>
          </cell>
          <cell r="E144">
            <v>2001</v>
          </cell>
        </row>
        <row r="145">
          <cell r="D145">
            <v>1080000000</v>
          </cell>
          <cell r="E145">
            <v>2001</v>
          </cell>
        </row>
        <row r="146">
          <cell r="D146">
            <v>1011456000</v>
          </cell>
          <cell r="E146">
            <v>2001</v>
          </cell>
        </row>
        <row r="147">
          <cell r="D147">
            <v>3640000000</v>
          </cell>
          <cell r="E147">
            <v>2001</v>
          </cell>
        </row>
        <row r="148">
          <cell r="D148">
            <v>3071250000</v>
          </cell>
          <cell r="E148">
            <v>2001</v>
          </cell>
        </row>
        <row r="149">
          <cell r="D149">
            <v>3240000000</v>
          </cell>
          <cell r="E149">
            <v>2001</v>
          </cell>
        </row>
        <row r="150">
          <cell r="D150">
            <v>2835000000</v>
          </cell>
          <cell r="E150">
            <v>2001</v>
          </cell>
        </row>
        <row r="151">
          <cell r="D151">
            <v>1215000000</v>
          </cell>
          <cell r="E151">
            <v>2001</v>
          </cell>
        </row>
        <row r="152">
          <cell r="D152">
            <v>2835000000</v>
          </cell>
          <cell r="E152">
            <v>2001</v>
          </cell>
        </row>
        <row r="153">
          <cell r="D153">
            <v>3000000000</v>
          </cell>
          <cell r="E153">
            <v>2001</v>
          </cell>
        </row>
        <row r="154">
          <cell r="D154">
            <v>263250000</v>
          </cell>
          <cell r="E154">
            <v>2001</v>
          </cell>
        </row>
        <row r="155">
          <cell r="D155">
            <v>5119353361.6199999</v>
          </cell>
          <cell r="E155">
            <v>2001</v>
          </cell>
        </row>
        <row r="156">
          <cell r="D156">
            <v>2304000000</v>
          </cell>
          <cell r="E156">
            <v>2001</v>
          </cell>
        </row>
        <row r="157">
          <cell r="D157">
            <v>643500000</v>
          </cell>
          <cell r="E157">
            <v>2001</v>
          </cell>
        </row>
        <row r="158">
          <cell r="D158">
            <v>1008000000</v>
          </cell>
          <cell r="E158">
            <v>2001</v>
          </cell>
        </row>
        <row r="159">
          <cell r="D159">
            <v>1440000000</v>
          </cell>
          <cell r="E159">
            <v>2001</v>
          </cell>
        </row>
        <row r="160">
          <cell r="D160">
            <v>864000000</v>
          </cell>
          <cell r="E160">
            <v>2001</v>
          </cell>
        </row>
        <row r="161">
          <cell r="D161">
            <v>540000000</v>
          </cell>
          <cell r="E161">
            <v>2001</v>
          </cell>
        </row>
        <row r="162">
          <cell r="D162">
            <v>3160500000</v>
          </cell>
          <cell r="E162">
            <v>2001</v>
          </cell>
        </row>
        <row r="163">
          <cell r="D163">
            <v>1323000000</v>
          </cell>
          <cell r="E163">
            <v>2001</v>
          </cell>
        </row>
        <row r="164">
          <cell r="D164">
            <v>648000000</v>
          </cell>
          <cell r="E164">
            <v>2001</v>
          </cell>
        </row>
        <row r="165">
          <cell r="D165">
            <v>1440000000</v>
          </cell>
          <cell r="E165">
            <v>2001</v>
          </cell>
        </row>
        <row r="166">
          <cell r="D166">
            <v>787500000</v>
          </cell>
          <cell r="E166">
            <v>2001</v>
          </cell>
        </row>
        <row r="167">
          <cell r="D167">
            <v>700000000</v>
          </cell>
          <cell r="E167">
            <v>2001</v>
          </cell>
        </row>
        <row r="168">
          <cell r="D168">
            <v>536747180</v>
          </cell>
          <cell r="E168">
            <v>2001</v>
          </cell>
        </row>
        <row r="169">
          <cell r="D169">
            <v>600000000</v>
          </cell>
          <cell r="E169">
            <v>2001</v>
          </cell>
        </row>
        <row r="170">
          <cell r="D170">
            <v>243750000</v>
          </cell>
          <cell r="E170">
            <v>2001</v>
          </cell>
        </row>
        <row r="171">
          <cell r="D171">
            <v>787500000</v>
          </cell>
          <cell r="E171">
            <v>2001</v>
          </cell>
        </row>
        <row r="172">
          <cell r="D172">
            <v>4613760526</v>
          </cell>
          <cell r="E172">
            <v>2001</v>
          </cell>
        </row>
        <row r="173">
          <cell r="D173">
            <v>832000000</v>
          </cell>
          <cell r="E173">
            <v>2001</v>
          </cell>
        </row>
        <row r="174">
          <cell r="D174">
            <v>187200000</v>
          </cell>
          <cell r="E174">
            <v>2001</v>
          </cell>
        </row>
        <row r="175">
          <cell r="D175">
            <v>525000000</v>
          </cell>
          <cell r="E175">
            <v>2001</v>
          </cell>
        </row>
        <row r="176">
          <cell r="D176">
            <v>1115572260</v>
          </cell>
          <cell r="E176">
            <v>2001</v>
          </cell>
        </row>
        <row r="177">
          <cell r="D177">
            <v>537600000</v>
          </cell>
          <cell r="E177">
            <v>2001</v>
          </cell>
        </row>
        <row r="178">
          <cell r="D178">
            <v>1229280000</v>
          </cell>
          <cell r="E178">
            <v>2001</v>
          </cell>
        </row>
        <row r="179">
          <cell r="D179">
            <v>180000000</v>
          </cell>
          <cell r="E179">
            <v>2001</v>
          </cell>
        </row>
        <row r="180">
          <cell r="D180">
            <v>975000000</v>
          </cell>
          <cell r="E180">
            <v>2001</v>
          </cell>
        </row>
        <row r="181">
          <cell r="D181">
            <v>472500000</v>
          </cell>
          <cell r="E181">
            <v>2001</v>
          </cell>
        </row>
        <row r="182">
          <cell r="D182">
            <v>337500000</v>
          </cell>
          <cell r="E182">
            <v>2001</v>
          </cell>
        </row>
        <row r="183">
          <cell r="D183">
            <v>441000000</v>
          </cell>
          <cell r="E183">
            <v>2001</v>
          </cell>
        </row>
        <row r="184">
          <cell r="D184">
            <v>472500000</v>
          </cell>
          <cell r="E184">
            <v>2001</v>
          </cell>
        </row>
        <row r="185">
          <cell r="D185">
            <v>405000000</v>
          </cell>
          <cell r="E185">
            <v>2001</v>
          </cell>
        </row>
        <row r="186">
          <cell r="D186">
            <v>810000000</v>
          </cell>
          <cell r="E186">
            <v>2001</v>
          </cell>
        </row>
        <row r="187">
          <cell r="D187">
            <v>47250000</v>
          </cell>
          <cell r="E187">
            <v>2001</v>
          </cell>
        </row>
        <row r="188">
          <cell r="D188">
            <v>378000000</v>
          </cell>
          <cell r="E188">
            <v>2001</v>
          </cell>
        </row>
        <row r="189">
          <cell r="D189">
            <v>270000000</v>
          </cell>
          <cell r="E189">
            <v>2001</v>
          </cell>
        </row>
        <row r="190">
          <cell r="D190">
            <v>453375000</v>
          </cell>
          <cell r="E190">
            <v>2001</v>
          </cell>
        </row>
        <row r="191">
          <cell r="D191">
            <v>1215000000</v>
          </cell>
          <cell r="E191">
            <v>2001</v>
          </cell>
        </row>
        <row r="192">
          <cell r="D192">
            <v>239400000</v>
          </cell>
          <cell r="E192">
            <v>2001</v>
          </cell>
        </row>
        <row r="193">
          <cell r="D193">
            <v>1770000000</v>
          </cell>
          <cell r="E193">
            <v>2001</v>
          </cell>
        </row>
        <row r="194">
          <cell r="D194">
            <v>1248000000</v>
          </cell>
          <cell r="E194">
            <v>2001</v>
          </cell>
        </row>
        <row r="195">
          <cell r="D195">
            <v>6600000000</v>
          </cell>
          <cell r="E195">
            <v>2004</v>
          </cell>
        </row>
        <row r="196">
          <cell r="D196">
            <v>841500000</v>
          </cell>
          <cell r="E196">
            <v>2006</v>
          </cell>
        </row>
        <row r="197">
          <cell r="D197">
            <v>7560000000</v>
          </cell>
          <cell r="E197">
            <v>1993</v>
          </cell>
        </row>
        <row r="198">
          <cell r="D198">
            <v>945000000</v>
          </cell>
          <cell r="E198">
            <v>1996</v>
          </cell>
        </row>
        <row r="199">
          <cell r="D199">
            <v>286650000</v>
          </cell>
          <cell r="E199">
            <v>1942</v>
          </cell>
        </row>
        <row r="200">
          <cell r="D200">
            <v>420000000</v>
          </cell>
          <cell r="E200">
            <v>1980</v>
          </cell>
        </row>
        <row r="201">
          <cell r="D201">
            <v>128000000</v>
          </cell>
          <cell r="E201">
            <v>2006</v>
          </cell>
        </row>
        <row r="202">
          <cell r="D202">
            <v>7177500000</v>
          </cell>
          <cell r="E202">
            <v>2005</v>
          </cell>
        </row>
        <row r="203">
          <cell r="D203">
            <v>336000000</v>
          </cell>
          <cell r="E203">
            <v>2006</v>
          </cell>
        </row>
        <row r="204">
          <cell r="D204">
            <v>294000000</v>
          </cell>
          <cell r="E204">
            <v>1942</v>
          </cell>
        </row>
        <row r="205">
          <cell r="D205">
            <v>504000000</v>
          </cell>
          <cell r="E205">
            <v>1980</v>
          </cell>
        </row>
        <row r="206">
          <cell r="D206">
            <v>150000000</v>
          </cell>
          <cell r="E206">
            <v>2006</v>
          </cell>
        </row>
        <row r="207">
          <cell r="D207">
            <v>162000000</v>
          </cell>
          <cell r="E207">
            <v>1999</v>
          </cell>
        </row>
        <row r="208">
          <cell r="D208">
            <v>841500000</v>
          </cell>
          <cell r="E208">
            <v>2006</v>
          </cell>
        </row>
        <row r="209">
          <cell r="D209">
            <v>2772000000</v>
          </cell>
          <cell r="E209">
            <v>1987</v>
          </cell>
        </row>
        <row r="210">
          <cell r="D210">
            <v>308000000</v>
          </cell>
          <cell r="E210">
            <v>1999</v>
          </cell>
        </row>
        <row r="211">
          <cell r="D211">
            <v>1155000000</v>
          </cell>
          <cell r="E211">
            <v>2003</v>
          </cell>
        </row>
        <row r="212">
          <cell r="D212">
            <v>374400000</v>
          </cell>
          <cell r="E212">
            <v>2000</v>
          </cell>
        </row>
        <row r="213">
          <cell r="D213">
            <v>345600000</v>
          </cell>
          <cell r="E213">
            <v>1981</v>
          </cell>
        </row>
        <row r="214">
          <cell r="D214">
            <v>3168000000</v>
          </cell>
          <cell r="E214">
            <v>1999</v>
          </cell>
        </row>
        <row r="215">
          <cell r="D215">
            <v>388800000</v>
          </cell>
          <cell r="E215">
            <v>1990</v>
          </cell>
        </row>
        <row r="216">
          <cell r="D216">
            <v>648000000</v>
          </cell>
          <cell r="E216">
            <v>1990</v>
          </cell>
        </row>
        <row r="217">
          <cell r="D217">
            <v>374400000</v>
          </cell>
          <cell r="E217">
            <v>2000</v>
          </cell>
        </row>
        <row r="218">
          <cell r="D218">
            <v>388800000</v>
          </cell>
          <cell r="E218">
            <v>1990</v>
          </cell>
        </row>
        <row r="219">
          <cell r="D219">
            <v>345600000</v>
          </cell>
          <cell r="E219">
            <v>1987</v>
          </cell>
        </row>
        <row r="220">
          <cell r="D220">
            <v>486000000</v>
          </cell>
          <cell r="E220">
            <v>1991</v>
          </cell>
        </row>
        <row r="221">
          <cell r="D221">
            <v>230400000</v>
          </cell>
          <cell r="E221">
            <v>2006</v>
          </cell>
        </row>
        <row r="222">
          <cell r="D222">
            <v>378000000</v>
          </cell>
          <cell r="E222">
            <v>1990</v>
          </cell>
        </row>
        <row r="223">
          <cell r="D223">
            <v>576000000</v>
          </cell>
          <cell r="E223">
            <v>1987</v>
          </cell>
        </row>
        <row r="224">
          <cell r="D224">
            <v>432000000</v>
          </cell>
          <cell r="E224">
            <v>2006</v>
          </cell>
        </row>
        <row r="225">
          <cell r="D225">
            <v>226800000</v>
          </cell>
          <cell r="E225">
            <v>1992</v>
          </cell>
        </row>
        <row r="226">
          <cell r="D226">
            <v>324000000</v>
          </cell>
          <cell r="E226">
            <v>2006</v>
          </cell>
        </row>
        <row r="227">
          <cell r="D227">
            <v>140400000</v>
          </cell>
          <cell r="E227">
            <v>2004</v>
          </cell>
        </row>
        <row r="228">
          <cell r="D228">
            <v>396000000</v>
          </cell>
          <cell r="E228">
            <v>1982</v>
          </cell>
        </row>
        <row r="229">
          <cell r="D229">
            <v>140400000</v>
          </cell>
          <cell r="E229">
            <v>2004</v>
          </cell>
        </row>
        <row r="230">
          <cell r="D230">
            <v>720000000</v>
          </cell>
          <cell r="E230">
            <v>2006</v>
          </cell>
        </row>
        <row r="231">
          <cell r="D231">
            <v>384000000</v>
          </cell>
          <cell r="E231">
            <v>2005</v>
          </cell>
        </row>
        <row r="232">
          <cell r="D232">
            <v>140400000</v>
          </cell>
          <cell r="E232">
            <v>2004</v>
          </cell>
        </row>
        <row r="233">
          <cell r="D233">
            <v>135000000</v>
          </cell>
          <cell r="E233">
            <v>1996</v>
          </cell>
        </row>
        <row r="234">
          <cell r="D234">
            <v>252000000</v>
          </cell>
          <cell r="E234">
            <v>1995</v>
          </cell>
        </row>
        <row r="235">
          <cell r="D235">
            <v>336000000</v>
          </cell>
          <cell r="E235">
            <v>1978</v>
          </cell>
        </row>
        <row r="236">
          <cell r="D236">
            <v>528000000</v>
          </cell>
          <cell r="E236">
            <v>1990</v>
          </cell>
        </row>
        <row r="237">
          <cell r="D237">
            <v>180000000</v>
          </cell>
          <cell r="E237">
            <v>1990</v>
          </cell>
        </row>
        <row r="238">
          <cell r="D238">
            <v>252000000</v>
          </cell>
          <cell r="E238">
            <v>1984</v>
          </cell>
        </row>
        <row r="239">
          <cell r="D239">
            <v>486000000</v>
          </cell>
          <cell r="E239">
            <v>1986</v>
          </cell>
        </row>
        <row r="240">
          <cell r="D240">
            <v>1848000000</v>
          </cell>
          <cell r="E240">
            <v>1988</v>
          </cell>
        </row>
        <row r="241">
          <cell r="D241">
            <v>422400000</v>
          </cell>
          <cell r="E241">
            <v>1981</v>
          </cell>
        </row>
        <row r="242">
          <cell r="D242">
            <v>1320000000</v>
          </cell>
          <cell r="E242">
            <v>2006</v>
          </cell>
        </row>
        <row r="243">
          <cell r="D243">
            <v>528000000</v>
          </cell>
          <cell r="E243">
            <v>2006</v>
          </cell>
        </row>
        <row r="244">
          <cell r="D244">
            <v>2125200000</v>
          </cell>
          <cell r="E244">
            <v>1987</v>
          </cell>
        </row>
        <row r="245">
          <cell r="D245">
            <v>841500000</v>
          </cell>
          <cell r="E245">
            <v>2004</v>
          </cell>
        </row>
        <row r="246">
          <cell r="D246">
            <v>495000000</v>
          </cell>
          <cell r="E246">
            <v>2001</v>
          </cell>
        </row>
        <row r="247">
          <cell r="D247">
            <v>2059200000</v>
          </cell>
          <cell r="E247">
            <v>2004</v>
          </cell>
        </row>
        <row r="248">
          <cell r="D248">
            <v>495000000</v>
          </cell>
          <cell r="E248">
            <v>2001</v>
          </cell>
        </row>
        <row r="249">
          <cell r="D249">
            <v>841500000</v>
          </cell>
          <cell r="E249">
            <v>2004</v>
          </cell>
        </row>
        <row r="250">
          <cell r="D250">
            <v>150000000</v>
          </cell>
          <cell r="E250">
            <v>2006</v>
          </cell>
        </row>
        <row r="251">
          <cell r="D251">
            <v>1750542695.4095719</v>
          </cell>
          <cell r="E251">
            <v>2007</v>
          </cell>
        </row>
        <row r="252">
          <cell r="D252">
            <v>1797674273.4540961</v>
          </cell>
          <cell r="E252">
            <v>2007</v>
          </cell>
        </row>
        <row r="253">
          <cell r="D253">
            <v>2826398290.872139</v>
          </cell>
          <cell r="E253">
            <v>2007</v>
          </cell>
        </row>
        <row r="254">
          <cell r="D254">
            <v>1990033077.2583308</v>
          </cell>
          <cell r="E254">
            <v>2007</v>
          </cell>
        </row>
        <row r="255">
          <cell r="D255">
            <v>2194386304.3273997</v>
          </cell>
          <cell r="E255">
            <v>2007</v>
          </cell>
        </row>
        <row r="256">
          <cell r="D256">
            <v>5037798091.3787003</v>
          </cell>
          <cell r="E256">
            <v>2007</v>
          </cell>
        </row>
        <row r="257">
          <cell r="D257">
            <v>1259881574.9739072</v>
          </cell>
          <cell r="E257">
            <v>2007</v>
          </cell>
        </row>
        <row r="258">
          <cell r="D258">
            <v>1445197841.9462903</v>
          </cell>
          <cell r="E258">
            <v>2007</v>
          </cell>
        </row>
        <row r="259">
          <cell r="D259">
            <v>3995337645.1723862</v>
          </cell>
          <cell r="E259">
            <v>2007</v>
          </cell>
        </row>
        <row r="260">
          <cell r="D260">
            <v>92623120.774719015</v>
          </cell>
          <cell r="E260">
            <v>2007</v>
          </cell>
        </row>
        <row r="261">
          <cell r="D261">
            <v>9470100204.3266697</v>
          </cell>
          <cell r="E261">
            <v>2007</v>
          </cell>
        </row>
        <row r="262">
          <cell r="D262">
            <v>1495355556.08446</v>
          </cell>
          <cell r="E262">
            <v>2007</v>
          </cell>
        </row>
        <row r="263">
          <cell r="D263">
            <v>1601590326.3398361</v>
          </cell>
          <cell r="E263">
            <v>2007</v>
          </cell>
        </row>
        <row r="264">
          <cell r="D264">
            <v>1236351311.7744997</v>
          </cell>
          <cell r="E264">
            <v>2007</v>
          </cell>
        </row>
        <row r="265">
          <cell r="D265">
            <v>1286184534.3929939</v>
          </cell>
          <cell r="E265">
            <v>2007</v>
          </cell>
        </row>
        <row r="266">
          <cell r="D266">
            <v>3309782443.4143963</v>
          </cell>
          <cell r="E266">
            <v>2007</v>
          </cell>
        </row>
        <row r="267">
          <cell r="D267">
            <v>2746245475.7522197</v>
          </cell>
          <cell r="E267">
            <v>2007</v>
          </cell>
        </row>
        <row r="268">
          <cell r="D268">
            <v>2013774833.48155</v>
          </cell>
          <cell r="E268">
            <v>2007</v>
          </cell>
        </row>
        <row r="269">
          <cell r="D269">
            <v>5825831760.3196297</v>
          </cell>
          <cell r="E269">
            <v>2007</v>
          </cell>
        </row>
        <row r="270">
          <cell r="D270">
            <v>1143090531.604764</v>
          </cell>
          <cell r="E270">
            <v>2007</v>
          </cell>
        </row>
        <row r="271">
          <cell r="D271">
            <v>364880737.00996</v>
          </cell>
          <cell r="E271">
            <v>2007</v>
          </cell>
        </row>
        <row r="272">
          <cell r="D272">
            <v>2746245475.7522197</v>
          </cell>
          <cell r="E272">
            <v>2007</v>
          </cell>
        </row>
        <row r="273">
          <cell r="D273">
            <v>789287288.45564878</v>
          </cell>
          <cell r="E273">
            <v>2007</v>
          </cell>
        </row>
        <row r="274">
          <cell r="D274">
            <v>677119699.41373801</v>
          </cell>
          <cell r="E274">
            <v>2007</v>
          </cell>
        </row>
        <row r="275">
          <cell r="D275">
            <v>789287288.44000006</v>
          </cell>
          <cell r="E275">
            <v>2007</v>
          </cell>
        </row>
        <row r="276">
          <cell r="D276">
            <v>786808471.61551905</v>
          </cell>
          <cell r="E276">
            <v>2007</v>
          </cell>
        </row>
        <row r="277">
          <cell r="D277">
            <v>732909624.99453104</v>
          </cell>
          <cell r="E277">
            <v>2007</v>
          </cell>
        </row>
        <row r="278">
          <cell r="D278">
            <v>646450700.572227</v>
          </cell>
          <cell r="E278">
            <v>2007</v>
          </cell>
        </row>
        <row r="279">
          <cell r="D279">
            <v>680558937.49492168</v>
          </cell>
          <cell r="E279">
            <v>2007</v>
          </cell>
        </row>
        <row r="280">
          <cell r="D280">
            <v>631947584.81671309</v>
          </cell>
          <cell r="E280">
            <v>2007</v>
          </cell>
        </row>
        <row r="281">
          <cell r="D281">
            <v>659658905.78583896</v>
          </cell>
          <cell r="E281">
            <v>2007</v>
          </cell>
        </row>
        <row r="282">
          <cell r="D282">
            <v>667654574.73438203</v>
          </cell>
          <cell r="E282">
            <v>2007</v>
          </cell>
        </row>
        <row r="283">
          <cell r="D283">
            <v>705972610.72970796</v>
          </cell>
          <cell r="E283">
            <v>2007</v>
          </cell>
        </row>
        <row r="284">
          <cell r="D284">
            <v>779831709.96329999</v>
          </cell>
          <cell r="E284">
            <v>2007</v>
          </cell>
        </row>
        <row r="285">
          <cell r="D285">
            <v>890878662.61464095</v>
          </cell>
          <cell r="E285">
            <v>2007</v>
          </cell>
        </row>
        <row r="286">
          <cell r="D286">
            <v>786272302.10877895</v>
          </cell>
          <cell r="E286">
            <v>2007</v>
          </cell>
        </row>
        <row r="287">
          <cell r="D287">
            <v>695109994.81529498</v>
          </cell>
          <cell r="E287">
            <v>2007</v>
          </cell>
        </row>
        <row r="288">
          <cell r="D288">
            <v>929480817.58420205</v>
          </cell>
          <cell r="E288">
            <v>2007</v>
          </cell>
        </row>
        <row r="289">
          <cell r="D289">
            <v>738816590.76175904</v>
          </cell>
          <cell r="E289">
            <v>2007</v>
          </cell>
        </row>
        <row r="290">
          <cell r="D290">
            <v>1400963703.44068</v>
          </cell>
          <cell r="E290">
            <v>2015</v>
          </cell>
        </row>
        <row r="291">
          <cell r="D291">
            <v>1606819122.6242001</v>
          </cell>
          <cell r="E291">
            <v>2007</v>
          </cell>
        </row>
        <row r="292">
          <cell r="D292">
            <v>966122240.69814003</v>
          </cell>
          <cell r="E292">
            <v>2007</v>
          </cell>
        </row>
        <row r="293">
          <cell r="D293">
            <v>1327353361.6165369</v>
          </cell>
          <cell r="E293">
            <v>2007</v>
          </cell>
        </row>
        <row r="294">
          <cell r="D294">
            <v>6847118208.5808697</v>
          </cell>
          <cell r="E294">
            <v>2007</v>
          </cell>
        </row>
        <row r="295">
          <cell r="D295">
            <v>2864585047.9665399</v>
          </cell>
          <cell r="E295">
            <v>2007</v>
          </cell>
        </row>
        <row r="296">
          <cell r="D296">
            <v>1327353361.6165369</v>
          </cell>
          <cell r="E296">
            <v>2007</v>
          </cell>
        </row>
        <row r="297">
          <cell r="D297">
            <v>1327353361.6165369</v>
          </cell>
          <cell r="E297">
            <v>2007</v>
          </cell>
        </row>
        <row r="298">
          <cell r="D298">
            <v>1327353361.6165369</v>
          </cell>
          <cell r="E298">
            <v>2007</v>
          </cell>
        </row>
        <row r="299">
          <cell r="D299">
            <v>1327353361.6165369</v>
          </cell>
          <cell r="E299">
            <v>2007</v>
          </cell>
        </row>
        <row r="300">
          <cell r="D300">
            <v>1110059695.6493311</v>
          </cell>
          <cell r="E300">
            <v>2007</v>
          </cell>
        </row>
        <row r="301">
          <cell r="D301">
            <v>1327353361.6165369</v>
          </cell>
          <cell r="E301">
            <v>2007</v>
          </cell>
        </row>
        <row r="302">
          <cell r="D302">
            <v>636337766.08424675</v>
          </cell>
          <cell r="E302">
            <v>2007</v>
          </cell>
        </row>
        <row r="303">
          <cell r="D303">
            <v>837379143.13253343</v>
          </cell>
          <cell r="E303">
            <v>2007</v>
          </cell>
        </row>
        <row r="304">
          <cell r="D304">
            <v>4984557066.1999998</v>
          </cell>
          <cell r="E304">
            <v>2007</v>
          </cell>
        </row>
        <row r="305">
          <cell r="D305">
            <v>3783819547.1500001</v>
          </cell>
          <cell r="E305">
            <v>2007</v>
          </cell>
        </row>
        <row r="306">
          <cell r="D306">
            <v>749497417.32000005</v>
          </cell>
          <cell r="E306">
            <v>2007</v>
          </cell>
        </row>
        <row r="307">
          <cell r="D307">
            <v>1012401500</v>
          </cell>
          <cell r="E307">
            <v>2007</v>
          </cell>
        </row>
        <row r="308">
          <cell r="D308">
            <v>14991856876.784245</v>
          </cell>
          <cell r="E308">
            <v>2007</v>
          </cell>
        </row>
        <row r="309">
          <cell r="D309">
            <v>1004635245.0665743</v>
          </cell>
          <cell r="E309">
            <v>2007</v>
          </cell>
        </row>
        <row r="310">
          <cell r="D310">
            <v>3087425688.1593609</v>
          </cell>
          <cell r="E310">
            <v>2007</v>
          </cell>
        </row>
        <row r="311">
          <cell r="D311">
            <v>2113731899.5999999</v>
          </cell>
          <cell r="E311">
            <v>2007</v>
          </cell>
        </row>
        <row r="312">
          <cell r="D312">
            <v>29986611460</v>
          </cell>
          <cell r="E312">
            <v>2008</v>
          </cell>
        </row>
        <row r="313">
          <cell r="D313">
            <v>8726284111.1459866</v>
          </cell>
          <cell r="E313">
            <v>2008</v>
          </cell>
        </row>
        <row r="314">
          <cell r="D314">
            <v>5674612893</v>
          </cell>
          <cell r="E314">
            <v>2008</v>
          </cell>
        </row>
        <row r="315">
          <cell r="D315">
            <v>1685204437</v>
          </cell>
          <cell r="E315">
            <v>2008</v>
          </cell>
        </row>
        <row r="316">
          <cell r="D316">
            <v>1969256837</v>
          </cell>
          <cell r="E316">
            <v>2008</v>
          </cell>
        </row>
        <row r="317">
          <cell r="D317">
            <v>10544570566</v>
          </cell>
          <cell r="E317">
            <v>2008</v>
          </cell>
        </row>
        <row r="318">
          <cell r="D318">
            <v>5288983329</v>
          </cell>
          <cell r="E318">
            <v>2008</v>
          </cell>
        </row>
        <row r="319">
          <cell r="D319">
            <v>711641781</v>
          </cell>
          <cell r="E319">
            <v>2008</v>
          </cell>
        </row>
        <row r="320">
          <cell r="D320">
            <v>4998589477</v>
          </cell>
          <cell r="E320">
            <v>2008</v>
          </cell>
        </row>
        <row r="321">
          <cell r="D321">
            <v>829088158</v>
          </cell>
          <cell r="E321">
            <v>2008</v>
          </cell>
        </row>
        <row r="322">
          <cell r="D322">
            <v>250000000</v>
          </cell>
          <cell r="E322">
            <v>2008</v>
          </cell>
        </row>
        <row r="323">
          <cell r="D323">
            <v>5108967559.5763826</v>
          </cell>
          <cell r="E323">
            <v>2008</v>
          </cell>
        </row>
        <row r="324">
          <cell r="D324">
            <v>2130596812.9205101</v>
          </cell>
          <cell r="E324">
            <v>2008</v>
          </cell>
        </row>
        <row r="325">
          <cell r="D325">
            <v>837796595</v>
          </cell>
          <cell r="E325">
            <v>2008</v>
          </cell>
        </row>
        <row r="326">
          <cell r="D326">
            <v>523294499</v>
          </cell>
          <cell r="E326">
            <v>2008</v>
          </cell>
        </row>
        <row r="327">
          <cell r="D327">
            <v>498235979.05180186</v>
          </cell>
          <cell r="E327">
            <v>2008</v>
          </cell>
        </row>
        <row r="328">
          <cell r="D328">
            <v>400080843</v>
          </cell>
          <cell r="E328">
            <v>2008</v>
          </cell>
        </row>
        <row r="329">
          <cell r="D329">
            <v>326364200</v>
          </cell>
          <cell r="E329">
            <v>2008</v>
          </cell>
        </row>
        <row r="330">
          <cell r="D330">
            <v>22133964474</v>
          </cell>
          <cell r="E330">
            <v>2009</v>
          </cell>
        </row>
        <row r="331">
          <cell r="D331">
            <v>22007615819</v>
          </cell>
          <cell r="E331">
            <v>2009</v>
          </cell>
        </row>
        <row r="332">
          <cell r="D332">
            <v>530573293</v>
          </cell>
          <cell r="E332">
            <v>2009</v>
          </cell>
        </row>
        <row r="333">
          <cell r="D333">
            <v>3574205433</v>
          </cell>
          <cell r="E333">
            <v>2009</v>
          </cell>
        </row>
        <row r="334">
          <cell r="D334">
            <v>1200224056</v>
          </cell>
          <cell r="E334">
            <v>2009</v>
          </cell>
        </row>
        <row r="335">
          <cell r="D335">
            <v>20917123303</v>
          </cell>
          <cell r="E335">
            <v>2010</v>
          </cell>
        </row>
        <row r="336">
          <cell r="D336">
            <v>1977632629</v>
          </cell>
          <cell r="E336">
            <v>2010</v>
          </cell>
        </row>
        <row r="337">
          <cell r="D337">
            <v>1192070199</v>
          </cell>
          <cell r="E337">
            <v>2010</v>
          </cell>
        </row>
        <row r="338">
          <cell r="D338">
            <v>2978274268.4109097</v>
          </cell>
          <cell r="E338">
            <v>2011</v>
          </cell>
        </row>
        <row r="339">
          <cell r="D339">
            <v>1759387701.9008303</v>
          </cell>
          <cell r="E339">
            <v>2011</v>
          </cell>
        </row>
        <row r="340">
          <cell r="D340">
            <v>1487022334.5887914</v>
          </cell>
          <cell r="E340">
            <v>2011</v>
          </cell>
        </row>
        <row r="341">
          <cell r="D341">
            <v>3557254334.12431</v>
          </cell>
          <cell r="E341">
            <v>2011</v>
          </cell>
        </row>
        <row r="342">
          <cell r="D342">
            <v>3257404911.7153997</v>
          </cell>
          <cell r="E342">
            <v>2011</v>
          </cell>
        </row>
        <row r="343">
          <cell r="D343">
            <v>3841002466.5544596</v>
          </cell>
          <cell r="E343">
            <v>2011</v>
          </cell>
        </row>
        <row r="344">
          <cell r="D344">
            <v>672970829.95844185</v>
          </cell>
          <cell r="E344">
            <v>2011</v>
          </cell>
        </row>
        <row r="345">
          <cell r="D345">
            <v>720415026.35516441</v>
          </cell>
          <cell r="E345">
            <v>2011</v>
          </cell>
        </row>
        <row r="346">
          <cell r="D346">
            <v>4609392818.7695818</v>
          </cell>
          <cell r="E346">
            <v>2011</v>
          </cell>
        </row>
        <row r="347">
          <cell r="D347">
            <v>666142171.96289265</v>
          </cell>
          <cell r="E347">
            <v>2011</v>
          </cell>
        </row>
        <row r="348">
          <cell r="D348">
            <v>1650335467.45</v>
          </cell>
          <cell r="E348">
            <v>2011</v>
          </cell>
        </row>
        <row r="349">
          <cell r="D349">
            <v>562181911.29999995</v>
          </cell>
          <cell r="E349">
            <v>2011</v>
          </cell>
        </row>
        <row r="350">
          <cell r="D350">
            <v>16031900</v>
          </cell>
          <cell r="E350">
            <v>2011</v>
          </cell>
        </row>
        <row r="351">
          <cell r="D351">
            <v>56100500</v>
          </cell>
          <cell r="E351">
            <v>2011</v>
          </cell>
        </row>
        <row r="352">
          <cell r="D352">
            <v>56964700</v>
          </cell>
          <cell r="E352">
            <v>2011</v>
          </cell>
        </row>
        <row r="353">
          <cell r="D353">
            <v>1798246935</v>
          </cell>
          <cell r="E353">
            <v>2011</v>
          </cell>
        </row>
        <row r="354">
          <cell r="D354">
            <v>84556900</v>
          </cell>
          <cell r="E354">
            <v>2011</v>
          </cell>
        </row>
        <row r="355">
          <cell r="D355">
            <v>3830922576</v>
          </cell>
          <cell r="E355">
            <v>2011</v>
          </cell>
        </row>
        <row r="356">
          <cell r="D356">
            <v>1722640846.3199999</v>
          </cell>
          <cell r="E356">
            <v>2011</v>
          </cell>
        </row>
        <row r="357">
          <cell r="D357">
            <v>6948665692.3699999</v>
          </cell>
          <cell r="E357">
            <v>2011</v>
          </cell>
        </row>
        <row r="358">
          <cell r="D358">
            <v>7667608917.5499992</v>
          </cell>
          <cell r="E358">
            <v>2011</v>
          </cell>
        </row>
        <row r="359">
          <cell r="D359">
            <v>8087400</v>
          </cell>
          <cell r="E359">
            <v>2012</v>
          </cell>
        </row>
        <row r="360">
          <cell r="D360">
            <v>1131370695.543797</v>
          </cell>
          <cell r="E360">
            <v>2012</v>
          </cell>
        </row>
        <row r="361">
          <cell r="D361">
            <v>1636229063.0043535</v>
          </cell>
          <cell r="E361">
            <v>2012</v>
          </cell>
        </row>
        <row r="362">
          <cell r="D362">
            <v>1136545521.504935</v>
          </cell>
          <cell r="E362">
            <v>2012</v>
          </cell>
        </row>
        <row r="363">
          <cell r="D363">
            <v>1244781279.9893248</v>
          </cell>
          <cell r="E363">
            <v>2012</v>
          </cell>
        </row>
        <row r="364">
          <cell r="D364">
            <v>2776676476.1366801</v>
          </cell>
          <cell r="E364">
            <v>2012</v>
          </cell>
        </row>
        <row r="365">
          <cell r="D365">
            <v>1560463250.3707366</v>
          </cell>
          <cell r="E365">
            <v>2012</v>
          </cell>
        </row>
        <row r="366">
          <cell r="D366">
            <v>410267652.64856702</v>
          </cell>
          <cell r="E366">
            <v>2012</v>
          </cell>
        </row>
        <row r="367">
          <cell r="D367">
            <v>3314762916.41675</v>
          </cell>
          <cell r="E367">
            <v>2012</v>
          </cell>
        </row>
        <row r="368">
          <cell r="D368">
            <v>3138518318.2668023</v>
          </cell>
          <cell r="E368">
            <v>2012</v>
          </cell>
        </row>
        <row r="369">
          <cell r="D369">
            <v>3248767238.5415602</v>
          </cell>
          <cell r="E369">
            <v>2012</v>
          </cell>
        </row>
        <row r="370">
          <cell r="D370">
            <v>1467969946.0446103</v>
          </cell>
          <cell r="E370">
            <v>2012</v>
          </cell>
        </row>
        <row r="371">
          <cell r="D371">
            <v>3429496091.4810162</v>
          </cell>
          <cell r="E371">
            <v>2012</v>
          </cell>
        </row>
        <row r="372">
          <cell r="D372">
            <v>2671864502.9721117</v>
          </cell>
          <cell r="E372">
            <v>2012</v>
          </cell>
        </row>
        <row r="373">
          <cell r="D373">
            <v>4766925638.6591597</v>
          </cell>
          <cell r="E373">
            <v>2012</v>
          </cell>
        </row>
        <row r="374">
          <cell r="D374">
            <v>1598810500.7151661</v>
          </cell>
          <cell r="E374">
            <v>2012</v>
          </cell>
        </row>
        <row r="375">
          <cell r="D375">
            <v>1899132200.4191258</v>
          </cell>
          <cell r="E375">
            <v>2012</v>
          </cell>
        </row>
        <row r="376">
          <cell r="D376">
            <v>1571078911.2345409</v>
          </cell>
          <cell r="E376">
            <v>2012</v>
          </cell>
        </row>
        <row r="377">
          <cell r="D377">
            <v>8033301761.4229603</v>
          </cell>
          <cell r="E377">
            <v>2012</v>
          </cell>
        </row>
        <row r="378">
          <cell r="D378">
            <v>1597174170.3423619</v>
          </cell>
          <cell r="E378">
            <v>2012</v>
          </cell>
        </row>
        <row r="379">
          <cell r="D379">
            <v>1462268233.7791154</v>
          </cell>
          <cell r="E379">
            <v>2012</v>
          </cell>
        </row>
        <row r="380">
          <cell r="D380">
            <v>1593664584.2917645</v>
          </cell>
          <cell r="E380">
            <v>2012</v>
          </cell>
        </row>
        <row r="381">
          <cell r="D381">
            <v>1600078073.018373</v>
          </cell>
          <cell r="E381">
            <v>2012</v>
          </cell>
        </row>
        <row r="382">
          <cell r="D382">
            <v>1536783053.2370956</v>
          </cell>
          <cell r="E382">
            <v>2012</v>
          </cell>
        </row>
        <row r="383">
          <cell r="D383">
            <v>3289380516.7796202</v>
          </cell>
          <cell r="E383">
            <v>2012</v>
          </cell>
        </row>
        <row r="384">
          <cell r="D384">
            <v>11987663158.4603</v>
          </cell>
          <cell r="E384">
            <v>2012</v>
          </cell>
        </row>
        <row r="385">
          <cell r="D385">
            <v>3331381781.9313898</v>
          </cell>
          <cell r="E385">
            <v>2012</v>
          </cell>
        </row>
        <row r="386">
          <cell r="D386">
            <v>7204662185.0902042</v>
          </cell>
          <cell r="E386">
            <v>2012</v>
          </cell>
        </row>
        <row r="387">
          <cell r="D387">
            <v>1032348746.5314332</v>
          </cell>
          <cell r="E387">
            <v>2012</v>
          </cell>
        </row>
        <row r="388">
          <cell r="D388">
            <v>1145248023.880646</v>
          </cell>
          <cell r="E388">
            <v>2012</v>
          </cell>
        </row>
        <row r="389">
          <cell r="D389">
            <v>76019206.029997841</v>
          </cell>
          <cell r="E389">
            <v>2012</v>
          </cell>
        </row>
        <row r="390">
          <cell r="D390">
            <v>76115535.321222559</v>
          </cell>
          <cell r="E390">
            <v>2012</v>
          </cell>
        </row>
        <row r="391">
          <cell r="D391">
            <v>102755972.83967289</v>
          </cell>
          <cell r="E391">
            <v>2012</v>
          </cell>
        </row>
        <row r="392">
          <cell r="D392">
            <v>83626402.271583661</v>
          </cell>
          <cell r="E392">
            <v>2012</v>
          </cell>
        </row>
        <row r="393">
          <cell r="D393">
            <v>61843579.711400554</v>
          </cell>
          <cell r="E393">
            <v>2012</v>
          </cell>
        </row>
        <row r="394">
          <cell r="D394">
            <v>3375384144</v>
          </cell>
          <cell r="E394">
            <v>2012</v>
          </cell>
        </row>
        <row r="395">
          <cell r="D395">
            <v>3935487059</v>
          </cell>
          <cell r="E395">
            <v>2012</v>
          </cell>
        </row>
        <row r="396">
          <cell r="D396">
            <v>2219297579</v>
          </cell>
          <cell r="E396">
            <v>2013</v>
          </cell>
        </row>
        <row r="397">
          <cell r="D397">
            <v>1284742209</v>
          </cell>
          <cell r="E397">
            <v>2013</v>
          </cell>
        </row>
        <row r="398">
          <cell r="D398">
            <v>1749736768</v>
          </cell>
          <cell r="E398">
            <v>2013</v>
          </cell>
        </row>
        <row r="399">
          <cell r="D399">
            <v>1663779645</v>
          </cell>
          <cell r="E399">
            <v>2013</v>
          </cell>
        </row>
        <row r="400">
          <cell r="D400">
            <v>5337508027</v>
          </cell>
          <cell r="E400">
            <v>2013</v>
          </cell>
        </row>
        <row r="401">
          <cell r="D401">
            <v>3623464863</v>
          </cell>
          <cell r="E401">
            <v>2013</v>
          </cell>
        </row>
        <row r="402">
          <cell r="D402">
            <v>1768063472</v>
          </cell>
          <cell r="E402">
            <v>2013</v>
          </cell>
        </row>
        <row r="403">
          <cell r="D403">
            <v>1780990624</v>
          </cell>
          <cell r="E403">
            <v>2013</v>
          </cell>
        </row>
        <row r="404">
          <cell r="D404">
            <v>1721445175</v>
          </cell>
          <cell r="E404">
            <v>2013</v>
          </cell>
        </row>
        <row r="405">
          <cell r="D405">
            <v>3025459495</v>
          </cell>
          <cell r="E405">
            <v>2013</v>
          </cell>
        </row>
        <row r="406">
          <cell r="D406">
            <v>5749727762</v>
          </cell>
          <cell r="E406">
            <v>2013</v>
          </cell>
        </row>
        <row r="407">
          <cell r="D407">
            <v>716925612</v>
          </cell>
          <cell r="E407">
            <v>2013</v>
          </cell>
        </row>
        <row r="408">
          <cell r="D408">
            <v>1027221016</v>
          </cell>
          <cell r="E408">
            <v>2013</v>
          </cell>
        </row>
        <row r="409">
          <cell r="D409">
            <v>8623468047</v>
          </cell>
          <cell r="E409">
            <v>2013</v>
          </cell>
        </row>
        <row r="410">
          <cell r="D410">
            <v>2280941691</v>
          </cell>
          <cell r="E410">
            <v>2013</v>
          </cell>
        </row>
        <row r="411">
          <cell r="D411">
            <v>2104052688</v>
          </cell>
          <cell r="E411">
            <v>2013</v>
          </cell>
        </row>
        <row r="412">
          <cell r="D412">
            <v>1827236217</v>
          </cell>
          <cell r="E412">
            <v>2013</v>
          </cell>
        </row>
        <row r="413">
          <cell r="D413">
            <v>1701051417</v>
          </cell>
          <cell r="E413">
            <v>2013</v>
          </cell>
        </row>
        <row r="414">
          <cell r="D414">
            <v>1684357399</v>
          </cell>
          <cell r="E414">
            <v>2013</v>
          </cell>
        </row>
        <row r="415">
          <cell r="D415">
            <v>783907728</v>
          </cell>
          <cell r="E415">
            <v>2013</v>
          </cell>
        </row>
        <row r="416">
          <cell r="D416">
            <v>198785526</v>
          </cell>
          <cell r="E416">
            <v>2013</v>
          </cell>
        </row>
        <row r="417">
          <cell r="D417">
            <v>2229465896</v>
          </cell>
          <cell r="E417">
            <v>2013</v>
          </cell>
        </row>
        <row r="418">
          <cell r="D418">
            <v>195230504</v>
          </cell>
          <cell r="E418">
            <v>2013</v>
          </cell>
        </row>
        <row r="419">
          <cell r="D419">
            <v>272429048</v>
          </cell>
          <cell r="E419">
            <v>2014</v>
          </cell>
        </row>
        <row r="420">
          <cell r="D420">
            <v>2236254252</v>
          </cell>
          <cell r="E420">
            <v>2014</v>
          </cell>
        </row>
        <row r="421">
          <cell r="D421">
            <v>1858553044</v>
          </cell>
          <cell r="E421">
            <v>2014</v>
          </cell>
        </row>
        <row r="422">
          <cell r="D422">
            <v>1872278823</v>
          </cell>
          <cell r="E422">
            <v>2014</v>
          </cell>
        </row>
        <row r="423">
          <cell r="D423">
            <v>1212803223</v>
          </cell>
          <cell r="E423">
            <v>2014</v>
          </cell>
        </row>
        <row r="424">
          <cell r="D424">
            <v>197719954</v>
          </cell>
          <cell r="E424">
            <v>2014</v>
          </cell>
        </row>
        <row r="425">
          <cell r="D425">
            <v>197994103</v>
          </cell>
          <cell r="E425">
            <v>2014</v>
          </cell>
        </row>
        <row r="426">
          <cell r="D426">
            <v>187443170</v>
          </cell>
          <cell r="E426">
            <v>2014</v>
          </cell>
        </row>
        <row r="427">
          <cell r="D427">
            <v>1834435855</v>
          </cell>
          <cell r="E427">
            <v>2014</v>
          </cell>
        </row>
        <row r="428">
          <cell r="D428">
            <v>692444812</v>
          </cell>
          <cell r="E428">
            <v>2014</v>
          </cell>
        </row>
        <row r="429">
          <cell r="D429">
            <v>1894172066</v>
          </cell>
          <cell r="E429">
            <v>2014</v>
          </cell>
        </row>
        <row r="430">
          <cell r="D430">
            <v>5255870053</v>
          </cell>
          <cell r="E430">
            <v>2014</v>
          </cell>
        </row>
        <row r="431">
          <cell r="D431">
            <v>3769961879</v>
          </cell>
          <cell r="E431">
            <v>2014</v>
          </cell>
        </row>
        <row r="432">
          <cell r="D432">
            <v>1172323688</v>
          </cell>
          <cell r="E432">
            <v>2014</v>
          </cell>
        </row>
        <row r="433">
          <cell r="D433">
            <v>254080364</v>
          </cell>
          <cell r="E433">
            <v>2014</v>
          </cell>
        </row>
        <row r="434">
          <cell r="D434">
            <v>2410554234</v>
          </cell>
          <cell r="E434">
            <v>2014</v>
          </cell>
        </row>
        <row r="435">
          <cell r="D435">
            <v>1930134008</v>
          </cell>
          <cell r="E435">
            <v>2014</v>
          </cell>
        </row>
        <row r="436">
          <cell r="D436">
            <v>197942320</v>
          </cell>
          <cell r="E436">
            <v>2014</v>
          </cell>
        </row>
        <row r="437">
          <cell r="D437">
            <v>1927376842</v>
          </cell>
          <cell r="E437">
            <v>2014</v>
          </cell>
        </row>
        <row r="438">
          <cell r="D438">
            <v>321413975</v>
          </cell>
          <cell r="E438">
            <v>2014</v>
          </cell>
        </row>
        <row r="439">
          <cell r="D439">
            <v>1913817758</v>
          </cell>
          <cell r="E439">
            <v>2014</v>
          </cell>
        </row>
        <row r="440">
          <cell r="D440">
            <v>9827462391.6313477</v>
          </cell>
          <cell r="E440">
            <v>2014</v>
          </cell>
        </row>
        <row r="441">
          <cell r="D441">
            <v>1947872840</v>
          </cell>
          <cell r="E441">
            <v>2014</v>
          </cell>
        </row>
        <row r="442">
          <cell r="D442">
            <v>197462951</v>
          </cell>
          <cell r="E442">
            <v>2014</v>
          </cell>
        </row>
        <row r="443">
          <cell r="D443">
            <v>198146512</v>
          </cell>
          <cell r="E443">
            <v>2014</v>
          </cell>
        </row>
        <row r="444">
          <cell r="D444">
            <v>197600820</v>
          </cell>
          <cell r="E444">
            <v>2014</v>
          </cell>
        </row>
        <row r="445">
          <cell r="D445">
            <v>198334296</v>
          </cell>
          <cell r="E445">
            <v>2014</v>
          </cell>
        </row>
        <row r="446">
          <cell r="D446">
            <v>197935199</v>
          </cell>
          <cell r="E446">
            <v>2014</v>
          </cell>
        </row>
        <row r="447">
          <cell r="D447">
            <v>197798349</v>
          </cell>
          <cell r="E447">
            <v>2014</v>
          </cell>
        </row>
        <row r="448">
          <cell r="D448">
            <v>197815874</v>
          </cell>
          <cell r="E448">
            <v>2014</v>
          </cell>
        </row>
        <row r="449">
          <cell r="D449">
            <v>1914115810</v>
          </cell>
          <cell r="E449">
            <v>2014</v>
          </cell>
        </row>
        <row r="450">
          <cell r="D450">
            <v>446302277</v>
          </cell>
          <cell r="E450">
            <v>2014</v>
          </cell>
        </row>
        <row r="451">
          <cell r="D451">
            <v>371814177</v>
          </cell>
          <cell r="E451">
            <v>2014</v>
          </cell>
        </row>
        <row r="452">
          <cell r="D452">
            <v>197910872</v>
          </cell>
          <cell r="E452">
            <v>2014</v>
          </cell>
        </row>
        <row r="453">
          <cell r="D453">
            <v>197392348</v>
          </cell>
          <cell r="E453">
            <v>2014</v>
          </cell>
        </row>
        <row r="454">
          <cell r="D454">
            <v>197742059</v>
          </cell>
          <cell r="E454">
            <v>2014</v>
          </cell>
        </row>
        <row r="455">
          <cell r="D455">
            <v>197566438</v>
          </cell>
          <cell r="E455">
            <v>2014</v>
          </cell>
        </row>
        <row r="456">
          <cell r="D456">
            <v>197650648</v>
          </cell>
          <cell r="E456">
            <v>2014</v>
          </cell>
        </row>
        <row r="457">
          <cell r="D457">
            <v>197626838</v>
          </cell>
          <cell r="E457">
            <v>2014</v>
          </cell>
        </row>
        <row r="458">
          <cell r="D458">
            <v>196879677</v>
          </cell>
          <cell r="E458">
            <v>2014</v>
          </cell>
        </row>
        <row r="459">
          <cell r="D459">
            <v>197078483</v>
          </cell>
          <cell r="E459">
            <v>2014</v>
          </cell>
        </row>
        <row r="460">
          <cell r="D460">
            <v>197436525</v>
          </cell>
          <cell r="E460">
            <v>2014</v>
          </cell>
        </row>
        <row r="461">
          <cell r="D461">
            <v>197544440</v>
          </cell>
          <cell r="E461">
            <v>2014</v>
          </cell>
        </row>
        <row r="462">
          <cell r="D462">
            <v>192182044</v>
          </cell>
          <cell r="E462">
            <v>2014</v>
          </cell>
        </row>
        <row r="463">
          <cell r="D463">
            <v>187069610</v>
          </cell>
          <cell r="E463">
            <v>2014</v>
          </cell>
        </row>
        <row r="464">
          <cell r="D464">
            <v>197659444</v>
          </cell>
          <cell r="E464">
            <v>2014</v>
          </cell>
        </row>
        <row r="465">
          <cell r="D465">
            <v>196939048</v>
          </cell>
          <cell r="E465">
            <v>2014</v>
          </cell>
        </row>
        <row r="466">
          <cell r="D466">
            <v>198230943</v>
          </cell>
          <cell r="E466">
            <v>2014</v>
          </cell>
        </row>
        <row r="467">
          <cell r="D467">
            <v>197782386</v>
          </cell>
          <cell r="E467">
            <v>2014</v>
          </cell>
        </row>
        <row r="468">
          <cell r="D468">
            <v>197436838</v>
          </cell>
          <cell r="E468">
            <v>2014</v>
          </cell>
        </row>
        <row r="469">
          <cell r="D469">
            <v>1892921442</v>
          </cell>
          <cell r="E469">
            <v>2014</v>
          </cell>
        </row>
        <row r="470">
          <cell r="D470">
            <v>189452159</v>
          </cell>
          <cell r="E470">
            <v>2014</v>
          </cell>
        </row>
        <row r="471">
          <cell r="D471">
            <v>197613420</v>
          </cell>
          <cell r="E471">
            <v>2014</v>
          </cell>
        </row>
        <row r="472">
          <cell r="D472">
            <v>197861466</v>
          </cell>
          <cell r="E472">
            <v>2014</v>
          </cell>
        </row>
        <row r="473">
          <cell r="D473">
            <v>49779000</v>
          </cell>
          <cell r="E473">
            <v>2014</v>
          </cell>
        </row>
        <row r="474">
          <cell r="D474">
            <v>5771596592</v>
          </cell>
          <cell r="E474">
            <v>2015</v>
          </cell>
        </row>
        <row r="475">
          <cell r="D475">
            <v>3199037978</v>
          </cell>
          <cell r="E475">
            <v>2015</v>
          </cell>
        </row>
        <row r="476">
          <cell r="D476">
            <v>2127760813</v>
          </cell>
          <cell r="E476">
            <v>2015</v>
          </cell>
        </row>
        <row r="477">
          <cell r="D477">
            <v>1931170394</v>
          </cell>
          <cell r="E477">
            <v>2015</v>
          </cell>
        </row>
        <row r="478">
          <cell r="D478">
            <v>4142581848.1999998</v>
          </cell>
          <cell r="E478">
            <v>2015</v>
          </cell>
        </row>
        <row r="479">
          <cell r="D479">
            <v>2691692465</v>
          </cell>
          <cell r="E479">
            <v>2015</v>
          </cell>
        </row>
        <row r="480">
          <cell r="D480">
            <v>8656542443.2000008</v>
          </cell>
          <cell r="E480">
            <v>2015</v>
          </cell>
        </row>
        <row r="481">
          <cell r="D481">
            <v>1038080204</v>
          </cell>
          <cell r="E481">
            <v>2015</v>
          </cell>
        </row>
        <row r="482">
          <cell r="D482">
            <v>3131158428</v>
          </cell>
          <cell r="E482">
            <v>2015</v>
          </cell>
        </row>
        <row r="483">
          <cell r="D483">
            <v>2128040770</v>
          </cell>
          <cell r="E483">
            <v>2015</v>
          </cell>
        </row>
        <row r="484">
          <cell r="D484">
            <v>1990157144</v>
          </cell>
          <cell r="E484">
            <v>2015</v>
          </cell>
        </row>
        <row r="485">
          <cell r="D485">
            <v>2091776958</v>
          </cell>
          <cell r="E485">
            <v>2015</v>
          </cell>
        </row>
        <row r="486">
          <cell r="D486">
            <v>2126653104.2</v>
          </cell>
          <cell r="E486">
            <v>2015</v>
          </cell>
        </row>
        <row r="487">
          <cell r="D487">
            <v>3147563153</v>
          </cell>
          <cell r="E487">
            <v>2015</v>
          </cell>
        </row>
        <row r="488">
          <cell r="D488">
            <v>3073451038</v>
          </cell>
          <cell r="E488">
            <v>2015</v>
          </cell>
        </row>
        <row r="489">
          <cell r="D489">
            <v>3166464963</v>
          </cell>
          <cell r="E489">
            <v>2015</v>
          </cell>
        </row>
        <row r="490">
          <cell r="D490">
            <v>2122086666</v>
          </cell>
          <cell r="E490">
            <v>2015</v>
          </cell>
        </row>
        <row r="491">
          <cell r="D491">
            <v>2025740168</v>
          </cell>
          <cell r="E491">
            <v>2015</v>
          </cell>
        </row>
        <row r="492">
          <cell r="D492">
            <v>2153193000</v>
          </cell>
          <cell r="E492">
            <v>2015</v>
          </cell>
        </row>
        <row r="493">
          <cell r="D493">
            <v>2038722656.2</v>
          </cell>
          <cell r="E493">
            <v>2015</v>
          </cell>
        </row>
        <row r="494">
          <cell r="D494">
            <v>1656251100</v>
          </cell>
          <cell r="E494">
            <v>2015</v>
          </cell>
        </row>
        <row r="495">
          <cell r="D495">
            <v>3760564386.1999998</v>
          </cell>
          <cell r="E495">
            <v>2015</v>
          </cell>
        </row>
        <row r="496">
          <cell r="D496">
            <v>2482976673</v>
          </cell>
          <cell r="E496">
            <v>2015</v>
          </cell>
        </row>
        <row r="497">
          <cell r="D497">
            <v>2128408453</v>
          </cell>
          <cell r="E497">
            <v>2015</v>
          </cell>
        </row>
        <row r="498">
          <cell r="D498">
            <v>2132575732</v>
          </cell>
          <cell r="E498">
            <v>2015</v>
          </cell>
        </row>
        <row r="499">
          <cell r="D499">
            <v>2066023866.2</v>
          </cell>
          <cell r="E499">
            <v>2015</v>
          </cell>
        </row>
        <row r="500">
          <cell r="D500">
            <v>1212664598</v>
          </cell>
          <cell r="E500">
            <v>2015</v>
          </cell>
        </row>
        <row r="501">
          <cell r="D501">
            <v>2361312163</v>
          </cell>
          <cell r="E501">
            <v>2015</v>
          </cell>
        </row>
        <row r="502">
          <cell r="D502">
            <v>1855632664.2</v>
          </cell>
          <cell r="E502">
            <v>2015</v>
          </cell>
        </row>
        <row r="503">
          <cell r="D503">
            <v>2083405986.2</v>
          </cell>
          <cell r="E503">
            <v>2015</v>
          </cell>
        </row>
        <row r="504">
          <cell r="D504">
            <v>2349817980</v>
          </cell>
          <cell r="E504">
            <v>2015</v>
          </cell>
        </row>
        <row r="505">
          <cell r="D505">
            <v>247494064</v>
          </cell>
          <cell r="E505">
            <v>2015</v>
          </cell>
        </row>
        <row r="506">
          <cell r="D506">
            <v>2801026132</v>
          </cell>
          <cell r="E506">
            <v>2015</v>
          </cell>
        </row>
        <row r="507">
          <cell r="D507">
            <v>2023879506</v>
          </cell>
          <cell r="E507">
            <v>2015</v>
          </cell>
        </row>
        <row r="508">
          <cell r="D508">
            <v>6993176545.3037949</v>
          </cell>
          <cell r="E508">
            <v>2015</v>
          </cell>
        </row>
        <row r="509">
          <cell r="D509">
            <v>5113308736.9644003</v>
          </cell>
          <cell r="E509">
            <v>2015</v>
          </cell>
        </row>
        <row r="510">
          <cell r="D510">
            <v>6147420832.6300564</v>
          </cell>
          <cell r="E510">
            <v>2015</v>
          </cell>
        </row>
        <row r="511">
          <cell r="D511">
            <v>4424469137.1017532</v>
          </cell>
          <cell r="E511">
            <v>2015</v>
          </cell>
        </row>
        <row r="512">
          <cell r="D512">
            <v>194299755</v>
          </cell>
          <cell r="E512">
            <v>2015</v>
          </cell>
        </row>
        <row r="513">
          <cell r="D513">
            <v>187607827</v>
          </cell>
          <cell r="E513">
            <v>2015</v>
          </cell>
        </row>
        <row r="514">
          <cell r="D514">
            <v>1976709313</v>
          </cell>
          <cell r="E514">
            <v>2015</v>
          </cell>
        </row>
        <row r="515">
          <cell r="D515">
            <v>1945562821</v>
          </cell>
          <cell r="E515">
            <v>2015</v>
          </cell>
        </row>
        <row r="516">
          <cell r="D516">
            <v>194273678</v>
          </cell>
          <cell r="E516">
            <v>2015</v>
          </cell>
        </row>
        <row r="517">
          <cell r="D517">
            <v>469897527</v>
          </cell>
          <cell r="E517">
            <v>2015</v>
          </cell>
        </row>
        <row r="518">
          <cell r="D518">
            <v>194582579</v>
          </cell>
          <cell r="E518">
            <v>2015</v>
          </cell>
        </row>
        <row r="519">
          <cell r="D519">
            <v>194304755</v>
          </cell>
          <cell r="E519">
            <v>2015</v>
          </cell>
        </row>
        <row r="520">
          <cell r="D520">
            <v>194194110</v>
          </cell>
          <cell r="E520">
            <v>2015</v>
          </cell>
        </row>
        <row r="521">
          <cell r="D521">
            <v>191295534</v>
          </cell>
          <cell r="E521">
            <v>2015</v>
          </cell>
        </row>
        <row r="522">
          <cell r="D522">
            <v>195476550</v>
          </cell>
          <cell r="E522">
            <v>2015</v>
          </cell>
        </row>
        <row r="523">
          <cell r="D523">
            <v>193212995</v>
          </cell>
          <cell r="E523">
            <v>2015</v>
          </cell>
        </row>
        <row r="524">
          <cell r="D524">
            <v>193532549</v>
          </cell>
          <cell r="E524">
            <v>2015</v>
          </cell>
        </row>
        <row r="525">
          <cell r="D525">
            <v>192293177</v>
          </cell>
          <cell r="E525">
            <v>2015</v>
          </cell>
        </row>
        <row r="526">
          <cell r="D526">
            <v>190538964</v>
          </cell>
          <cell r="E526">
            <v>2015</v>
          </cell>
        </row>
        <row r="527">
          <cell r="D527">
            <v>121648894</v>
          </cell>
          <cell r="E527">
            <v>2015</v>
          </cell>
        </row>
        <row r="528">
          <cell r="D528">
            <v>1945177628</v>
          </cell>
          <cell r="E528">
            <v>2015</v>
          </cell>
        </row>
        <row r="529">
          <cell r="D529">
            <v>2197200060</v>
          </cell>
          <cell r="E529">
            <v>2015</v>
          </cell>
        </row>
        <row r="530">
          <cell r="D530">
            <v>2122831297</v>
          </cell>
          <cell r="E530">
            <v>2015</v>
          </cell>
        </row>
        <row r="531">
          <cell r="D531">
            <v>8378965790.1999998</v>
          </cell>
          <cell r="E531">
            <v>2015</v>
          </cell>
        </row>
        <row r="532">
          <cell r="D532">
            <v>2059213886</v>
          </cell>
          <cell r="E532">
            <v>2015</v>
          </cell>
        </row>
        <row r="533">
          <cell r="D533">
            <v>2125785396</v>
          </cell>
          <cell r="E533">
            <v>2015</v>
          </cell>
        </row>
        <row r="534">
          <cell r="D534">
            <v>191142383</v>
          </cell>
          <cell r="E534">
            <v>2015</v>
          </cell>
        </row>
        <row r="535">
          <cell r="D535">
            <v>190265603</v>
          </cell>
          <cell r="E535">
            <v>2015</v>
          </cell>
        </row>
        <row r="536">
          <cell r="D536">
            <v>741801931</v>
          </cell>
          <cell r="E536">
            <v>2015</v>
          </cell>
        </row>
        <row r="537">
          <cell r="D537">
            <v>194535396</v>
          </cell>
          <cell r="E537">
            <v>2015</v>
          </cell>
        </row>
        <row r="538">
          <cell r="D538">
            <v>194109943</v>
          </cell>
          <cell r="E538">
            <v>2015</v>
          </cell>
        </row>
        <row r="539">
          <cell r="D539">
            <v>194305774</v>
          </cell>
          <cell r="E539">
            <v>2015</v>
          </cell>
        </row>
        <row r="540">
          <cell r="D540">
            <v>192442791</v>
          </cell>
          <cell r="E540">
            <v>2015</v>
          </cell>
        </row>
        <row r="541">
          <cell r="D541">
            <v>195564131</v>
          </cell>
          <cell r="E541">
            <v>2015</v>
          </cell>
        </row>
        <row r="542">
          <cell r="D542">
            <v>194585175</v>
          </cell>
          <cell r="E542">
            <v>2015</v>
          </cell>
        </row>
        <row r="543">
          <cell r="D543">
            <v>194014396</v>
          </cell>
          <cell r="E543">
            <v>2015</v>
          </cell>
        </row>
        <row r="544">
          <cell r="D544">
            <v>28270054450.200001</v>
          </cell>
          <cell r="E544">
            <v>2015</v>
          </cell>
        </row>
        <row r="545">
          <cell r="D545">
            <v>1777518495</v>
          </cell>
          <cell r="E545">
            <v>2015</v>
          </cell>
        </row>
        <row r="546">
          <cell r="D546">
            <v>2539770681</v>
          </cell>
          <cell r="E546">
            <v>2015</v>
          </cell>
        </row>
        <row r="547">
          <cell r="D547">
            <v>246942569</v>
          </cell>
          <cell r="E547">
            <v>2015</v>
          </cell>
        </row>
        <row r="548">
          <cell r="D548">
            <v>191714919</v>
          </cell>
          <cell r="E548">
            <v>2015</v>
          </cell>
        </row>
        <row r="549">
          <cell r="D549">
            <v>133925703</v>
          </cell>
          <cell r="E549">
            <v>2015</v>
          </cell>
        </row>
        <row r="550">
          <cell r="D550">
            <v>191639680</v>
          </cell>
          <cell r="E550">
            <v>2015</v>
          </cell>
        </row>
        <row r="551">
          <cell r="D551">
            <v>192010205</v>
          </cell>
          <cell r="E551">
            <v>2015</v>
          </cell>
        </row>
        <row r="552">
          <cell r="D552">
            <v>190930494</v>
          </cell>
          <cell r="E552">
            <v>2015</v>
          </cell>
        </row>
        <row r="553">
          <cell r="D553">
            <v>674055175</v>
          </cell>
          <cell r="E553">
            <v>2015</v>
          </cell>
        </row>
        <row r="554">
          <cell r="D554">
            <v>194413644</v>
          </cell>
          <cell r="E554">
            <v>2015</v>
          </cell>
        </row>
        <row r="555">
          <cell r="D555">
            <v>194508025</v>
          </cell>
          <cell r="E555">
            <v>2015</v>
          </cell>
        </row>
        <row r="556">
          <cell r="D556">
            <v>194125619</v>
          </cell>
          <cell r="E556">
            <v>2015</v>
          </cell>
        </row>
        <row r="557">
          <cell r="D557">
            <v>194469172</v>
          </cell>
          <cell r="E557">
            <v>2015</v>
          </cell>
        </row>
        <row r="558">
          <cell r="D558">
            <v>8141572842.6999998</v>
          </cell>
          <cell r="E558">
            <v>2016</v>
          </cell>
        </row>
        <row r="559">
          <cell r="D559">
            <v>8147247049.011054</v>
          </cell>
          <cell r="E559">
            <v>2016</v>
          </cell>
        </row>
        <row r="560">
          <cell r="D560">
            <v>2960652854.1300001</v>
          </cell>
          <cell r="E560">
            <v>2016</v>
          </cell>
        </row>
        <row r="561">
          <cell r="D561">
            <v>1997824226.8399999</v>
          </cell>
          <cell r="E561">
            <v>2016</v>
          </cell>
        </row>
        <row r="562">
          <cell r="D562">
            <v>4868290282.0367718</v>
          </cell>
          <cell r="E562">
            <v>2016</v>
          </cell>
        </row>
        <row r="563">
          <cell r="D563">
            <v>1945903540.0999999</v>
          </cell>
          <cell r="E563">
            <v>2016</v>
          </cell>
        </row>
        <row r="564">
          <cell r="D564">
            <v>2819328226.6399999</v>
          </cell>
          <cell r="E564">
            <v>2016</v>
          </cell>
        </row>
        <row r="565">
          <cell r="D565">
            <v>9785377200</v>
          </cell>
          <cell r="E565">
            <v>2016</v>
          </cell>
        </row>
        <row r="566">
          <cell r="D566">
            <v>2400192423</v>
          </cell>
          <cell r="E566">
            <v>2016</v>
          </cell>
        </row>
        <row r="567">
          <cell r="D567">
            <v>8482176848.3360138</v>
          </cell>
          <cell r="E567">
            <v>2016</v>
          </cell>
        </row>
        <row r="568">
          <cell r="D568">
            <v>5591436679.1599998</v>
          </cell>
          <cell r="E568">
            <v>2016</v>
          </cell>
        </row>
        <row r="569">
          <cell r="D569">
            <v>5487724779.8400002</v>
          </cell>
          <cell r="E569">
            <v>2016</v>
          </cell>
        </row>
        <row r="570">
          <cell r="D570">
            <v>1890595464.96</v>
          </cell>
          <cell r="E570">
            <v>2016</v>
          </cell>
        </row>
        <row r="571">
          <cell r="D571">
            <v>2933446349.48</v>
          </cell>
          <cell r="E571">
            <v>2016</v>
          </cell>
        </row>
        <row r="572">
          <cell r="D572">
            <v>4250968123.3900442</v>
          </cell>
          <cell r="E572">
            <v>2016</v>
          </cell>
        </row>
        <row r="573">
          <cell r="D573">
            <v>2398001772.73</v>
          </cell>
          <cell r="E573">
            <v>2016</v>
          </cell>
        </row>
        <row r="574">
          <cell r="D574">
            <v>4682270294.1660614</v>
          </cell>
          <cell r="E574">
            <v>2016</v>
          </cell>
        </row>
        <row r="575">
          <cell r="D575">
            <v>3797259567.7199998</v>
          </cell>
          <cell r="E575">
            <v>2016</v>
          </cell>
        </row>
        <row r="576">
          <cell r="D576">
            <v>5854757832.3698645</v>
          </cell>
          <cell r="E576">
            <v>2016</v>
          </cell>
        </row>
        <row r="577">
          <cell r="D577">
            <v>4070073728.3230543</v>
          </cell>
          <cell r="E577">
            <v>2016</v>
          </cell>
        </row>
        <row r="578">
          <cell r="D578">
            <v>5335623040.4074984</v>
          </cell>
          <cell r="E578">
            <v>2016</v>
          </cell>
        </row>
        <row r="579">
          <cell r="D579">
            <v>2201551942.5196371</v>
          </cell>
          <cell r="E579">
            <v>2016</v>
          </cell>
        </row>
        <row r="580">
          <cell r="D580">
            <v>6046396941.1700001</v>
          </cell>
          <cell r="E580">
            <v>2016</v>
          </cell>
        </row>
        <row r="581">
          <cell r="D581">
            <v>1766998059.23</v>
          </cell>
          <cell r="E581">
            <v>2016</v>
          </cell>
        </row>
        <row r="582">
          <cell r="D582">
            <v>1944916077.3699999</v>
          </cell>
          <cell r="E582">
            <v>2016</v>
          </cell>
        </row>
        <row r="583">
          <cell r="D583">
            <v>1944689998.1099999</v>
          </cell>
          <cell r="E583">
            <v>2016</v>
          </cell>
        </row>
        <row r="584">
          <cell r="D584">
            <v>2522478651.5700002</v>
          </cell>
          <cell r="E584">
            <v>2016</v>
          </cell>
        </row>
        <row r="585">
          <cell r="D585">
            <v>998055696.14999998</v>
          </cell>
          <cell r="E585">
            <v>2016</v>
          </cell>
        </row>
        <row r="586">
          <cell r="D586">
            <v>198356308</v>
          </cell>
          <cell r="E586">
            <v>2016</v>
          </cell>
        </row>
        <row r="587">
          <cell r="D587">
            <v>197669566</v>
          </cell>
          <cell r="E587">
            <v>2016</v>
          </cell>
        </row>
        <row r="588">
          <cell r="D588">
            <v>49212500</v>
          </cell>
          <cell r="E588">
            <v>2013</v>
          </cell>
        </row>
        <row r="589">
          <cell r="D589">
            <v>1578446994</v>
          </cell>
          <cell r="E589">
            <v>2014</v>
          </cell>
        </row>
        <row r="590">
          <cell r="D590">
            <v>246942569</v>
          </cell>
          <cell r="E590">
            <v>2015</v>
          </cell>
        </row>
        <row r="591">
          <cell r="D591">
            <v>14872500</v>
          </cell>
          <cell r="E591">
            <v>2011</v>
          </cell>
        </row>
        <row r="592">
          <cell r="D592">
            <v>97700000</v>
          </cell>
          <cell r="E592">
            <v>2012</v>
          </cell>
        </row>
        <row r="593">
          <cell r="D593">
            <v>98837000</v>
          </cell>
          <cell r="E593">
            <v>2012</v>
          </cell>
        </row>
        <row r="594">
          <cell r="D594">
            <v>98808000</v>
          </cell>
          <cell r="E594">
            <v>2012</v>
          </cell>
        </row>
        <row r="595">
          <cell r="D595">
            <v>99133000</v>
          </cell>
          <cell r="E595">
            <v>2012</v>
          </cell>
        </row>
        <row r="596">
          <cell r="D596">
            <v>85228200.18037653</v>
          </cell>
          <cell r="E596">
            <v>2013</v>
          </cell>
        </row>
        <row r="597">
          <cell r="D597">
            <v>394888000</v>
          </cell>
          <cell r="E597">
            <v>2015</v>
          </cell>
        </row>
        <row r="598">
          <cell r="D598">
            <v>10790891754</v>
          </cell>
          <cell r="E598">
            <v>2007</v>
          </cell>
        </row>
        <row r="599">
          <cell r="D599">
            <v>1519697850</v>
          </cell>
          <cell r="E599">
            <v>2007</v>
          </cell>
        </row>
        <row r="600">
          <cell r="D600">
            <v>9817024325</v>
          </cell>
          <cell r="E600">
            <v>2007</v>
          </cell>
        </row>
        <row r="601">
          <cell r="D601">
            <v>2336767000</v>
          </cell>
          <cell r="E601">
            <v>2007</v>
          </cell>
        </row>
        <row r="602">
          <cell r="D602">
            <v>1300003636.4000001</v>
          </cell>
          <cell r="E602">
            <v>2007</v>
          </cell>
        </row>
        <row r="603">
          <cell r="D603">
            <v>130000363.59999999</v>
          </cell>
          <cell r="E603">
            <v>2007</v>
          </cell>
        </row>
        <row r="604">
          <cell r="D604">
            <v>993901000</v>
          </cell>
          <cell r="E604">
            <v>2007</v>
          </cell>
        </row>
        <row r="605">
          <cell r="D605">
            <v>474381180</v>
          </cell>
          <cell r="E605">
            <v>2007</v>
          </cell>
        </row>
        <row r="606">
          <cell r="D606">
            <v>2703573800</v>
          </cell>
          <cell r="E606">
            <v>2007</v>
          </cell>
        </row>
        <row r="607">
          <cell r="D607">
            <v>44799000</v>
          </cell>
          <cell r="E607">
            <v>2007</v>
          </cell>
        </row>
        <row r="608">
          <cell r="D608">
            <v>387073802.91121233</v>
          </cell>
          <cell r="E608">
            <v>2008</v>
          </cell>
        </row>
        <row r="609">
          <cell r="D609">
            <v>993199090.17379224</v>
          </cell>
          <cell r="E609">
            <v>2008</v>
          </cell>
        </row>
        <row r="610">
          <cell r="D610">
            <v>254393659.82620782</v>
          </cell>
          <cell r="E610">
            <v>2008</v>
          </cell>
        </row>
        <row r="611">
          <cell r="D611">
            <v>240015540</v>
          </cell>
          <cell r="E611">
            <v>2008</v>
          </cell>
        </row>
        <row r="612">
          <cell r="D612">
            <v>162000000</v>
          </cell>
          <cell r="E612">
            <v>2008</v>
          </cell>
        </row>
        <row r="613">
          <cell r="D613">
            <v>133560660.74659312</v>
          </cell>
          <cell r="E613">
            <v>2008</v>
          </cell>
        </row>
        <row r="614">
          <cell r="D614">
            <v>133367239.25340688</v>
          </cell>
          <cell r="E614">
            <v>2008</v>
          </cell>
        </row>
        <row r="615">
          <cell r="D615">
            <v>266240349.76335436</v>
          </cell>
          <cell r="E615">
            <v>2008</v>
          </cell>
        </row>
        <row r="616">
          <cell r="D616">
            <v>391678610.4209711</v>
          </cell>
          <cell r="E616">
            <v>2008</v>
          </cell>
        </row>
        <row r="617">
          <cell r="D617">
            <v>78630016.685688838</v>
          </cell>
          <cell r="E617">
            <v>2008</v>
          </cell>
        </row>
        <row r="618">
          <cell r="D618">
            <v>162801023.12998566</v>
          </cell>
          <cell r="E618">
            <v>2008</v>
          </cell>
        </row>
        <row r="619">
          <cell r="D619">
            <v>1346900000</v>
          </cell>
          <cell r="E619">
            <v>2008</v>
          </cell>
        </row>
        <row r="620">
          <cell r="D620">
            <v>103501800</v>
          </cell>
          <cell r="E620">
            <v>2008</v>
          </cell>
        </row>
        <row r="621">
          <cell r="D621">
            <v>126169200</v>
          </cell>
          <cell r="E621">
            <v>2008</v>
          </cell>
        </row>
        <row r="622">
          <cell r="D622">
            <v>166466700</v>
          </cell>
          <cell r="E622">
            <v>2008</v>
          </cell>
        </row>
        <row r="623">
          <cell r="D623">
            <v>103188000</v>
          </cell>
          <cell r="E623">
            <v>2008</v>
          </cell>
        </row>
        <row r="624">
          <cell r="D624">
            <v>170169300</v>
          </cell>
          <cell r="E624">
            <v>2008</v>
          </cell>
        </row>
        <row r="625">
          <cell r="D625">
            <v>88200000</v>
          </cell>
          <cell r="E625">
            <v>2008</v>
          </cell>
        </row>
        <row r="626">
          <cell r="D626">
            <v>103501800</v>
          </cell>
          <cell r="E626">
            <v>2008</v>
          </cell>
        </row>
        <row r="627">
          <cell r="D627">
            <v>100798200</v>
          </cell>
          <cell r="E627">
            <v>2008</v>
          </cell>
        </row>
        <row r="628">
          <cell r="D628">
            <v>99850500</v>
          </cell>
          <cell r="E628">
            <v>2008</v>
          </cell>
        </row>
        <row r="629">
          <cell r="D629">
            <v>155017800</v>
          </cell>
          <cell r="E629">
            <v>2008</v>
          </cell>
        </row>
        <row r="630">
          <cell r="D630">
            <v>11500000</v>
          </cell>
          <cell r="E630">
            <v>2008</v>
          </cell>
        </row>
        <row r="631">
          <cell r="D631">
            <v>14018800</v>
          </cell>
          <cell r="E631">
            <v>2008</v>
          </cell>
        </row>
        <row r="632">
          <cell r="D632">
            <v>18496300</v>
          </cell>
          <cell r="E632">
            <v>2008</v>
          </cell>
        </row>
        <row r="633">
          <cell r="D633">
            <v>11250000</v>
          </cell>
          <cell r="E633">
            <v>2008</v>
          </cell>
        </row>
        <row r="634">
          <cell r="D634">
            <v>18907700</v>
          </cell>
          <cell r="E634">
            <v>2008</v>
          </cell>
        </row>
        <row r="635">
          <cell r="D635">
            <v>9800000</v>
          </cell>
          <cell r="E635">
            <v>2008</v>
          </cell>
        </row>
        <row r="636">
          <cell r="D636">
            <v>11700000</v>
          </cell>
          <cell r="E636">
            <v>2008</v>
          </cell>
        </row>
        <row r="637">
          <cell r="D637">
            <v>11000000</v>
          </cell>
          <cell r="E637">
            <v>2008</v>
          </cell>
        </row>
        <row r="638">
          <cell r="D638">
            <v>11094500</v>
          </cell>
          <cell r="E638">
            <v>2008</v>
          </cell>
        </row>
        <row r="639">
          <cell r="D639">
            <v>17224400</v>
          </cell>
          <cell r="E639">
            <v>2008</v>
          </cell>
        </row>
        <row r="640">
          <cell r="D640">
            <v>487790000</v>
          </cell>
          <cell r="E640">
            <v>2008</v>
          </cell>
        </row>
        <row r="641">
          <cell r="D641">
            <v>2611532728</v>
          </cell>
          <cell r="E641">
            <v>2008</v>
          </cell>
        </row>
        <row r="642">
          <cell r="D642">
            <v>278070909</v>
          </cell>
          <cell r="E642">
            <v>2008</v>
          </cell>
        </row>
        <row r="643">
          <cell r="D643">
            <v>261153272</v>
          </cell>
          <cell r="E643">
            <v>2008</v>
          </cell>
        </row>
        <row r="644">
          <cell r="D644">
            <v>27807091</v>
          </cell>
          <cell r="E644">
            <v>2008</v>
          </cell>
        </row>
        <row r="645">
          <cell r="D645">
            <v>1208559000</v>
          </cell>
          <cell r="E645">
            <v>2008</v>
          </cell>
        </row>
        <row r="646">
          <cell r="D646">
            <v>278624000</v>
          </cell>
          <cell r="E646">
            <v>2008</v>
          </cell>
        </row>
        <row r="647">
          <cell r="D647">
            <v>58546000</v>
          </cell>
          <cell r="E647">
            <v>2008</v>
          </cell>
        </row>
        <row r="648">
          <cell r="D648">
            <v>962466046.16631413</v>
          </cell>
          <cell r="E648">
            <v>2008</v>
          </cell>
        </row>
        <row r="649">
          <cell r="D649">
            <v>188000000</v>
          </cell>
          <cell r="E649">
            <v>2013</v>
          </cell>
        </row>
        <row r="650">
          <cell r="D650">
            <v>390003200</v>
          </cell>
          <cell r="E650">
            <v>2013</v>
          </cell>
        </row>
        <row r="651">
          <cell r="D651">
            <v>94800000</v>
          </cell>
          <cell r="E651">
            <v>2013</v>
          </cell>
        </row>
        <row r="652">
          <cell r="D652">
            <v>369945000</v>
          </cell>
          <cell r="E652">
            <v>2013</v>
          </cell>
        </row>
        <row r="653">
          <cell r="D653">
            <v>156828000</v>
          </cell>
          <cell r="E653">
            <v>2013</v>
          </cell>
        </row>
        <row r="654">
          <cell r="D654">
            <v>766949312.29735994</v>
          </cell>
          <cell r="E654">
            <v>2009</v>
          </cell>
        </row>
        <row r="655">
          <cell r="D655">
            <v>1568052481.3917563</v>
          </cell>
          <cell r="E655">
            <v>2009</v>
          </cell>
        </row>
        <row r="656">
          <cell r="D656">
            <v>474869332.85883301</v>
          </cell>
          <cell r="E656">
            <v>2010</v>
          </cell>
        </row>
        <row r="657">
          <cell r="D657">
            <v>406454267.44035602</v>
          </cell>
          <cell r="E657">
            <v>2010</v>
          </cell>
        </row>
        <row r="658">
          <cell r="D658">
            <v>49225000</v>
          </cell>
          <cell r="E658">
            <v>2011</v>
          </cell>
        </row>
        <row r="659">
          <cell r="D659">
            <v>360271116.84319699</v>
          </cell>
          <cell r="E659">
            <v>2011</v>
          </cell>
        </row>
        <row r="660">
          <cell r="D660">
            <v>105422055.34248437</v>
          </cell>
          <cell r="E660">
            <v>2011</v>
          </cell>
        </row>
        <row r="661">
          <cell r="D661">
            <v>82118232.582566783</v>
          </cell>
          <cell r="E661">
            <v>2011</v>
          </cell>
        </row>
        <row r="662">
          <cell r="D662">
            <v>162793847.5657101</v>
          </cell>
          <cell r="E662">
            <v>2011</v>
          </cell>
        </row>
        <row r="663">
          <cell r="D663">
            <v>45039631.159846455</v>
          </cell>
          <cell r="E663">
            <v>2011</v>
          </cell>
        </row>
        <row r="664">
          <cell r="D664">
            <v>38395822.261578523</v>
          </cell>
          <cell r="E664">
            <v>2011</v>
          </cell>
        </row>
        <row r="665">
          <cell r="D665">
            <v>493388676.94870102</v>
          </cell>
          <cell r="E665">
            <v>2012</v>
          </cell>
        </row>
        <row r="666">
          <cell r="D666">
            <v>388878394.88692087</v>
          </cell>
          <cell r="E666">
            <v>2012</v>
          </cell>
        </row>
        <row r="667">
          <cell r="D667">
            <v>30012703.490769427</v>
          </cell>
          <cell r="E667">
            <v>2012</v>
          </cell>
        </row>
        <row r="668">
          <cell r="D668">
            <v>49449125.880956002</v>
          </cell>
          <cell r="E668">
            <v>2012</v>
          </cell>
        </row>
        <row r="669">
          <cell r="D669">
            <v>482796398.79265285</v>
          </cell>
          <cell r="E669">
            <v>2012</v>
          </cell>
        </row>
        <row r="670">
          <cell r="D670">
            <v>198265000</v>
          </cell>
          <cell r="E670">
            <v>2013</v>
          </cell>
        </row>
        <row r="671">
          <cell r="D671">
            <v>198168000</v>
          </cell>
          <cell r="E671">
            <v>2013</v>
          </cell>
        </row>
        <row r="672">
          <cell r="D672">
            <v>74529390.572603837</v>
          </cell>
          <cell r="E672">
            <v>2013</v>
          </cell>
        </row>
        <row r="673">
          <cell r="D673">
            <v>412452000</v>
          </cell>
          <cell r="E673">
            <v>2013</v>
          </cell>
        </row>
        <row r="674">
          <cell r="D674">
            <v>718008000</v>
          </cell>
          <cell r="E674">
            <v>2013</v>
          </cell>
        </row>
        <row r="675">
          <cell r="D675">
            <v>221324968.6019634</v>
          </cell>
          <cell r="E675">
            <v>2013</v>
          </cell>
        </row>
        <row r="676">
          <cell r="D676">
            <v>246003000</v>
          </cell>
          <cell r="E676">
            <v>2014</v>
          </cell>
        </row>
        <row r="677">
          <cell r="D677">
            <v>601050000</v>
          </cell>
          <cell r="E677">
            <v>2014</v>
          </cell>
        </row>
        <row r="678">
          <cell r="D678">
            <v>198898000</v>
          </cell>
          <cell r="E678">
            <v>2014</v>
          </cell>
        </row>
        <row r="679">
          <cell r="D679">
            <v>142292000</v>
          </cell>
          <cell r="E679">
            <v>2014</v>
          </cell>
        </row>
        <row r="680">
          <cell r="D680">
            <v>144231000</v>
          </cell>
          <cell r="E680">
            <v>2014</v>
          </cell>
        </row>
        <row r="681">
          <cell r="D681">
            <v>114261885.15693964</v>
          </cell>
          <cell r="E681">
            <v>2014</v>
          </cell>
        </row>
        <row r="682">
          <cell r="D682">
            <v>74728376.872205257</v>
          </cell>
          <cell r="E682">
            <v>2014</v>
          </cell>
        </row>
        <row r="683">
          <cell r="D683">
            <v>19068737.970855102</v>
          </cell>
          <cell r="E683">
            <v>2014</v>
          </cell>
        </row>
        <row r="684">
          <cell r="D684">
            <v>137833000</v>
          </cell>
          <cell r="E684">
            <v>2015</v>
          </cell>
        </row>
        <row r="685">
          <cell r="D685">
            <v>365000000</v>
          </cell>
          <cell r="E685">
            <v>2016</v>
          </cell>
        </row>
        <row r="686">
          <cell r="D686">
            <v>577777000</v>
          </cell>
          <cell r="E686">
            <v>2016</v>
          </cell>
        </row>
        <row r="687">
          <cell r="D687">
            <v>555000000</v>
          </cell>
          <cell r="E687">
            <v>2016</v>
          </cell>
        </row>
        <row r="688">
          <cell r="D688">
            <v>10200000</v>
          </cell>
          <cell r="E688">
            <v>1980</v>
          </cell>
        </row>
        <row r="689">
          <cell r="D689">
            <v>33150000</v>
          </cell>
          <cell r="E689">
            <v>2004</v>
          </cell>
        </row>
        <row r="690">
          <cell r="D690">
            <v>19337500</v>
          </cell>
          <cell r="E690">
            <v>1975</v>
          </cell>
        </row>
        <row r="691">
          <cell r="D691">
            <v>19337500</v>
          </cell>
          <cell r="E691">
            <v>1975</v>
          </cell>
        </row>
        <row r="692">
          <cell r="D692">
            <v>382500000</v>
          </cell>
          <cell r="E692">
            <v>1999</v>
          </cell>
        </row>
        <row r="693">
          <cell r="D693">
            <v>17680000</v>
          </cell>
          <cell r="E693">
            <v>1986</v>
          </cell>
        </row>
        <row r="694">
          <cell r="D694">
            <v>20825000</v>
          </cell>
          <cell r="E694">
            <v>1981</v>
          </cell>
        </row>
        <row r="695">
          <cell r="D695">
            <v>20825000</v>
          </cell>
          <cell r="E695">
            <v>1978</v>
          </cell>
        </row>
        <row r="696">
          <cell r="D696">
            <v>9520000</v>
          </cell>
          <cell r="E696">
            <v>1985</v>
          </cell>
        </row>
        <row r="697">
          <cell r="D697">
            <v>74850000</v>
          </cell>
          <cell r="E697">
            <v>1970</v>
          </cell>
        </row>
        <row r="698">
          <cell r="D698">
            <v>408000000</v>
          </cell>
          <cell r="E698">
            <v>1992</v>
          </cell>
        </row>
        <row r="699">
          <cell r="D699">
            <v>28000000</v>
          </cell>
          <cell r="E699">
            <v>1986</v>
          </cell>
        </row>
        <row r="700">
          <cell r="D700">
            <v>16800000</v>
          </cell>
          <cell r="E700">
            <v>2000</v>
          </cell>
        </row>
        <row r="701">
          <cell r="D701">
            <v>88200000</v>
          </cell>
          <cell r="E701">
            <v>2000</v>
          </cell>
        </row>
        <row r="702">
          <cell r="D702">
            <v>72800000</v>
          </cell>
          <cell r="E702">
            <v>2000</v>
          </cell>
        </row>
        <row r="703">
          <cell r="D703">
            <v>72800000</v>
          </cell>
          <cell r="E703">
            <v>2000</v>
          </cell>
        </row>
        <row r="704">
          <cell r="D704">
            <v>72800000</v>
          </cell>
          <cell r="E704">
            <v>2000</v>
          </cell>
        </row>
        <row r="705">
          <cell r="D705">
            <v>210000000</v>
          </cell>
          <cell r="E705">
            <v>2000</v>
          </cell>
        </row>
        <row r="706">
          <cell r="D706">
            <v>2779648000</v>
          </cell>
          <cell r="E706">
            <v>2007</v>
          </cell>
        </row>
        <row r="707">
          <cell r="D707">
            <v>282200000</v>
          </cell>
          <cell r="E707">
            <v>2007</v>
          </cell>
        </row>
        <row r="708">
          <cell r="D708">
            <v>220000000</v>
          </cell>
          <cell r="E708">
            <v>2008</v>
          </cell>
        </row>
        <row r="709">
          <cell r="D709">
            <v>6440797062</v>
          </cell>
          <cell r="E709">
            <v>2009</v>
          </cell>
        </row>
        <row r="710">
          <cell r="D710">
            <v>49222000</v>
          </cell>
          <cell r="E710">
            <v>2010</v>
          </cell>
        </row>
        <row r="711">
          <cell r="D711">
            <v>2566886647</v>
          </cell>
          <cell r="E711">
            <v>2010</v>
          </cell>
        </row>
        <row r="712">
          <cell r="D712">
            <v>1283493564</v>
          </cell>
          <cell r="E712">
            <v>2010</v>
          </cell>
        </row>
        <row r="713">
          <cell r="D713">
            <v>563256690.27361846</v>
          </cell>
          <cell r="E713">
            <v>2011</v>
          </cell>
        </row>
        <row r="714">
          <cell r="D714">
            <v>364211928.3288675</v>
          </cell>
          <cell r="E714">
            <v>2011</v>
          </cell>
        </row>
        <row r="715">
          <cell r="D715">
            <v>365047601.72667986</v>
          </cell>
          <cell r="E715">
            <v>2011</v>
          </cell>
        </row>
        <row r="716">
          <cell r="D716">
            <v>620888795.27332008</v>
          </cell>
          <cell r="E716">
            <v>2011</v>
          </cell>
        </row>
        <row r="717">
          <cell r="D717">
            <v>9859150</v>
          </cell>
          <cell r="E717">
            <v>2011</v>
          </cell>
        </row>
        <row r="718">
          <cell r="D718">
            <v>16524015</v>
          </cell>
          <cell r="E718">
            <v>2011</v>
          </cell>
        </row>
        <row r="719">
          <cell r="D719">
            <v>39305670</v>
          </cell>
          <cell r="E719">
            <v>2011</v>
          </cell>
        </row>
        <row r="720">
          <cell r="D720">
            <v>132520350</v>
          </cell>
          <cell r="E720">
            <v>2011</v>
          </cell>
        </row>
        <row r="721">
          <cell r="D721">
            <v>431293227.73232901</v>
          </cell>
          <cell r="E721">
            <v>2012</v>
          </cell>
        </row>
        <row r="722">
          <cell r="D722">
            <v>274556745.46946824</v>
          </cell>
          <cell r="E722">
            <v>2012</v>
          </cell>
        </row>
        <row r="723">
          <cell r="D723">
            <v>387796432.0453642</v>
          </cell>
          <cell r="E723">
            <v>2012</v>
          </cell>
        </row>
        <row r="724">
          <cell r="D724">
            <v>90837130.90006797</v>
          </cell>
          <cell r="E724">
            <v>2012</v>
          </cell>
        </row>
        <row r="725">
          <cell r="D725">
            <v>100902046.8516902</v>
          </cell>
          <cell r="E725">
            <v>2012</v>
          </cell>
        </row>
        <row r="726">
          <cell r="D726">
            <v>462808554.4462983</v>
          </cell>
          <cell r="E726">
            <v>2012</v>
          </cell>
        </row>
        <row r="727">
          <cell r="D727">
            <v>303731994.89147037</v>
          </cell>
          <cell r="E727">
            <v>2012</v>
          </cell>
        </row>
        <row r="728">
          <cell r="D728">
            <v>311209754.13048106</v>
          </cell>
          <cell r="E728">
            <v>2013</v>
          </cell>
        </row>
        <row r="729">
          <cell r="D729">
            <v>306191245.86951894</v>
          </cell>
          <cell r="E729">
            <v>2013</v>
          </cell>
        </row>
        <row r="730">
          <cell r="D730">
            <v>428031998.81311899</v>
          </cell>
          <cell r="E730">
            <v>2013</v>
          </cell>
        </row>
        <row r="731">
          <cell r="D731">
            <v>461923046.19</v>
          </cell>
          <cell r="E731">
            <v>2013</v>
          </cell>
        </row>
        <row r="732">
          <cell r="D732">
            <v>364356538.12</v>
          </cell>
          <cell r="E732">
            <v>2013</v>
          </cell>
        </row>
        <row r="733">
          <cell r="D733">
            <v>1203700390</v>
          </cell>
          <cell r="E733">
            <v>2013</v>
          </cell>
        </row>
        <row r="734">
          <cell r="D734">
            <v>199750000</v>
          </cell>
          <cell r="E734">
            <v>2013</v>
          </cell>
        </row>
        <row r="735">
          <cell r="D735">
            <v>199750000</v>
          </cell>
          <cell r="E735">
            <v>2013</v>
          </cell>
        </row>
        <row r="736">
          <cell r="D736">
            <v>99750000</v>
          </cell>
          <cell r="E736">
            <v>2013</v>
          </cell>
        </row>
        <row r="737">
          <cell r="D737">
            <v>199870000</v>
          </cell>
          <cell r="E737">
            <v>2013</v>
          </cell>
        </row>
        <row r="738">
          <cell r="D738">
            <v>199850000</v>
          </cell>
          <cell r="E738">
            <v>2013</v>
          </cell>
        </row>
        <row r="739">
          <cell r="D739">
            <v>199875000</v>
          </cell>
          <cell r="E739">
            <v>2013</v>
          </cell>
        </row>
        <row r="740">
          <cell r="D740">
            <v>124750000</v>
          </cell>
          <cell r="E740">
            <v>2013</v>
          </cell>
        </row>
        <row r="741">
          <cell r="D741">
            <v>199750000</v>
          </cell>
          <cell r="E741">
            <v>2013</v>
          </cell>
        </row>
        <row r="742">
          <cell r="D742">
            <v>197739968</v>
          </cell>
          <cell r="E742">
            <v>2014</v>
          </cell>
        </row>
        <row r="743">
          <cell r="D743">
            <v>197918604</v>
          </cell>
          <cell r="E743">
            <v>2014</v>
          </cell>
        </row>
        <row r="744">
          <cell r="D744">
            <v>197925372</v>
          </cell>
          <cell r="E744">
            <v>2014</v>
          </cell>
        </row>
        <row r="745">
          <cell r="D745">
            <v>197626366</v>
          </cell>
          <cell r="E745">
            <v>2014</v>
          </cell>
        </row>
        <row r="746">
          <cell r="D746">
            <v>904050000</v>
          </cell>
          <cell r="E746">
            <v>2014</v>
          </cell>
        </row>
        <row r="747">
          <cell r="D747">
            <v>173287568.5703457</v>
          </cell>
          <cell r="E747">
            <v>2014</v>
          </cell>
        </row>
        <row r="748">
          <cell r="D748">
            <v>194364451.48156792</v>
          </cell>
          <cell r="E748">
            <v>2014</v>
          </cell>
        </row>
        <row r="749">
          <cell r="D749">
            <v>194266334.13678473</v>
          </cell>
          <cell r="E749">
            <v>2014</v>
          </cell>
        </row>
        <row r="750">
          <cell r="D750">
            <v>194205094.58212945</v>
          </cell>
          <cell r="E750">
            <v>2014</v>
          </cell>
        </row>
        <row r="751">
          <cell r="D751">
            <v>186951267.2291722</v>
          </cell>
          <cell r="E751">
            <v>2014</v>
          </cell>
        </row>
        <row r="752">
          <cell r="D752">
            <v>1101649000</v>
          </cell>
          <cell r="E752">
            <v>2014</v>
          </cell>
        </row>
        <row r="753">
          <cell r="D753">
            <v>201132000</v>
          </cell>
          <cell r="E753">
            <v>2014</v>
          </cell>
        </row>
        <row r="754">
          <cell r="D754">
            <v>150472353.22522232</v>
          </cell>
          <cell r="E754">
            <v>2014</v>
          </cell>
        </row>
        <row r="755">
          <cell r="D755">
            <v>150140095.77079391</v>
          </cell>
          <cell r="E755">
            <v>2014</v>
          </cell>
        </row>
        <row r="756">
          <cell r="D756">
            <v>199807551.00398377</v>
          </cell>
          <cell r="E756">
            <v>2014</v>
          </cell>
        </row>
        <row r="757">
          <cell r="D757">
            <v>199202385.13592538</v>
          </cell>
          <cell r="E757">
            <v>2014</v>
          </cell>
        </row>
        <row r="758">
          <cell r="D758">
            <v>199168358.08113036</v>
          </cell>
          <cell r="E758">
            <v>2014</v>
          </cell>
        </row>
        <row r="759">
          <cell r="D759">
            <v>149118563.66056189</v>
          </cell>
          <cell r="E759">
            <v>2014</v>
          </cell>
        </row>
        <row r="760">
          <cell r="D760">
            <v>199192377.17863271</v>
          </cell>
          <cell r="E760">
            <v>2014</v>
          </cell>
        </row>
        <row r="761">
          <cell r="D761">
            <v>199293457.54728854</v>
          </cell>
          <cell r="E761">
            <v>2014</v>
          </cell>
        </row>
        <row r="762">
          <cell r="D762">
            <v>199223401.84623992</v>
          </cell>
          <cell r="E762">
            <v>2014</v>
          </cell>
        </row>
        <row r="763">
          <cell r="D763">
            <v>199256428.1053057</v>
          </cell>
          <cell r="E763">
            <v>2014</v>
          </cell>
        </row>
        <row r="764">
          <cell r="D764">
            <v>199240415.37363744</v>
          </cell>
          <cell r="E764">
            <v>2014</v>
          </cell>
        </row>
        <row r="765">
          <cell r="D765">
            <v>199287452.77291292</v>
          </cell>
          <cell r="E765">
            <v>2014</v>
          </cell>
        </row>
        <row r="766">
          <cell r="D766">
            <v>199229406.62061554</v>
          </cell>
          <cell r="E766">
            <v>2014</v>
          </cell>
        </row>
        <row r="767">
          <cell r="D767">
            <v>164213565.64507365</v>
          </cell>
          <cell r="E767">
            <v>2014</v>
          </cell>
        </row>
        <row r="768">
          <cell r="D768">
            <v>199158350.12383768</v>
          </cell>
          <cell r="E768">
            <v>2014</v>
          </cell>
        </row>
        <row r="769">
          <cell r="D769">
            <v>199310471.07468602</v>
          </cell>
          <cell r="E769">
            <v>2014</v>
          </cell>
        </row>
        <row r="770">
          <cell r="D770">
            <v>199179366.83415228</v>
          </cell>
          <cell r="E770">
            <v>2014</v>
          </cell>
        </row>
        <row r="771">
          <cell r="D771">
            <v>200305000</v>
          </cell>
          <cell r="E771">
            <v>2014</v>
          </cell>
        </row>
        <row r="772">
          <cell r="D772">
            <v>198265000</v>
          </cell>
          <cell r="E772">
            <v>2014</v>
          </cell>
        </row>
        <row r="773">
          <cell r="D773">
            <v>199600000</v>
          </cell>
          <cell r="E773">
            <v>2014</v>
          </cell>
        </row>
        <row r="774">
          <cell r="D774">
            <v>199532000</v>
          </cell>
          <cell r="E774">
            <v>2014</v>
          </cell>
        </row>
        <row r="775">
          <cell r="D775">
            <v>200050000</v>
          </cell>
          <cell r="E775">
            <v>2014</v>
          </cell>
        </row>
        <row r="776">
          <cell r="D776">
            <v>200200000</v>
          </cell>
          <cell r="E776">
            <v>2014</v>
          </cell>
        </row>
        <row r="777">
          <cell r="D777">
            <v>199710000</v>
          </cell>
          <cell r="E777">
            <v>2014</v>
          </cell>
        </row>
        <row r="778">
          <cell r="D778">
            <v>199750000</v>
          </cell>
          <cell r="E778">
            <v>2014</v>
          </cell>
        </row>
        <row r="779">
          <cell r="D779">
            <v>200025000</v>
          </cell>
          <cell r="E779">
            <v>2014</v>
          </cell>
        </row>
        <row r="780">
          <cell r="D780">
            <v>199930000</v>
          </cell>
          <cell r="E780">
            <v>2014</v>
          </cell>
        </row>
        <row r="781">
          <cell r="D781">
            <v>199000000</v>
          </cell>
          <cell r="E781">
            <v>2014</v>
          </cell>
        </row>
        <row r="782">
          <cell r="D782">
            <v>199167000</v>
          </cell>
          <cell r="E782">
            <v>2014</v>
          </cell>
        </row>
        <row r="783">
          <cell r="D783">
            <v>198300000</v>
          </cell>
          <cell r="E783">
            <v>2014</v>
          </cell>
        </row>
        <row r="784">
          <cell r="D784">
            <v>197650000</v>
          </cell>
          <cell r="E784">
            <v>2014</v>
          </cell>
        </row>
        <row r="785">
          <cell r="D785">
            <v>198150000</v>
          </cell>
          <cell r="E785">
            <v>2014</v>
          </cell>
        </row>
        <row r="786">
          <cell r="D786">
            <v>195475522</v>
          </cell>
          <cell r="E786">
            <v>2015</v>
          </cell>
        </row>
        <row r="787">
          <cell r="D787">
            <v>193579751</v>
          </cell>
          <cell r="E787">
            <v>2015</v>
          </cell>
        </row>
        <row r="788">
          <cell r="D788">
            <v>194854327</v>
          </cell>
          <cell r="E788">
            <v>2015</v>
          </cell>
        </row>
        <row r="789">
          <cell r="D789">
            <v>194008286</v>
          </cell>
          <cell r="E789">
            <v>2015</v>
          </cell>
        </row>
        <row r="790">
          <cell r="D790">
            <v>194273613</v>
          </cell>
          <cell r="E790">
            <v>2015</v>
          </cell>
        </row>
        <row r="791">
          <cell r="D791">
            <v>193725722</v>
          </cell>
          <cell r="E791">
            <v>2015</v>
          </cell>
        </row>
        <row r="792">
          <cell r="D792">
            <v>194683613</v>
          </cell>
          <cell r="E792">
            <v>2015</v>
          </cell>
        </row>
        <row r="793">
          <cell r="D793">
            <v>193951280</v>
          </cell>
          <cell r="E793">
            <v>2015</v>
          </cell>
        </row>
        <row r="794">
          <cell r="D794">
            <v>184030734</v>
          </cell>
          <cell r="E794">
            <v>2015</v>
          </cell>
        </row>
        <row r="795">
          <cell r="D795">
            <v>194469852</v>
          </cell>
          <cell r="E795">
            <v>2015</v>
          </cell>
        </row>
        <row r="796">
          <cell r="D796">
            <v>188897648</v>
          </cell>
          <cell r="E796">
            <v>2015</v>
          </cell>
        </row>
        <row r="797">
          <cell r="D797">
            <v>1374815000</v>
          </cell>
          <cell r="E797">
            <v>2015</v>
          </cell>
        </row>
        <row r="798">
          <cell r="D798">
            <v>1013490000</v>
          </cell>
          <cell r="E798">
            <v>2015</v>
          </cell>
        </row>
        <row r="799">
          <cell r="D799">
            <v>182640000</v>
          </cell>
          <cell r="E799">
            <v>2015</v>
          </cell>
        </row>
        <row r="800">
          <cell r="D800">
            <v>181790000</v>
          </cell>
          <cell r="E800">
            <v>2015</v>
          </cell>
        </row>
        <row r="801">
          <cell r="D801">
            <v>180955000</v>
          </cell>
          <cell r="E801">
            <v>2015</v>
          </cell>
        </row>
        <row r="802">
          <cell r="D802">
            <v>182340000</v>
          </cell>
          <cell r="E802">
            <v>2015</v>
          </cell>
        </row>
        <row r="803">
          <cell r="D803">
            <v>182140000</v>
          </cell>
          <cell r="E803">
            <v>2015</v>
          </cell>
        </row>
        <row r="804">
          <cell r="D804">
            <v>181304000</v>
          </cell>
          <cell r="E804">
            <v>2015</v>
          </cell>
        </row>
        <row r="805">
          <cell r="D805">
            <v>182524000</v>
          </cell>
          <cell r="E805">
            <v>2015</v>
          </cell>
        </row>
        <row r="806">
          <cell r="D806">
            <v>182932000</v>
          </cell>
          <cell r="E806">
            <v>2015</v>
          </cell>
        </row>
        <row r="807">
          <cell r="D807">
            <v>180962000</v>
          </cell>
          <cell r="E807">
            <v>2015</v>
          </cell>
        </row>
        <row r="808">
          <cell r="D808">
            <v>180961000</v>
          </cell>
          <cell r="E808">
            <v>2015</v>
          </cell>
        </row>
        <row r="809">
          <cell r="D809">
            <v>181590000</v>
          </cell>
          <cell r="E809">
            <v>2015</v>
          </cell>
        </row>
        <row r="810">
          <cell r="D810">
            <v>180145000</v>
          </cell>
          <cell r="E810">
            <v>2015</v>
          </cell>
        </row>
        <row r="811">
          <cell r="D811">
            <v>181404000</v>
          </cell>
          <cell r="E811">
            <v>2015</v>
          </cell>
        </row>
        <row r="812">
          <cell r="D812">
            <v>180771000</v>
          </cell>
          <cell r="E812">
            <v>2015</v>
          </cell>
        </row>
        <row r="813">
          <cell r="D813">
            <v>174040000</v>
          </cell>
          <cell r="E813">
            <v>2015</v>
          </cell>
        </row>
        <row r="814">
          <cell r="D814">
            <v>179840000</v>
          </cell>
          <cell r="E814">
            <v>2015</v>
          </cell>
        </row>
        <row r="815">
          <cell r="D815">
            <v>180140000</v>
          </cell>
          <cell r="E815">
            <v>2015</v>
          </cell>
        </row>
        <row r="816">
          <cell r="D816">
            <v>180040000</v>
          </cell>
          <cell r="E816">
            <v>2015</v>
          </cell>
        </row>
        <row r="817">
          <cell r="D817">
            <v>189350000</v>
          </cell>
          <cell r="E817">
            <v>2015</v>
          </cell>
        </row>
        <row r="818">
          <cell r="D818">
            <v>809566000</v>
          </cell>
          <cell r="E818">
            <v>2015</v>
          </cell>
        </row>
        <row r="819">
          <cell r="D819">
            <v>391901000</v>
          </cell>
          <cell r="E819">
            <v>2015</v>
          </cell>
        </row>
        <row r="820">
          <cell r="D820">
            <v>464259700</v>
          </cell>
          <cell r="E820">
            <v>2015</v>
          </cell>
        </row>
        <row r="821">
          <cell r="D821">
            <v>191981000</v>
          </cell>
          <cell r="E821">
            <v>2015</v>
          </cell>
        </row>
        <row r="822">
          <cell r="D822">
            <v>190936000</v>
          </cell>
          <cell r="E822">
            <v>2015</v>
          </cell>
        </row>
        <row r="823">
          <cell r="D823">
            <v>191500000</v>
          </cell>
          <cell r="E823">
            <v>2015</v>
          </cell>
        </row>
        <row r="824">
          <cell r="D824">
            <v>191200000</v>
          </cell>
          <cell r="E824">
            <v>2015</v>
          </cell>
        </row>
        <row r="825">
          <cell r="D825">
            <v>190820000</v>
          </cell>
          <cell r="E825">
            <v>2015</v>
          </cell>
        </row>
        <row r="826">
          <cell r="D826">
            <v>190360000</v>
          </cell>
          <cell r="E826">
            <v>2015</v>
          </cell>
        </row>
        <row r="827">
          <cell r="D827">
            <v>191477000</v>
          </cell>
          <cell r="E827">
            <v>2015</v>
          </cell>
        </row>
        <row r="828">
          <cell r="D828">
            <v>190690000</v>
          </cell>
          <cell r="E828">
            <v>2015</v>
          </cell>
        </row>
        <row r="829">
          <cell r="D829">
            <v>191846000</v>
          </cell>
          <cell r="E829">
            <v>2015</v>
          </cell>
        </row>
        <row r="830">
          <cell r="D830">
            <v>1241345150</v>
          </cell>
          <cell r="E830">
            <v>2015</v>
          </cell>
        </row>
        <row r="831">
          <cell r="D831">
            <v>34650000</v>
          </cell>
          <cell r="E831">
            <v>2016</v>
          </cell>
        </row>
        <row r="832">
          <cell r="D832">
            <v>1436621000</v>
          </cell>
          <cell r="E832">
            <v>2016</v>
          </cell>
        </row>
        <row r="833">
          <cell r="D833">
            <v>1469936000</v>
          </cell>
          <cell r="E833">
            <v>2016</v>
          </cell>
        </row>
        <row r="834">
          <cell r="D834">
            <v>343248700</v>
          </cell>
          <cell r="E834">
            <v>2016</v>
          </cell>
        </row>
        <row r="835">
          <cell r="D835">
            <v>671012000</v>
          </cell>
          <cell r="E835">
            <v>2016</v>
          </cell>
        </row>
        <row r="836">
          <cell r="D836">
            <v>604876000</v>
          </cell>
          <cell r="E836">
            <v>2016</v>
          </cell>
        </row>
        <row r="837">
          <cell r="D837">
            <v>198750000</v>
          </cell>
          <cell r="E837">
            <v>2016</v>
          </cell>
        </row>
        <row r="838">
          <cell r="D838">
            <v>956331940.60419047</v>
          </cell>
          <cell r="E838">
            <v>2016</v>
          </cell>
        </row>
        <row r="839">
          <cell r="D839">
            <v>336929357.28234023</v>
          </cell>
          <cell r="E839">
            <v>2016</v>
          </cell>
        </row>
        <row r="840">
          <cell r="D840">
            <v>1135941291.9377246</v>
          </cell>
          <cell r="E840">
            <v>2016</v>
          </cell>
        </row>
        <row r="841">
          <cell r="D841">
            <v>362743119.08185184</v>
          </cell>
          <cell r="E841">
            <v>2016</v>
          </cell>
        </row>
        <row r="842">
          <cell r="D842">
            <v>718915413.7353797</v>
          </cell>
          <cell r="E842">
            <v>2016</v>
          </cell>
        </row>
        <row r="843">
          <cell r="D843">
            <v>790283293.48653066</v>
          </cell>
          <cell r="E843">
            <v>2016</v>
          </cell>
        </row>
        <row r="844">
          <cell r="D844">
            <v>340989191.43586475</v>
          </cell>
          <cell r="E844">
            <v>2016</v>
          </cell>
        </row>
        <row r="845">
          <cell r="D845">
            <v>708347994.3886112</v>
          </cell>
          <cell r="E845">
            <v>2016</v>
          </cell>
        </row>
        <row r="846">
          <cell r="D846">
            <v>190702953</v>
          </cell>
          <cell r="E846">
            <v>2016</v>
          </cell>
        </row>
        <row r="847">
          <cell r="D847">
            <v>320329000</v>
          </cell>
          <cell r="E847">
            <v>2016</v>
          </cell>
        </row>
        <row r="848">
          <cell r="D848">
            <v>919375000</v>
          </cell>
          <cell r="E848">
            <v>2015</v>
          </cell>
        </row>
        <row r="849">
          <cell r="D849">
            <v>1775636000</v>
          </cell>
          <cell r="E849">
            <v>2015</v>
          </cell>
        </row>
        <row r="850">
          <cell r="D850">
            <v>314300000</v>
          </cell>
          <cell r="E850">
            <v>2015</v>
          </cell>
        </row>
        <row r="851">
          <cell r="D851">
            <v>0</v>
          </cell>
        </row>
        <row r="852">
          <cell r="D852">
            <v>0</v>
          </cell>
        </row>
        <row r="853">
          <cell r="D853">
            <v>0</v>
          </cell>
        </row>
        <row r="854">
          <cell r="D854">
            <v>0</v>
          </cell>
        </row>
        <row r="855">
          <cell r="D855">
            <v>0</v>
          </cell>
        </row>
        <row r="856">
          <cell r="D856">
            <v>0</v>
          </cell>
        </row>
        <row r="857">
          <cell r="D857">
            <v>0</v>
          </cell>
        </row>
        <row r="858">
          <cell r="D858">
            <v>0</v>
          </cell>
        </row>
        <row r="859">
          <cell r="D859">
            <v>0</v>
          </cell>
        </row>
        <row r="860">
          <cell r="D860">
            <v>0</v>
          </cell>
        </row>
        <row r="861">
          <cell r="D861">
            <v>0</v>
          </cell>
        </row>
        <row r="862">
          <cell r="D862">
            <v>0</v>
          </cell>
        </row>
        <row r="863">
          <cell r="D863">
            <v>0</v>
          </cell>
        </row>
        <row r="864">
          <cell r="D864">
            <v>0</v>
          </cell>
        </row>
        <row r="865">
          <cell r="D865">
            <v>0</v>
          </cell>
        </row>
        <row r="866">
          <cell r="D866">
            <v>0</v>
          </cell>
        </row>
        <row r="867">
          <cell r="D867">
            <v>0</v>
          </cell>
        </row>
        <row r="868">
          <cell r="D868">
            <v>0</v>
          </cell>
        </row>
        <row r="869">
          <cell r="D869">
            <v>0</v>
          </cell>
        </row>
        <row r="870">
          <cell r="D870">
            <v>0</v>
          </cell>
        </row>
        <row r="871">
          <cell r="D871">
            <v>0</v>
          </cell>
        </row>
        <row r="872">
          <cell r="D872">
            <v>0</v>
          </cell>
        </row>
        <row r="873">
          <cell r="D873">
            <v>0</v>
          </cell>
        </row>
        <row r="874">
          <cell r="D874">
            <v>0</v>
          </cell>
        </row>
        <row r="875">
          <cell r="D875">
            <v>0</v>
          </cell>
        </row>
        <row r="876">
          <cell r="D876">
            <v>0</v>
          </cell>
        </row>
        <row r="877">
          <cell r="D877">
            <v>0</v>
          </cell>
        </row>
        <row r="878">
          <cell r="D878">
            <v>0</v>
          </cell>
        </row>
        <row r="879">
          <cell r="D879">
            <v>0</v>
          </cell>
        </row>
        <row r="880">
          <cell r="D880">
            <v>0</v>
          </cell>
        </row>
        <row r="881">
          <cell r="D881">
            <v>0</v>
          </cell>
        </row>
        <row r="882">
          <cell r="D882">
            <v>0</v>
          </cell>
        </row>
        <row r="883">
          <cell r="D883">
            <v>0</v>
          </cell>
        </row>
        <row r="884">
          <cell r="D884">
            <v>0</v>
          </cell>
        </row>
        <row r="885">
          <cell r="D885">
            <v>0</v>
          </cell>
        </row>
        <row r="886">
          <cell r="D886">
            <v>0</v>
          </cell>
        </row>
        <row r="887">
          <cell r="D887">
            <v>0</v>
          </cell>
        </row>
        <row r="888">
          <cell r="D888">
            <v>0</v>
          </cell>
        </row>
        <row r="889">
          <cell r="D889">
            <v>0</v>
          </cell>
        </row>
        <row r="890">
          <cell r="D890">
            <v>0</v>
          </cell>
        </row>
        <row r="891">
          <cell r="D891">
            <v>0</v>
          </cell>
        </row>
        <row r="892">
          <cell r="D892">
            <v>0</v>
          </cell>
        </row>
        <row r="893">
          <cell r="D893">
            <v>0</v>
          </cell>
        </row>
        <row r="894">
          <cell r="D894">
            <v>0</v>
          </cell>
        </row>
        <row r="895">
          <cell r="D895">
            <v>0</v>
          </cell>
        </row>
        <row r="896">
          <cell r="D896">
            <v>0</v>
          </cell>
        </row>
        <row r="897">
          <cell r="D897">
            <v>0</v>
          </cell>
        </row>
        <row r="898">
          <cell r="D898">
            <v>0</v>
          </cell>
        </row>
        <row r="899">
          <cell r="D899">
            <v>0</v>
          </cell>
        </row>
        <row r="900">
          <cell r="D900">
            <v>0</v>
          </cell>
        </row>
        <row r="901">
          <cell r="D901">
            <v>0</v>
          </cell>
        </row>
        <row r="902">
          <cell r="D902">
            <v>0</v>
          </cell>
        </row>
        <row r="903">
          <cell r="D903">
            <v>0</v>
          </cell>
        </row>
        <row r="904">
          <cell r="D904">
            <v>0</v>
          </cell>
        </row>
        <row r="905">
          <cell r="D905">
            <v>0</v>
          </cell>
        </row>
        <row r="906">
          <cell r="D906">
            <v>0</v>
          </cell>
        </row>
        <row r="907">
          <cell r="D907">
            <v>0</v>
          </cell>
        </row>
        <row r="908">
          <cell r="D908">
            <v>0</v>
          </cell>
        </row>
        <row r="909">
          <cell r="D909">
            <v>0</v>
          </cell>
        </row>
        <row r="910">
          <cell r="D910">
            <v>0</v>
          </cell>
        </row>
        <row r="911">
          <cell r="D911">
            <v>0</v>
          </cell>
        </row>
        <row r="912">
          <cell r="D912">
            <v>0</v>
          </cell>
        </row>
        <row r="913">
          <cell r="D913">
            <v>0</v>
          </cell>
        </row>
        <row r="914">
          <cell r="D914">
            <v>0</v>
          </cell>
        </row>
        <row r="915">
          <cell r="D915">
            <v>0</v>
          </cell>
        </row>
        <row r="916">
          <cell r="D916">
            <v>0</v>
          </cell>
        </row>
        <row r="917">
          <cell r="D917">
            <v>0</v>
          </cell>
        </row>
        <row r="918">
          <cell r="D918">
            <v>0</v>
          </cell>
        </row>
        <row r="919">
          <cell r="D919">
            <v>0</v>
          </cell>
        </row>
        <row r="920">
          <cell r="D920">
            <v>0</v>
          </cell>
        </row>
        <row r="921">
          <cell r="D921">
            <v>0</v>
          </cell>
        </row>
        <row r="922">
          <cell r="D922">
            <v>0</v>
          </cell>
        </row>
        <row r="923">
          <cell r="D923">
            <v>0</v>
          </cell>
        </row>
        <row r="924">
          <cell r="D924">
            <v>0</v>
          </cell>
        </row>
        <row r="925">
          <cell r="D925">
            <v>0</v>
          </cell>
        </row>
        <row r="926">
          <cell r="D926">
            <v>0</v>
          </cell>
        </row>
        <row r="927">
          <cell r="D927">
            <v>0</v>
          </cell>
        </row>
        <row r="928">
          <cell r="D928">
            <v>0</v>
          </cell>
        </row>
        <row r="929">
          <cell r="D929">
            <v>0</v>
          </cell>
        </row>
        <row r="930">
          <cell r="D930">
            <v>0</v>
          </cell>
        </row>
        <row r="931">
          <cell r="D931">
            <v>0</v>
          </cell>
        </row>
        <row r="932">
          <cell r="D932">
            <v>0</v>
          </cell>
        </row>
        <row r="933">
          <cell r="D933">
            <v>0</v>
          </cell>
        </row>
        <row r="934">
          <cell r="D934">
            <v>0</v>
          </cell>
        </row>
        <row r="935">
          <cell r="D935">
            <v>0</v>
          </cell>
        </row>
        <row r="936">
          <cell r="D936">
            <v>0</v>
          </cell>
        </row>
        <row r="937">
          <cell r="D937">
            <v>0</v>
          </cell>
        </row>
        <row r="938">
          <cell r="D938">
            <v>0</v>
          </cell>
        </row>
        <row r="939">
          <cell r="D939">
            <v>0</v>
          </cell>
        </row>
        <row r="940">
          <cell r="D940">
            <v>0</v>
          </cell>
        </row>
        <row r="941">
          <cell r="D941">
            <v>0</v>
          </cell>
        </row>
        <row r="942">
          <cell r="D942">
            <v>0</v>
          </cell>
        </row>
        <row r="943">
          <cell r="D943">
            <v>0</v>
          </cell>
        </row>
        <row r="944">
          <cell r="D944">
            <v>0</v>
          </cell>
        </row>
        <row r="945">
          <cell r="D945">
            <v>0</v>
          </cell>
        </row>
        <row r="946">
          <cell r="D946">
            <v>0</v>
          </cell>
        </row>
        <row r="947">
          <cell r="D947">
            <v>0</v>
          </cell>
        </row>
        <row r="948">
          <cell r="D948">
            <v>0</v>
          </cell>
        </row>
        <row r="949">
          <cell r="D949">
            <v>0</v>
          </cell>
        </row>
        <row r="950">
          <cell r="D950">
            <v>0</v>
          </cell>
        </row>
        <row r="951">
          <cell r="D951">
            <v>0</v>
          </cell>
        </row>
        <row r="952">
          <cell r="D952">
            <v>0</v>
          </cell>
        </row>
        <row r="953">
          <cell r="D953">
            <v>0</v>
          </cell>
        </row>
        <row r="954">
          <cell r="D954">
            <v>0</v>
          </cell>
        </row>
        <row r="955">
          <cell r="D955">
            <v>0</v>
          </cell>
        </row>
        <row r="956">
          <cell r="D956">
            <v>0</v>
          </cell>
        </row>
        <row r="957">
          <cell r="D957">
            <v>0</v>
          </cell>
        </row>
        <row r="958">
          <cell r="D958">
            <v>0</v>
          </cell>
        </row>
        <row r="959">
          <cell r="D959">
            <v>0</v>
          </cell>
        </row>
        <row r="960">
          <cell r="D960">
            <v>0</v>
          </cell>
        </row>
        <row r="961">
          <cell r="D961">
            <v>0</v>
          </cell>
        </row>
        <row r="962">
          <cell r="D962">
            <v>0</v>
          </cell>
        </row>
        <row r="963">
          <cell r="D963">
            <v>0</v>
          </cell>
        </row>
        <row r="964">
          <cell r="D964">
            <v>0</v>
          </cell>
        </row>
        <row r="965">
          <cell r="D965">
            <v>0</v>
          </cell>
        </row>
        <row r="966">
          <cell r="D966">
            <v>0</v>
          </cell>
        </row>
        <row r="967">
          <cell r="D967">
            <v>0</v>
          </cell>
        </row>
        <row r="968">
          <cell r="D968">
            <v>0</v>
          </cell>
        </row>
        <row r="969">
          <cell r="D969">
            <v>0</v>
          </cell>
        </row>
        <row r="970">
          <cell r="D970">
            <v>0</v>
          </cell>
        </row>
        <row r="971">
          <cell r="D971">
            <v>0</v>
          </cell>
        </row>
        <row r="972">
          <cell r="D972">
            <v>0</v>
          </cell>
        </row>
        <row r="973">
          <cell r="D973">
            <v>0</v>
          </cell>
        </row>
        <row r="974">
          <cell r="D974">
            <v>0</v>
          </cell>
        </row>
        <row r="975">
          <cell r="D975">
            <v>0</v>
          </cell>
        </row>
        <row r="976">
          <cell r="D976">
            <v>0</v>
          </cell>
        </row>
        <row r="977">
          <cell r="D977">
            <v>0</v>
          </cell>
        </row>
        <row r="978">
          <cell r="D978">
            <v>0</v>
          </cell>
        </row>
        <row r="979">
          <cell r="D979">
            <v>0</v>
          </cell>
        </row>
        <row r="980">
          <cell r="D980">
            <v>0</v>
          </cell>
        </row>
        <row r="981">
          <cell r="D981">
            <v>0</v>
          </cell>
        </row>
        <row r="982">
          <cell r="D982">
            <v>0</v>
          </cell>
        </row>
        <row r="983">
          <cell r="D983">
            <v>0</v>
          </cell>
        </row>
        <row r="984">
          <cell r="D984">
            <v>0</v>
          </cell>
        </row>
        <row r="985">
          <cell r="D985">
            <v>0</v>
          </cell>
        </row>
        <row r="986">
          <cell r="D986">
            <v>0</v>
          </cell>
        </row>
        <row r="987">
          <cell r="D987">
            <v>0</v>
          </cell>
        </row>
        <row r="988">
          <cell r="D988">
            <v>0</v>
          </cell>
        </row>
        <row r="989">
          <cell r="D989">
            <v>0</v>
          </cell>
        </row>
        <row r="990">
          <cell r="D990">
            <v>0</v>
          </cell>
        </row>
        <row r="991">
          <cell r="D991">
            <v>0</v>
          </cell>
        </row>
        <row r="992">
          <cell r="D992">
            <v>0</v>
          </cell>
        </row>
        <row r="993">
          <cell r="D993">
            <v>0</v>
          </cell>
        </row>
        <row r="994">
          <cell r="D994">
            <v>0</v>
          </cell>
        </row>
        <row r="995">
          <cell r="D995">
            <v>0</v>
          </cell>
        </row>
        <row r="996">
          <cell r="D996">
            <v>0</v>
          </cell>
        </row>
        <row r="997">
          <cell r="D997">
            <v>0</v>
          </cell>
        </row>
        <row r="998">
          <cell r="D998">
            <v>0</v>
          </cell>
        </row>
        <row r="999">
          <cell r="D999">
            <v>0</v>
          </cell>
        </row>
        <row r="1000">
          <cell r="D1000">
            <v>0</v>
          </cell>
        </row>
        <row r="1001">
          <cell r="D1001">
            <v>0</v>
          </cell>
        </row>
        <row r="1002">
          <cell r="D1002">
            <v>0</v>
          </cell>
        </row>
        <row r="1003">
          <cell r="D1003">
            <v>0</v>
          </cell>
        </row>
        <row r="1004">
          <cell r="D1004">
            <v>0</v>
          </cell>
        </row>
        <row r="1005">
          <cell r="D1005">
            <v>0</v>
          </cell>
        </row>
        <row r="1006">
          <cell r="D1006">
            <v>0</v>
          </cell>
        </row>
        <row r="1007">
          <cell r="D1007">
            <v>0</v>
          </cell>
        </row>
        <row r="1008">
          <cell r="D1008">
            <v>0</v>
          </cell>
        </row>
        <row r="1009">
          <cell r="D1009">
            <v>0</v>
          </cell>
        </row>
        <row r="1010">
          <cell r="D1010">
            <v>0</v>
          </cell>
        </row>
        <row r="1011">
          <cell r="D1011">
            <v>0</v>
          </cell>
        </row>
        <row r="1012">
          <cell r="D1012">
            <v>0</v>
          </cell>
        </row>
        <row r="1013">
          <cell r="D1013">
            <v>0</v>
          </cell>
        </row>
        <row r="1014">
          <cell r="D1014">
            <v>0</v>
          </cell>
        </row>
        <row r="1015">
          <cell r="D1015">
            <v>0</v>
          </cell>
        </row>
        <row r="1016">
          <cell r="D1016">
            <v>0</v>
          </cell>
        </row>
        <row r="1017">
          <cell r="D1017">
            <v>0</v>
          </cell>
        </row>
        <row r="1018">
          <cell r="D1018">
            <v>0</v>
          </cell>
        </row>
        <row r="1019">
          <cell r="D1019">
            <v>0</v>
          </cell>
        </row>
        <row r="1020">
          <cell r="D1020">
            <v>0</v>
          </cell>
        </row>
        <row r="1021">
          <cell r="D1021">
            <v>0</v>
          </cell>
        </row>
        <row r="1022">
          <cell r="D1022">
            <v>0</v>
          </cell>
        </row>
        <row r="1023">
          <cell r="D1023">
            <v>0</v>
          </cell>
        </row>
        <row r="1024">
          <cell r="D1024">
            <v>0</v>
          </cell>
        </row>
        <row r="1025">
          <cell r="D1025">
            <v>0</v>
          </cell>
        </row>
        <row r="1026">
          <cell r="D1026">
            <v>0</v>
          </cell>
        </row>
        <row r="1027">
          <cell r="D1027">
            <v>0</v>
          </cell>
        </row>
        <row r="1028">
          <cell r="D1028">
            <v>0</v>
          </cell>
        </row>
        <row r="1029">
          <cell r="D1029">
            <v>0</v>
          </cell>
        </row>
        <row r="1030">
          <cell r="D1030">
            <v>0</v>
          </cell>
        </row>
        <row r="1031">
          <cell r="D1031">
            <v>0</v>
          </cell>
        </row>
        <row r="1032">
          <cell r="D1032">
            <v>0</v>
          </cell>
        </row>
        <row r="1033">
          <cell r="D1033">
            <v>0</v>
          </cell>
        </row>
        <row r="1034">
          <cell r="D1034">
            <v>0</v>
          </cell>
        </row>
        <row r="1035">
          <cell r="D1035">
            <v>0</v>
          </cell>
        </row>
        <row r="1036">
          <cell r="D1036">
            <v>0</v>
          </cell>
        </row>
        <row r="1037">
          <cell r="D1037">
            <v>0</v>
          </cell>
        </row>
        <row r="1038">
          <cell r="D1038">
            <v>0</v>
          </cell>
        </row>
        <row r="1039">
          <cell r="D1039">
            <v>0</v>
          </cell>
        </row>
        <row r="1040">
          <cell r="D1040">
            <v>0</v>
          </cell>
        </row>
        <row r="1041">
          <cell r="D1041">
            <v>0</v>
          </cell>
        </row>
        <row r="1042">
          <cell r="D1042">
            <v>0</v>
          </cell>
        </row>
        <row r="1043">
          <cell r="D1043">
            <v>0</v>
          </cell>
        </row>
        <row r="1044">
          <cell r="D1044">
            <v>0</v>
          </cell>
        </row>
        <row r="1045">
          <cell r="D1045">
            <v>0</v>
          </cell>
        </row>
        <row r="1046">
          <cell r="D1046">
            <v>0</v>
          </cell>
        </row>
        <row r="1047">
          <cell r="D1047">
            <v>0</v>
          </cell>
        </row>
        <row r="1048">
          <cell r="D1048">
            <v>0</v>
          </cell>
        </row>
        <row r="1049">
          <cell r="D1049">
            <v>0</v>
          </cell>
        </row>
        <row r="1050">
          <cell r="D1050">
            <v>0</v>
          </cell>
        </row>
        <row r="1051">
          <cell r="D1051">
            <v>0</v>
          </cell>
        </row>
        <row r="1052">
          <cell r="D1052">
            <v>0</v>
          </cell>
        </row>
        <row r="1053">
          <cell r="D1053">
            <v>0</v>
          </cell>
        </row>
        <row r="1054">
          <cell r="D1054">
            <v>0</v>
          </cell>
        </row>
        <row r="1055">
          <cell r="D1055">
            <v>0</v>
          </cell>
        </row>
        <row r="1056">
          <cell r="D1056">
            <v>0</v>
          </cell>
        </row>
        <row r="1057">
          <cell r="D1057">
            <v>0</v>
          </cell>
        </row>
        <row r="1058">
          <cell r="D1058">
            <v>0</v>
          </cell>
        </row>
        <row r="1059">
          <cell r="D1059">
            <v>0</v>
          </cell>
        </row>
        <row r="1060">
          <cell r="D1060">
            <v>0</v>
          </cell>
        </row>
        <row r="1061">
          <cell r="D1061">
            <v>0</v>
          </cell>
        </row>
        <row r="1062">
          <cell r="D1062">
            <v>0</v>
          </cell>
        </row>
        <row r="1063">
          <cell r="D1063">
            <v>0</v>
          </cell>
        </row>
        <row r="1064">
          <cell r="D1064">
            <v>0</v>
          </cell>
        </row>
        <row r="1065">
          <cell r="D1065">
            <v>0</v>
          </cell>
        </row>
        <row r="1066">
          <cell r="D1066">
            <v>0</v>
          </cell>
        </row>
        <row r="1067">
          <cell r="D1067">
            <v>0</v>
          </cell>
        </row>
        <row r="1068">
          <cell r="D1068">
            <v>0</v>
          </cell>
        </row>
        <row r="1069">
          <cell r="D1069">
            <v>0</v>
          </cell>
        </row>
        <row r="1070">
          <cell r="D1070">
            <v>0</v>
          </cell>
        </row>
        <row r="1071">
          <cell r="D1071">
            <v>0</v>
          </cell>
        </row>
        <row r="1072">
          <cell r="D1072">
            <v>0</v>
          </cell>
        </row>
        <row r="1073">
          <cell r="D1073">
            <v>0</v>
          </cell>
        </row>
        <row r="1074">
          <cell r="D1074">
            <v>0</v>
          </cell>
        </row>
        <row r="1075">
          <cell r="D1075">
            <v>0</v>
          </cell>
        </row>
        <row r="1076">
          <cell r="D1076">
            <v>0</v>
          </cell>
        </row>
        <row r="1077">
          <cell r="D1077">
            <v>0</v>
          </cell>
        </row>
        <row r="1078">
          <cell r="D1078">
            <v>0</v>
          </cell>
        </row>
        <row r="1079">
          <cell r="D1079">
            <v>0</v>
          </cell>
        </row>
        <row r="1080">
          <cell r="D1080">
            <v>0</v>
          </cell>
        </row>
        <row r="1081">
          <cell r="D1081">
            <v>0</v>
          </cell>
        </row>
        <row r="1082">
          <cell r="D1082">
            <v>0</v>
          </cell>
        </row>
        <row r="1083">
          <cell r="D1083">
            <v>0</v>
          </cell>
        </row>
        <row r="1084">
          <cell r="D1084">
            <v>0</v>
          </cell>
        </row>
        <row r="1085">
          <cell r="D1085">
            <v>0</v>
          </cell>
        </row>
        <row r="1086">
          <cell r="D1086">
            <v>0</v>
          </cell>
        </row>
        <row r="1087">
          <cell r="D1087">
            <v>0</v>
          </cell>
        </row>
        <row r="1088">
          <cell r="D1088">
            <v>0</v>
          </cell>
        </row>
        <row r="1089">
          <cell r="D1089">
            <v>0</v>
          </cell>
        </row>
        <row r="1090">
          <cell r="D1090">
            <v>0</v>
          </cell>
        </row>
        <row r="1091">
          <cell r="D1091">
            <v>0</v>
          </cell>
        </row>
        <row r="1092">
          <cell r="D1092">
            <v>0</v>
          </cell>
        </row>
        <row r="1093">
          <cell r="D1093">
            <v>0</v>
          </cell>
        </row>
        <row r="1094">
          <cell r="D1094">
            <v>0</v>
          </cell>
        </row>
        <row r="1095">
          <cell r="D1095">
            <v>0</v>
          </cell>
        </row>
        <row r="1096">
          <cell r="D1096">
            <v>0</v>
          </cell>
        </row>
        <row r="1097">
          <cell r="D1097">
            <v>0</v>
          </cell>
        </row>
        <row r="1098">
          <cell r="D1098">
            <v>0</v>
          </cell>
        </row>
        <row r="1099">
          <cell r="D1099">
            <v>0</v>
          </cell>
        </row>
        <row r="1100">
          <cell r="D1100">
            <v>0</v>
          </cell>
        </row>
        <row r="1101">
          <cell r="D1101">
            <v>0</v>
          </cell>
        </row>
        <row r="1102">
          <cell r="D1102">
            <v>0</v>
          </cell>
        </row>
        <row r="1103">
          <cell r="D1103">
            <v>0</v>
          </cell>
        </row>
        <row r="1104">
          <cell r="D1104">
            <v>0</v>
          </cell>
        </row>
        <row r="1105">
          <cell r="D1105">
            <v>0</v>
          </cell>
        </row>
        <row r="1106">
          <cell r="D1106">
            <v>0</v>
          </cell>
        </row>
        <row r="1107">
          <cell r="D1107">
            <v>0</v>
          </cell>
        </row>
        <row r="1108">
          <cell r="D1108">
            <v>0</v>
          </cell>
        </row>
        <row r="1109">
          <cell r="D1109">
            <v>0</v>
          </cell>
        </row>
        <row r="1110">
          <cell r="D1110">
            <v>0</v>
          </cell>
        </row>
        <row r="1111">
          <cell r="D1111">
            <v>0</v>
          </cell>
        </row>
        <row r="1112">
          <cell r="D1112">
            <v>0</v>
          </cell>
        </row>
        <row r="1113">
          <cell r="D1113">
            <v>0</v>
          </cell>
        </row>
        <row r="1114">
          <cell r="D1114">
            <v>0</v>
          </cell>
        </row>
        <row r="1115">
          <cell r="D1115">
            <v>0</v>
          </cell>
        </row>
        <row r="1116">
          <cell r="D1116">
            <v>0</v>
          </cell>
        </row>
        <row r="1117">
          <cell r="D1117">
            <v>0</v>
          </cell>
        </row>
        <row r="1118">
          <cell r="D1118">
            <v>0</v>
          </cell>
        </row>
        <row r="1119">
          <cell r="D1119">
            <v>0</v>
          </cell>
        </row>
        <row r="1120">
          <cell r="D1120">
            <v>0</v>
          </cell>
        </row>
        <row r="1121">
          <cell r="D1121">
            <v>0</v>
          </cell>
        </row>
        <row r="1122">
          <cell r="D1122">
            <v>0</v>
          </cell>
        </row>
        <row r="1123">
          <cell r="D1123">
            <v>0</v>
          </cell>
        </row>
        <row r="1124">
          <cell r="D1124">
            <v>0</v>
          </cell>
        </row>
        <row r="1125">
          <cell r="D1125">
            <v>0</v>
          </cell>
        </row>
        <row r="1126">
          <cell r="D1126">
            <v>0</v>
          </cell>
        </row>
        <row r="1127">
          <cell r="D1127">
            <v>0</v>
          </cell>
        </row>
        <row r="1128">
          <cell r="D1128">
            <v>0</v>
          </cell>
        </row>
        <row r="1129">
          <cell r="D1129">
            <v>0</v>
          </cell>
        </row>
        <row r="1130">
          <cell r="D1130">
            <v>0</v>
          </cell>
        </row>
        <row r="1131">
          <cell r="D1131">
            <v>0</v>
          </cell>
        </row>
        <row r="1132">
          <cell r="D1132">
            <v>0</v>
          </cell>
        </row>
        <row r="1133">
          <cell r="D1133">
            <v>0</v>
          </cell>
        </row>
        <row r="1134">
          <cell r="D1134">
            <v>0</v>
          </cell>
        </row>
        <row r="1135">
          <cell r="D1135">
            <v>0</v>
          </cell>
        </row>
        <row r="1136">
          <cell r="D1136">
            <v>0</v>
          </cell>
        </row>
        <row r="1137">
          <cell r="D1137">
            <v>0</v>
          </cell>
        </row>
        <row r="1138">
          <cell r="D1138">
            <v>0</v>
          </cell>
        </row>
        <row r="1139">
          <cell r="D1139">
            <v>0</v>
          </cell>
        </row>
        <row r="1140">
          <cell r="D1140">
            <v>0</v>
          </cell>
        </row>
        <row r="1141">
          <cell r="D1141">
            <v>0</v>
          </cell>
        </row>
        <row r="1142">
          <cell r="D1142">
            <v>0</v>
          </cell>
        </row>
        <row r="1143">
          <cell r="D1143">
            <v>0</v>
          </cell>
        </row>
        <row r="1144">
          <cell r="D1144">
            <v>0</v>
          </cell>
        </row>
        <row r="1145">
          <cell r="D1145">
            <v>0</v>
          </cell>
        </row>
        <row r="1146">
          <cell r="D1146">
            <v>0</v>
          </cell>
        </row>
        <row r="1147">
          <cell r="D1147">
            <v>0</v>
          </cell>
        </row>
        <row r="1148">
          <cell r="D1148">
            <v>0</v>
          </cell>
        </row>
        <row r="1149">
          <cell r="D1149">
            <v>0</v>
          </cell>
        </row>
        <row r="1150">
          <cell r="D1150">
            <v>0</v>
          </cell>
        </row>
        <row r="1151">
          <cell r="D1151">
            <v>0</v>
          </cell>
        </row>
        <row r="1152">
          <cell r="D1152">
            <v>0</v>
          </cell>
        </row>
        <row r="1153">
          <cell r="D1153">
            <v>0</v>
          </cell>
        </row>
        <row r="1154">
          <cell r="D1154">
            <v>0</v>
          </cell>
        </row>
        <row r="1155">
          <cell r="D1155">
            <v>0</v>
          </cell>
        </row>
        <row r="1156">
          <cell r="D1156">
            <v>0</v>
          </cell>
        </row>
        <row r="1157">
          <cell r="D1157">
            <v>0</v>
          </cell>
        </row>
        <row r="1158">
          <cell r="D1158">
            <v>0</v>
          </cell>
        </row>
        <row r="1159">
          <cell r="D1159">
            <v>0</v>
          </cell>
        </row>
        <row r="1160">
          <cell r="D1160">
            <v>0</v>
          </cell>
        </row>
        <row r="1161">
          <cell r="D1161">
            <v>0</v>
          </cell>
        </row>
        <row r="1162">
          <cell r="D1162">
            <v>0</v>
          </cell>
        </row>
        <row r="1163">
          <cell r="D1163">
            <v>0</v>
          </cell>
        </row>
        <row r="1164">
          <cell r="D1164">
            <v>0</v>
          </cell>
        </row>
        <row r="1165">
          <cell r="D1165">
            <v>0</v>
          </cell>
        </row>
        <row r="1166">
          <cell r="D1166">
            <v>0</v>
          </cell>
        </row>
        <row r="1167">
          <cell r="D1167">
            <v>0</v>
          </cell>
        </row>
        <row r="1168">
          <cell r="D1168">
            <v>0</v>
          </cell>
        </row>
        <row r="1169">
          <cell r="D1169">
            <v>0</v>
          </cell>
        </row>
        <row r="1170">
          <cell r="D1170">
            <v>0</v>
          </cell>
        </row>
        <row r="1171">
          <cell r="D1171">
            <v>0</v>
          </cell>
        </row>
        <row r="1172">
          <cell r="D1172">
            <v>0</v>
          </cell>
        </row>
        <row r="1173">
          <cell r="D1173">
            <v>0</v>
          </cell>
        </row>
        <row r="1174">
          <cell r="D1174">
            <v>0</v>
          </cell>
        </row>
        <row r="1175">
          <cell r="D1175">
            <v>0</v>
          </cell>
        </row>
        <row r="1176">
          <cell r="D1176">
            <v>0</v>
          </cell>
        </row>
        <row r="1177">
          <cell r="D1177">
            <v>0</v>
          </cell>
        </row>
        <row r="1178">
          <cell r="D1178">
            <v>0</v>
          </cell>
        </row>
        <row r="1179">
          <cell r="D1179">
            <v>0</v>
          </cell>
        </row>
        <row r="1180">
          <cell r="D1180">
            <v>0</v>
          </cell>
        </row>
        <row r="1181">
          <cell r="D1181">
            <v>0</v>
          </cell>
        </row>
        <row r="1182">
          <cell r="D1182">
            <v>0</v>
          </cell>
        </row>
        <row r="1183">
          <cell r="D1183">
            <v>0</v>
          </cell>
        </row>
        <row r="1184">
          <cell r="D1184">
            <v>0</v>
          </cell>
        </row>
        <row r="1185">
          <cell r="D1185">
            <v>0</v>
          </cell>
        </row>
        <row r="1186">
          <cell r="D1186">
            <v>0</v>
          </cell>
        </row>
        <row r="1187">
          <cell r="D1187">
            <v>0</v>
          </cell>
        </row>
        <row r="1188">
          <cell r="D1188">
            <v>0</v>
          </cell>
        </row>
        <row r="1189">
          <cell r="D1189">
            <v>0</v>
          </cell>
        </row>
        <row r="1190">
          <cell r="D1190">
            <v>0</v>
          </cell>
        </row>
        <row r="1191">
          <cell r="D1191">
            <v>0</v>
          </cell>
        </row>
        <row r="1192">
          <cell r="D1192">
            <v>0</v>
          </cell>
        </row>
        <row r="1193">
          <cell r="D1193">
            <v>0</v>
          </cell>
        </row>
        <row r="1194">
          <cell r="D1194">
            <v>0</v>
          </cell>
        </row>
        <row r="1195">
          <cell r="D1195">
            <v>0</v>
          </cell>
        </row>
        <row r="1196">
          <cell r="D1196">
            <v>0</v>
          </cell>
        </row>
        <row r="1197">
          <cell r="D1197">
            <v>0</v>
          </cell>
        </row>
        <row r="1198">
          <cell r="D1198">
            <v>0</v>
          </cell>
        </row>
        <row r="1199">
          <cell r="D1199">
            <v>0</v>
          </cell>
        </row>
        <row r="1200">
          <cell r="D1200">
            <v>0</v>
          </cell>
        </row>
        <row r="1201">
          <cell r="D1201">
            <v>0</v>
          </cell>
        </row>
        <row r="1202">
          <cell r="D1202">
            <v>0</v>
          </cell>
        </row>
        <row r="1203">
          <cell r="D1203">
            <v>0</v>
          </cell>
        </row>
        <row r="1204">
          <cell r="D1204">
            <v>0</v>
          </cell>
        </row>
        <row r="1205">
          <cell r="D1205">
            <v>0</v>
          </cell>
        </row>
        <row r="1206">
          <cell r="D1206">
            <v>0</v>
          </cell>
        </row>
        <row r="1207">
          <cell r="D1207">
            <v>0</v>
          </cell>
        </row>
        <row r="1208">
          <cell r="D1208">
            <v>0</v>
          </cell>
        </row>
        <row r="1209">
          <cell r="D1209">
            <v>0</v>
          </cell>
        </row>
        <row r="1210">
          <cell r="D1210">
            <v>0</v>
          </cell>
        </row>
        <row r="1211">
          <cell r="D1211">
            <v>0</v>
          </cell>
        </row>
        <row r="1212">
          <cell r="D1212">
            <v>0</v>
          </cell>
        </row>
        <row r="1213">
          <cell r="D1213">
            <v>0</v>
          </cell>
        </row>
        <row r="1214">
          <cell r="D1214">
            <v>0</v>
          </cell>
        </row>
        <row r="1215">
          <cell r="D1215">
            <v>0</v>
          </cell>
        </row>
        <row r="1216">
          <cell r="D1216">
            <v>0</v>
          </cell>
        </row>
        <row r="1217">
          <cell r="D1217">
            <v>0</v>
          </cell>
        </row>
        <row r="1218">
          <cell r="D1218">
            <v>0</v>
          </cell>
        </row>
        <row r="1219">
          <cell r="D1219">
            <v>0</v>
          </cell>
        </row>
        <row r="1220">
          <cell r="D1220">
            <v>0</v>
          </cell>
        </row>
        <row r="1221">
          <cell r="D1221">
            <v>0</v>
          </cell>
        </row>
        <row r="1222">
          <cell r="D1222">
            <v>0</v>
          </cell>
        </row>
        <row r="1223">
          <cell r="D1223">
            <v>0</v>
          </cell>
        </row>
        <row r="1224">
          <cell r="D1224">
            <v>0</v>
          </cell>
        </row>
        <row r="1225">
          <cell r="D1225">
            <v>0</v>
          </cell>
        </row>
        <row r="1226">
          <cell r="D1226">
            <v>0</v>
          </cell>
        </row>
        <row r="1227">
          <cell r="D1227">
            <v>0</v>
          </cell>
        </row>
        <row r="1228">
          <cell r="D1228">
            <v>0</v>
          </cell>
        </row>
        <row r="1229">
          <cell r="D1229">
            <v>0</v>
          </cell>
        </row>
        <row r="1230">
          <cell r="D1230">
            <v>0</v>
          </cell>
        </row>
        <row r="1231">
          <cell r="D1231">
            <v>0</v>
          </cell>
        </row>
        <row r="1232">
          <cell r="D1232">
            <v>0</v>
          </cell>
        </row>
        <row r="1233">
          <cell r="D1233">
            <v>0</v>
          </cell>
        </row>
        <row r="1234">
          <cell r="D1234">
            <v>0</v>
          </cell>
        </row>
        <row r="1235">
          <cell r="D1235">
            <v>0</v>
          </cell>
        </row>
        <row r="1236">
          <cell r="D1236">
            <v>0</v>
          </cell>
        </row>
        <row r="1237">
          <cell r="D1237">
            <v>0</v>
          </cell>
        </row>
        <row r="1238">
          <cell r="D1238">
            <v>0</v>
          </cell>
        </row>
        <row r="1239">
          <cell r="D1239">
            <v>0</v>
          </cell>
        </row>
        <row r="1240">
          <cell r="D1240">
            <v>0</v>
          </cell>
        </row>
        <row r="1241">
          <cell r="D1241">
            <v>0</v>
          </cell>
        </row>
        <row r="1242">
          <cell r="D1242">
            <v>0</v>
          </cell>
        </row>
        <row r="1243">
          <cell r="D1243">
            <v>0</v>
          </cell>
        </row>
        <row r="1244">
          <cell r="D1244">
            <v>0</v>
          </cell>
        </row>
        <row r="1245">
          <cell r="D1245">
            <v>0</v>
          </cell>
        </row>
        <row r="1246">
          <cell r="D1246">
            <v>0</v>
          </cell>
        </row>
        <row r="1247">
          <cell r="D1247">
            <v>0</v>
          </cell>
        </row>
        <row r="1248">
          <cell r="D1248">
            <v>0</v>
          </cell>
        </row>
        <row r="1249">
          <cell r="D1249">
            <v>0</v>
          </cell>
        </row>
        <row r="1250">
          <cell r="D1250">
            <v>0</v>
          </cell>
        </row>
        <row r="1251">
          <cell r="D1251">
            <v>0</v>
          </cell>
        </row>
        <row r="1252">
          <cell r="D1252">
            <v>0</v>
          </cell>
        </row>
        <row r="1253">
          <cell r="D1253">
            <v>0</v>
          </cell>
        </row>
        <row r="1254">
          <cell r="D1254">
            <v>0</v>
          </cell>
        </row>
        <row r="1255">
          <cell r="D1255">
            <v>0</v>
          </cell>
        </row>
        <row r="1256">
          <cell r="D1256">
            <v>0</v>
          </cell>
        </row>
        <row r="1257">
          <cell r="D1257">
            <v>0</v>
          </cell>
        </row>
        <row r="1258">
          <cell r="D1258">
            <v>0</v>
          </cell>
        </row>
        <row r="1259">
          <cell r="D1259">
            <v>0</v>
          </cell>
        </row>
        <row r="1260">
          <cell r="D1260">
            <v>0</v>
          </cell>
        </row>
        <row r="1261">
          <cell r="D1261">
            <v>0</v>
          </cell>
        </row>
        <row r="1262">
          <cell r="D1262">
            <v>0</v>
          </cell>
        </row>
        <row r="1263">
          <cell r="D1263">
            <v>0</v>
          </cell>
        </row>
        <row r="1264">
          <cell r="D1264">
            <v>0</v>
          </cell>
        </row>
        <row r="1265">
          <cell r="D1265">
            <v>0</v>
          </cell>
        </row>
        <row r="1266">
          <cell r="D1266">
            <v>0</v>
          </cell>
        </row>
        <row r="1267">
          <cell r="D1267">
            <v>0</v>
          </cell>
        </row>
        <row r="1268">
          <cell r="D1268">
            <v>0</v>
          </cell>
        </row>
        <row r="1269">
          <cell r="D1269">
            <v>0</v>
          </cell>
        </row>
        <row r="1270">
          <cell r="D1270">
            <v>0</v>
          </cell>
        </row>
        <row r="1271">
          <cell r="D1271">
            <v>0</v>
          </cell>
        </row>
        <row r="1272">
          <cell r="D1272">
            <v>0</v>
          </cell>
        </row>
        <row r="1273">
          <cell r="D1273">
            <v>0</v>
          </cell>
        </row>
        <row r="1274">
          <cell r="D1274">
            <v>0</v>
          </cell>
        </row>
        <row r="1275">
          <cell r="D1275">
            <v>0</v>
          </cell>
        </row>
        <row r="1276">
          <cell r="D1276">
            <v>0</v>
          </cell>
        </row>
        <row r="1277">
          <cell r="D1277">
            <v>0</v>
          </cell>
        </row>
        <row r="1278">
          <cell r="D1278">
            <v>0</v>
          </cell>
        </row>
        <row r="1279">
          <cell r="D1279">
            <v>0</v>
          </cell>
        </row>
        <row r="1280">
          <cell r="D1280">
            <v>0</v>
          </cell>
        </row>
        <row r="1281">
          <cell r="D1281">
            <v>0</v>
          </cell>
        </row>
        <row r="1282">
          <cell r="D1282">
            <v>0</v>
          </cell>
        </row>
        <row r="1283">
          <cell r="D1283">
            <v>0</v>
          </cell>
        </row>
        <row r="1284">
          <cell r="D1284">
            <v>0</v>
          </cell>
        </row>
        <row r="1285">
          <cell r="D1285">
            <v>0</v>
          </cell>
        </row>
        <row r="1286">
          <cell r="D1286">
            <v>0</v>
          </cell>
        </row>
        <row r="1287">
          <cell r="D1287">
            <v>0</v>
          </cell>
        </row>
        <row r="1288">
          <cell r="D1288">
            <v>0</v>
          </cell>
        </row>
        <row r="1289">
          <cell r="D1289">
            <v>0</v>
          </cell>
        </row>
        <row r="1290">
          <cell r="D1290">
            <v>0</v>
          </cell>
        </row>
        <row r="1291">
          <cell r="D1291">
            <v>0</v>
          </cell>
        </row>
        <row r="1292">
          <cell r="D1292">
            <v>0</v>
          </cell>
        </row>
        <row r="1293">
          <cell r="D1293">
            <v>0</v>
          </cell>
        </row>
        <row r="1294">
          <cell r="D1294">
            <v>0</v>
          </cell>
        </row>
        <row r="1295">
          <cell r="D1295">
            <v>0</v>
          </cell>
        </row>
        <row r="1296">
          <cell r="D1296">
            <v>0</v>
          </cell>
        </row>
        <row r="1297">
          <cell r="D1297">
            <v>0</v>
          </cell>
        </row>
        <row r="1298">
          <cell r="D1298">
            <v>0</v>
          </cell>
        </row>
        <row r="1299">
          <cell r="D1299">
            <v>0</v>
          </cell>
        </row>
        <row r="1300">
          <cell r="D1300">
            <v>0</v>
          </cell>
        </row>
        <row r="1301">
          <cell r="D1301">
            <v>0</v>
          </cell>
        </row>
        <row r="1302">
          <cell r="D1302">
            <v>0</v>
          </cell>
        </row>
        <row r="1303">
          <cell r="D1303">
            <v>0</v>
          </cell>
        </row>
        <row r="1304">
          <cell r="D1304">
            <v>0</v>
          </cell>
        </row>
        <row r="1305">
          <cell r="D1305">
            <v>0</v>
          </cell>
        </row>
        <row r="1306">
          <cell r="D1306">
            <v>0</v>
          </cell>
        </row>
        <row r="1307">
          <cell r="D1307">
            <v>0</v>
          </cell>
        </row>
        <row r="1308">
          <cell r="D1308">
            <v>0</v>
          </cell>
        </row>
        <row r="1309">
          <cell r="D1309">
            <v>0</v>
          </cell>
        </row>
        <row r="1310">
          <cell r="D1310">
            <v>0</v>
          </cell>
        </row>
        <row r="1311">
          <cell r="D1311">
            <v>0</v>
          </cell>
        </row>
        <row r="1312">
          <cell r="D1312">
            <v>0</v>
          </cell>
        </row>
        <row r="1313">
          <cell r="D1313">
            <v>0</v>
          </cell>
        </row>
        <row r="1314">
          <cell r="D1314">
            <v>0</v>
          </cell>
        </row>
        <row r="1315">
          <cell r="D1315">
            <v>0</v>
          </cell>
        </row>
        <row r="1316">
          <cell r="D1316">
            <v>0</v>
          </cell>
        </row>
        <row r="1317">
          <cell r="D1317">
            <v>0</v>
          </cell>
        </row>
        <row r="1318">
          <cell r="D1318">
            <v>0</v>
          </cell>
        </row>
        <row r="1319">
          <cell r="D1319">
            <v>0</v>
          </cell>
        </row>
        <row r="1320">
          <cell r="D1320">
            <v>0</v>
          </cell>
        </row>
        <row r="1321">
          <cell r="D1321">
            <v>0</v>
          </cell>
        </row>
        <row r="1322">
          <cell r="D1322">
            <v>0</v>
          </cell>
        </row>
        <row r="1323">
          <cell r="D1323">
            <v>0</v>
          </cell>
        </row>
        <row r="1324">
          <cell r="D1324">
            <v>0</v>
          </cell>
        </row>
        <row r="1325">
          <cell r="D1325">
            <v>0</v>
          </cell>
        </row>
        <row r="1326">
          <cell r="D1326">
            <v>0</v>
          </cell>
        </row>
        <row r="1327">
          <cell r="D1327">
            <v>0</v>
          </cell>
        </row>
        <row r="1328">
          <cell r="D1328">
            <v>0</v>
          </cell>
        </row>
        <row r="1329">
          <cell r="D1329">
            <v>0</v>
          </cell>
        </row>
        <row r="1330">
          <cell r="D1330">
            <v>0</v>
          </cell>
        </row>
        <row r="1331">
          <cell r="D1331">
            <v>0</v>
          </cell>
        </row>
        <row r="1332">
          <cell r="D1332">
            <v>0</v>
          </cell>
        </row>
        <row r="1333">
          <cell r="D1333">
            <v>0</v>
          </cell>
        </row>
        <row r="1334">
          <cell r="D1334">
            <v>0</v>
          </cell>
        </row>
        <row r="1335">
          <cell r="D1335">
            <v>0</v>
          </cell>
        </row>
        <row r="1336">
          <cell r="D1336">
            <v>0</v>
          </cell>
        </row>
        <row r="1337">
          <cell r="D1337">
            <v>0</v>
          </cell>
        </row>
        <row r="1338">
          <cell r="D1338">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TANAH"/>
      <sheetName val="B. PELTN MSIN "/>
      <sheetName val="B. PELTN MSIN  (2)"/>
      <sheetName val="c. GB"/>
      <sheetName val="D. JIJ"/>
      <sheetName val="E.ATL"/>
      <sheetName val="F.AL"/>
      <sheetName val="BI"/>
      <sheetName val="2011"/>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B C"/>
      <sheetName val="Sheet2"/>
      <sheetName val="KIB D"/>
      <sheetName val="Sheet3"/>
      <sheetName val="Sheet1"/>
      <sheetName val="Sheet4"/>
    </sheetNames>
    <sheetDataSet>
      <sheetData sheetId="0"/>
      <sheetData sheetId="1"/>
      <sheetData sheetId="2"/>
      <sheetData sheetId="3"/>
      <sheetData sheetId="4"/>
      <sheetData sheetId="5">
        <row r="4">
          <cell r="D4">
            <v>9520000000</v>
          </cell>
          <cell r="E4">
            <v>2001</v>
          </cell>
        </row>
        <row r="5">
          <cell r="D5">
            <v>9504000000</v>
          </cell>
          <cell r="E5">
            <v>2001</v>
          </cell>
        </row>
        <row r="6">
          <cell r="D6">
            <v>9883854526</v>
          </cell>
          <cell r="E6">
            <v>2001</v>
          </cell>
        </row>
        <row r="7">
          <cell r="D7">
            <v>1008000000</v>
          </cell>
          <cell r="E7">
            <v>2001</v>
          </cell>
        </row>
        <row r="8">
          <cell r="D8">
            <v>5145000000</v>
          </cell>
          <cell r="E8">
            <v>2001</v>
          </cell>
        </row>
        <row r="9">
          <cell r="D9">
            <v>16253400000</v>
          </cell>
          <cell r="E9">
            <v>2001</v>
          </cell>
        </row>
        <row r="10">
          <cell r="D10">
            <v>378000000</v>
          </cell>
          <cell r="E10">
            <v>2001</v>
          </cell>
        </row>
        <row r="11">
          <cell r="D11">
            <v>2275000000</v>
          </cell>
          <cell r="E11">
            <v>2001</v>
          </cell>
        </row>
        <row r="12">
          <cell r="D12">
            <v>3584000000</v>
          </cell>
          <cell r="E12">
            <v>2001</v>
          </cell>
        </row>
        <row r="13">
          <cell r="D13">
            <v>2520000000</v>
          </cell>
          <cell r="E13">
            <v>2001</v>
          </cell>
        </row>
        <row r="14">
          <cell r="D14">
            <v>1680000000</v>
          </cell>
          <cell r="E14">
            <v>2001</v>
          </cell>
        </row>
        <row r="15">
          <cell r="D15">
            <v>1456000000</v>
          </cell>
          <cell r="E15">
            <v>2001</v>
          </cell>
        </row>
        <row r="16">
          <cell r="D16">
            <v>1050000000</v>
          </cell>
          <cell r="E16">
            <v>2001</v>
          </cell>
        </row>
        <row r="17">
          <cell r="D17">
            <v>1575000000</v>
          </cell>
          <cell r="E17">
            <v>2001</v>
          </cell>
        </row>
        <row r="18">
          <cell r="D18">
            <v>2940000000</v>
          </cell>
          <cell r="E18">
            <v>2001</v>
          </cell>
        </row>
        <row r="19">
          <cell r="D19">
            <v>190125000</v>
          </cell>
          <cell r="E19">
            <v>2001</v>
          </cell>
        </row>
        <row r="20">
          <cell r="D20">
            <v>292500000</v>
          </cell>
          <cell r="E20">
            <v>2001</v>
          </cell>
        </row>
        <row r="21">
          <cell r="D21">
            <v>1568000000</v>
          </cell>
          <cell r="E21">
            <v>2001</v>
          </cell>
        </row>
        <row r="22">
          <cell r="D22">
            <v>1792000000</v>
          </cell>
          <cell r="E22">
            <v>2001</v>
          </cell>
        </row>
        <row r="23">
          <cell r="D23">
            <v>15680000000</v>
          </cell>
          <cell r="E23">
            <v>2001</v>
          </cell>
        </row>
        <row r="24">
          <cell r="D24">
            <v>2362500000</v>
          </cell>
          <cell r="E24">
            <v>2001</v>
          </cell>
        </row>
        <row r="25">
          <cell r="D25">
            <v>470400000</v>
          </cell>
          <cell r="E25">
            <v>2001</v>
          </cell>
        </row>
        <row r="26">
          <cell r="D26">
            <v>22932000000</v>
          </cell>
          <cell r="E26">
            <v>2001</v>
          </cell>
        </row>
        <row r="27">
          <cell r="D27">
            <v>14883166858.823</v>
          </cell>
          <cell r="E27">
            <v>2001</v>
          </cell>
        </row>
        <row r="28">
          <cell r="D28">
            <v>7982951762.6100006</v>
          </cell>
          <cell r="E28">
            <v>2001</v>
          </cell>
        </row>
        <row r="29">
          <cell r="D29">
            <v>9141204662</v>
          </cell>
          <cell r="E29">
            <v>2001</v>
          </cell>
        </row>
        <row r="30">
          <cell r="D30">
            <v>4900000000</v>
          </cell>
          <cell r="E30">
            <v>2001</v>
          </cell>
        </row>
        <row r="31">
          <cell r="D31">
            <v>4410000000</v>
          </cell>
          <cell r="E31">
            <v>2001</v>
          </cell>
        </row>
        <row r="32">
          <cell r="D32">
            <v>1056000000</v>
          </cell>
          <cell r="E32">
            <v>2001</v>
          </cell>
        </row>
        <row r="33">
          <cell r="D33">
            <v>4029052001.6099997</v>
          </cell>
          <cell r="E33">
            <v>2001</v>
          </cell>
        </row>
        <row r="34">
          <cell r="D34">
            <v>3741417795</v>
          </cell>
          <cell r="E34">
            <v>2001</v>
          </cell>
        </row>
        <row r="35">
          <cell r="D35">
            <v>525000000</v>
          </cell>
          <cell r="E35">
            <v>2001</v>
          </cell>
        </row>
        <row r="36">
          <cell r="D36">
            <v>173880000</v>
          </cell>
          <cell r="E36">
            <v>2001</v>
          </cell>
        </row>
        <row r="37">
          <cell r="D37">
            <v>5670000000</v>
          </cell>
          <cell r="E37">
            <v>2001</v>
          </cell>
        </row>
        <row r="38">
          <cell r="D38">
            <v>614250000</v>
          </cell>
          <cell r="E38">
            <v>2001</v>
          </cell>
        </row>
        <row r="39">
          <cell r="D39">
            <v>1375920000</v>
          </cell>
          <cell r="E39">
            <v>2001</v>
          </cell>
        </row>
        <row r="40">
          <cell r="D40">
            <v>262500000</v>
          </cell>
          <cell r="E40">
            <v>2001</v>
          </cell>
        </row>
        <row r="41">
          <cell r="D41">
            <v>756000000</v>
          </cell>
          <cell r="E41">
            <v>2001</v>
          </cell>
        </row>
        <row r="42">
          <cell r="D42">
            <v>630000000</v>
          </cell>
          <cell r="E42">
            <v>2001</v>
          </cell>
        </row>
        <row r="43">
          <cell r="D43">
            <v>2252250000</v>
          </cell>
          <cell r="E43">
            <v>2001</v>
          </cell>
        </row>
        <row r="44">
          <cell r="D44">
            <v>90000000</v>
          </cell>
          <cell r="E44">
            <v>2001</v>
          </cell>
        </row>
        <row r="45">
          <cell r="D45">
            <v>108000000</v>
          </cell>
          <cell r="E45">
            <v>2001</v>
          </cell>
        </row>
        <row r="46">
          <cell r="D46">
            <v>4725000000</v>
          </cell>
          <cell r="E46">
            <v>2001</v>
          </cell>
        </row>
        <row r="47">
          <cell r="D47">
            <v>216000000</v>
          </cell>
          <cell r="E47">
            <v>2001</v>
          </cell>
        </row>
        <row r="48">
          <cell r="D48">
            <v>168750000</v>
          </cell>
          <cell r="E48">
            <v>2001</v>
          </cell>
        </row>
        <row r="49">
          <cell r="D49">
            <v>180000000</v>
          </cell>
          <cell r="E49">
            <v>2001</v>
          </cell>
        </row>
        <row r="50">
          <cell r="D50">
            <v>336000000</v>
          </cell>
          <cell r="E50">
            <v>2001</v>
          </cell>
        </row>
        <row r="51">
          <cell r="D51">
            <v>999000000</v>
          </cell>
          <cell r="E51">
            <v>2001</v>
          </cell>
        </row>
        <row r="52">
          <cell r="D52">
            <v>468000000</v>
          </cell>
          <cell r="E52">
            <v>2001</v>
          </cell>
        </row>
        <row r="53">
          <cell r="D53">
            <v>2856000000</v>
          </cell>
          <cell r="E53">
            <v>2001</v>
          </cell>
        </row>
        <row r="54">
          <cell r="D54">
            <v>2940000000</v>
          </cell>
          <cell r="E54">
            <v>2001</v>
          </cell>
        </row>
        <row r="55">
          <cell r="D55">
            <v>107250000</v>
          </cell>
          <cell r="E55">
            <v>2001</v>
          </cell>
        </row>
        <row r="56">
          <cell r="D56">
            <v>4725000000</v>
          </cell>
          <cell r="E56">
            <v>2001</v>
          </cell>
        </row>
        <row r="57">
          <cell r="D57">
            <v>31588402771.260002</v>
          </cell>
          <cell r="E57">
            <v>2001</v>
          </cell>
        </row>
        <row r="58">
          <cell r="D58">
            <v>1134000000</v>
          </cell>
          <cell r="E58">
            <v>2001</v>
          </cell>
        </row>
        <row r="59">
          <cell r="D59">
            <v>7275000000</v>
          </cell>
          <cell r="E59">
            <v>2001</v>
          </cell>
        </row>
        <row r="60">
          <cell r="D60">
            <v>234097500</v>
          </cell>
          <cell r="E60">
            <v>2001</v>
          </cell>
        </row>
        <row r="61">
          <cell r="D61">
            <v>949130000</v>
          </cell>
          <cell r="E61">
            <v>2001</v>
          </cell>
        </row>
        <row r="62">
          <cell r="D62">
            <v>386750000</v>
          </cell>
          <cell r="E62">
            <v>2001</v>
          </cell>
        </row>
        <row r="63">
          <cell r="D63">
            <v>153562500</v>
          </cell>
          <cell r="E63">
            <v>2001</v>
          </cell>
        </row>
        <row r="64">
          <cell r="D64">
            <v>268450000</v>
          </cell>
          <cell r="E64">
            <v>2001</v>
          </cell>
        </row>
        <row r="65">
          <cell r="D65">
            <v>428610000</v>
          </cell>
          <cell r="E65">
            <v>2001</v>
          </cell>
        </row>
        <row r="66">
          <cell r="D66">
            <v>87587500</v>
          </cell>
          <cell r="E66">
            <v>2001</v>
          </cell>
        </row>
        <row r="67">
          <cell r="D67">
            <v>324187500</v>
          </cell>
          <cell r="E67">
            <v>2001</v>
          </cell>
        </row>
        <row r="68">
          <cell r="D68">
            <v>1305000000</v>
          </cell>
          <cell r="E68">
            <v>2001</v>
          </cell>
        </row>
        <row r="69">
          <cell r="D69">
            <v>118755000</v>
          </cell>
          <cell r="E69">
            <v>2001</v>
          </cell>
        </row>
        <row r="70">
          <cell r="D70">
            <v>68040000</v>
          </cell>
          <cell r="E70">
            <v>2001</v>
          </cell>
        </row>
        <row r="71">
          <cell r="D71">
            <v>86450000</v>
          </cell>
          <cell r="E71">
            <v>2001</v>
          </cell>
        </row>
        <row r="72">
          <cell r="D72">
            <v>145600000</v>
          </cell>
          <cell r="E72">
            <v>2001</v>
          </cell>
        </row>
        <row r="73">
          <cell r="D73">
            <v>145600000</v>
          </cell>
          <cell r="E73">
            <v>2001</v>
          </cell>
        </row>
        <row r="74">
          <cell r="D74">
            <v>174720000</v>
          </cell>
          <cell r="E74">
            <v>2001</v>
          </cell>
        </row>
        <row r="75">
          <cell r="D75">
            <v>317362500</v>
          </cell>
          <cell r="E75">
            <v>2001</v>
          </cell>
        </row>
        <row r="76">
          <cell r="D76">
            <v>1742422500</v>
          </cell>
          <cell r="E76">
            <v>2001</v>
          </cell>
        </row>
        <row r="77">
          <cell r="D77">
            <v>216125000</v>
          </cell>
          <cell r="E77">
            <v>2001</v>
          </cell>
        </row>
        <row r="78">
          <cell r="D78">
            <v>1650550765</v>
          </cell>
          <cell r="E78">
            <v>2001</v>
          </cell>
        </row>
        <row r="79">
          <cell r="D79">
            <v>630000000</v>
          </cell>
          <cell r="E79">
            <v>2001</v>
          </cell>
        </row>
        <row r="80">
          <cell r="D80">
            <v>9359649503.9899998</v>
          </cell>
          <cell r="E80">
            <v>2001</v>
          </cell>
        </row>
        <row r="81">
          <cell r="D81">
            <v>2275000000</v>
          </cell>
          <cell r="E81">
            <v>2001</v>
          </cell>
        </row>
        <row r="82">
          <cell r="D82">
            <v>3890250000</v>
          </cell>
          <cell r="E82">
            <v>2001</v>
          </cell>
        </row>
        <row r="83">
          <cell r="D83">
            <v>4299750000</v>
          </cell>
          <cell r="E83">
            <v>2001</v>
          </cell>
        </row>
        <row r="84">
          <cell r="D84">
            <v>2591976598.3800001</v>
          </cell>
          <cell r="E84">
            <v>2001</v>
          </cell>
        </row>
        <row r="85">
          <cell r="D85">
            <v>540000000</v>
          </cell>
          <cell r="E85">
            <v>2001</v>
          </cell>
        </row>
        <row r="86">
          <cell r="D86">
            <v>1620000000</v>
          </cell>
          <cell r="E86">
            <v>2001</v>
          </cell>
        </row>
        <row r="87">
          <cell r="D87">
            <v>540000000</v>
          </cell>
          <cell r="E87">
            <v>2001</v>
          </cell>
        </row>
        <row r="88">
          <cell r="D88">
            <v>900000000</v>
          </cell>
          <cell r="E88">
            <v>2001</v>
          </cell>
        </row>
        <row r="89">
          <cell r="D89">
            <v>175500000</v>
          </cell>
          <cell r="E89">
            <v>2001</v>
          </cell>
        </row>
        <row r="90">
          <cell r="D90">
            <v>675000000</v>
          </cell>
          <cell r="E90">
            <v>2001</v>
          </cell>
        </row>
        <row r="91">
          <cell r="D91">
            <v>3360000000</v>
          </cell>
          <cell r="E91">
            <v>2001</v>
          </cell>
        </row>
        <row r="92">
          <cell r="D92">
            <v>2700000000</v>
          </cell>
          <cell r="E92">
            <v>2001</v>
          </cell>
        </row>
        <row r="93">
          <cell r="D93">
            <v>288000000</v>
          </cell>
          <cell r="E93">
            <v>2001</v>
          </cell>
        </row>
        <row r="94">
          <cell r="D94">
            <v>3273925686</v>
          </cell>
          <cell r="E94">
            <v>2001</v>
          </cell>
        </row>
        <row r="95">
          <cell r="D95">
            <v>2475000000</v>
          </cell>
          <cell r="E95">
            <v>2001</v>
          </cell>
        </row>
        <row r="96">
          <cell r="D96">
            <v>450000000</v>
          </cell>
          <cell r="E96">
            <v>2001</v>
          </cell>
        </row>
        <row r="97">
          <cell r="D97">
            <v>46812964265.480003</v>
          </cell>
          <cell r="E97">
            <v>2001</v>
          </cell>
        </row>
        <row r="98">
          <cell r="D98">
            <v>6975000000</v>
          </cell>
          <cell r="E98">
            <v>2001</v>
          </cell>
        </row>
        <row r="99">
          <cell r="D99">
            <v>20175343360</v>
          </cell>
          <cell r="E99">
            <v>2001</v>
          </cell>
        </row>
        <row r="100">
          <cell r="D100">
            <v>13778074379</v>
          </cell>
          <cell r="E100">
            <v>2001</v>
          </cell>
        </row>
        <row r="101">
          <cell r="D101">
            <v>4420800000</v>
          </cell>
          <cell r="E101">
            <v>2001</v>
          </cell>
        </row>
        <row r="102">
          <cell r="D102">
            <v>175500000</v>
          </cell>
          <cell r="E102">
            <v>2001</v>
          </cell>
        </row>
        <row r="103">
          <cell r="D103">
            <v>3360000000</v>
          </cell>
          <cell r="E103">
            <v>2001</v>
          </cell>
        </row>
        <row r="104">
          <cell r="D104">
            <v>2080000000</v>
          </cell>
          <cell r="E104">
            <v>2001</v>
          </cell>
        </row>
        <row r="105">
          <cell r="D105">
            <v>980850000</v>
          </cell>
          <cell r="E105">
            <v>2001</v>
          </cell>
        </row>
        <row r="106">
          <cell r="D106">
            <v>506250000</v>
          </cell>
          <cell r="E106">
            <v>2001</v>
          </cell>
        </row>
        <row r="107">
          <cell r="D107">
            <v>1108800000</v>
          </cell>
          <cell r="E107">
            <v>2001</v>
          </cell>
        </row>
        <row r="108">
          <cell r="D108">
            <v>1142400000</v>
          </cell>
          <cell r="E108">
            <v>2001</v>
          </cell>
        </row>
        <row r="109">
          <cell r="D109">
            <v>913733028</v>
          </cell>
          <cell r="E109">
            <v>2001</v>
          </cell>
        </row>
        <row r="110">
          <cell r="D110">
            <v>15371093732.342295</v>
          </cell>
          <cell r="E110">
            <v>2001</v>
          </cell>
        </row>
        <row r="111">
          <cell r="D111">
            <v>2058000000</v>
          </cell>
          <cell r="E111">
            <v>2001</v>
          </cell>
        </row>
        <row r="112">
          <cell r="D112">
            <v>2016000000</v>
          </cell>
          <cell r="E112">
            <v>2001</v>
          </cell>
        </row>
        <row r="113">
          <cell r="D113">
            <v>1176000000</v>
          </cell>
          <cell r="E113">
            <v>2001</v>
          </cell>
        </row>
        <row r="114">
          <cell r="D114">
            <v>1848000000</v>
          </cell>
          <cell r="E114">
            <v>2001</v>
          </cell>
        </row>
        <row r="115">
          <cell r="D115">
            <v>4200000000</v>
          </cell>
          <cell r="E115">
            <v>2001</v>
          </cell>
        </row>
        <row r="116">
          <cell r="D116">
            <v>4992000000</v>
          </cell>
          <cell r="E116">
            <v>2001</v>
          </cell>
        </row>
        <row r="117">
          <cell r="D117">
            <v>8400000000</v>
          </cell>
          <cell r="E117">
            <v>2001</v>
          </cell>
        </row>
        <row r="118">
          <cell r="D118">
            <v>12022715750</v>
          </cell>
          <cell r="E118">
            <v>2001</v>
          </cell>
        </row>
        <row r="119">
          <cell r="D119">
            <v>1300000000</v>
          </cell>
          <cell r="E119">
            <v>2001</v>
          </cell>
        </row>
        <row r="120">
          <cell r="D120">
            <v>14400000000</v>
          </cell>
          <cell r="E120">
            <v>2001</v>
          </cell>
        </row>
        <row r="121">
          <cell r="D121">
            <v>16170000000</v>
          </cell>
          <cell r="E121">
            <v>2001</v>
          </cell>
        </row>
        <row r="122">
          <cell r="D122">
            <v>819000000</v>
          </cell>
          <cell r="E122">
            <v>2001</v>
          </cell>
        </row>
        <row r="123">
          <cell r="D123">
            <v>303750000</v>
          </cell>
          <cell r="E123">
            <v>2001</v>
          </cell>
        </row>
        <row r="124">
          <cell r="D124">
            <v>17280000000</v>
          </cell>
          <cell r="E124">
            <v>2001</v>
          </cell>
        </row>
        <row r="125">
          <cell r="D125">
            <v>56840000000</v>
          </cell>
          <cell r="E125">
            <v>2001</v>
          </cell>
        </row>
        <row r="126">
          <cell r="D126">
            <v>15288000000</v>
          </cell>
          <cell r="E126">
            <v>2001</v>
          </cell>
        </row>
        <row r="127">
          <cell r="D127">
            <v>11424000000</v>
          </cell>
          <cell r="E127">
            <v>2001</v>
          </cell>
        </row>
        <row r="128">
          <cell r="D128">
            <v>15680000000</v>
          </cell>
          <cell r="E128">
            <v>2001</v>
          </cell>
        </row>
        <row r="129">
          <cell r="D129">
            <v>3060956544</v>
          </cell>
          <cell r="E129">
            <v>2001</v>
          </cell>
        </row>
        <row r="130">
          <cell r="D130">
            <v>4992000000</v>
          </cell>
          <cell r="E130">
            <v>2001</v>
          </cell>
        </row>
        <row r="131">
          <cell r="D131">
            <v>4302632417</v>
          </cell>
          <cell r="E131">
            <v>2001</v>
          </cell>
        </row>
        <row r="132">
          <cell r="D132">
            <v>1755000000</v>
          </cell>
          <cell r="E132">
            <v>2001</v>
          </cell>
        </row>
        <row r="133">
          <cell r="D133">
            <v>5376000000</v>
          </cell>
          <cell r="E133">
            <v>2001</v>
          </cell>
        </row>
        <row r="134">
          <cell r="D134">
            <v>998400000</v>
          </cell>
          <cell r="E134">
            <v>2001</v>
          </cell>
        </row>
        <row r="135">
          <cell r="D135">
            <v>1248000000</v>
          </cell>
          <cell r="E135">
            <v>2001</v>
          </cell>
        </row>
        <row r="136">
          <cell r="D136">
            <v>1190400000</v>
          </cell>
          <cell r="E136">
            <v>2001</v>
          </cell>
        </row>
        <row r="137">
          <cell r="D137">
            <v>580500000</v>
          </cell>
          <cell r="E137">
            <v>2001</v>
          </cell>
        </row>
        <row r="138">
          <cell r="D138">
            <v>261000000</v>
          </cell>
          <cell r="E138">
            <v>2001</v>
          </cell>
        </row>
        <row r="139">
          <cell r="D139">
            <v>3159000000</v>
          </cell>
          <cell r="E139">
            <v>2001</v>
          </cell>
        </row>
        <row r="140">
          <cell r="D140">
            <v>6552000000</v>
          </cell>
          <cell r="E140">
            <v>2001</v>
          </cell>
        </row>
        <row r="141">
          <cell r="D141">
            <v>765000000</v>
          </cell>
          <cell r="E141">
            <v>2001</v>
          </cell>
        </row>
        <row r="142">
          <cell r="D142">
            <v>6048000000</v>
          </cell>
          <cell r="E142">
            <v>2001</v>
          </cell>
        </row>
        <row r="143">
          <cell r="D143">
            <v>2937600000</v>
          </cell>
          <cell r="E143">
            <v>2001</v>
          </cell>
        </row>
        <row r="144">
          <cell r="D144">
            <v>720000000</v>
          </cell>
          <cell r="E144">
            <v>2001</v>
          </cell>
        </row>
        <row r="145">
          <cell r="D145">
            <v>1080000000</v>
          </cell>
          <cell r="E145">
            <v>2001</v>
          </cell>
        </row>
        <row r="146">
          <cell r="D146">
            <v>1011456000</v>
          </cell>
          <cell r="E146">
            <v>2001</v>
          </cell>
        </row>
        <row r="147">
          <cell r="D147">
            <v>3640000000</v>
          </cell>
          <cell r="E147">
            <v>2001</v>
          </cell>
        </row>
        <row r="148">
          <cell r="D148">
            <v>3071250000</v>
          </cell>
          <cell r="E148">
            <v>2001</v>
          </cell>
        </row>
        <row r="149">
          <cell r="D149">
            <v>3240000000</v>
          </cell>
          <cell r="E149">
            <v>2001</v>
          </cell>
        </row>
        <row r="150">
          <cell r="D150">
            <v>2835000000</v>
          </cell>
          <cell r="E150">
            <v>2001</v>
          </cell>
        </row>
        <row r="151">
          <cell r="D151">
            <v>1215000000</v>
          </cell>
          <cell r="E151">
            <v>2001</v>
          </cell>
        </row>
        <row r="152">
          <cell r="D152">
            <v>2835000000</v>
          </cell>
          <cell r="E152">
            <v>2001</v>
          </cell>
        </row>
        <row r="153">
          <cell r="D153">
            <v>3000000000</v>
          </cell>
          <cell r="E153">
            <v>2001</v>
          </cell>
        </row>
        <row r="154">
          <cell r="D154">
            <v>263250000</v>
          </cell>
          <cell r="E154">
            <v>2001</v>
          </cell>
        </row>
        <row r="155">
          <cell r="D155">
            <v>5119353361.6199999</v>
          </cell>
          <cell r="E155">
            <v>2001</v>
          </cell>
        </row>
        <row r="156">
          <cell r="D156">
            <v>2304000000</v>
          </cell>
          <cell r="E156">
            <v>2001</v>
          </cell>
        </row>
        <row r="157">
          <cell r="D157">
            <v>643500000</v>
          </cell>
          <cell r="E157">
            <v>2001</v>
          </cell>
        </row>
        <row r="158">
          <cell r="D158">
            <v>1008000000</v>
          </cell>
          <cell r="E158">
            <v>2001</v>
          </cell>
        </row>
        <row r="159">
          <cell r="D159">
            <v>1440000000</v>
          </cell>
          <cell r="E159">
            <v>2001</v>
          </cell>
        </row>
        <row r="160">
          <cell r="D160">
            <v>864000000</v>
          </cell>
          <cell r="E160">
            <v>2001</v>
          </cell>
        </row>
        <row r="161">
          <cell r="D161">
            <v>540000000</v>
          </cell>
          <cell r="E161">
            <v>2001</v>
          </cell>
        </row>
        <row r="162">
          <cell r="D162">
            <v>3160500000</v>
          </cell>
          <cell r="E162">
            <v>2001</v>
          </cell>
        </row>
        <row r="163">
          <cell r="D163">
            <v>1323000000</v>
          </cell>
          <cell r="E163">
            <v>2001</v>
          </cell>
        </row>
        <row r="164">
          <cell r="D164">
            <v>648000000</v>
          </cell>
          <cell r="E164">
            <v>2001</v>
          </cell>
        </row>
        <row r="165">
          <cell r="D165">
            <v>1440000000</v>
          </cell>
          <cell r="E165">
            <v>2001</v>
          </cell>
        </row>
        <row r="166">
          <cell r="D166">
            <v>787500000</v>
          </cell>
          <cell r="E166">
            <v>2001</v>
          </cell>
        </row>
        <row r="167">
          <cell r="D167">
            <v>700000000</v>
          </cell>
          <cell r="E167">
            <v>2001</v>
          </cell>
        </row>
        <row r="168">
          <cell r="D168">
            <v>536747180</v>
          </cell>
          <cell r="E168">
            <v>2001</v>
          </cell>
        </row>
        <row r="169">
          <cell r="D169">
            <v>600000000</v>
          </cell>
          <cell r="E169">
            <v>2001</v>
          </cell>
        </row>
        <row r="170">
          <cell r="D170">
            <v>243750000</v>
          </cell>
          <cell r="E170">
            <v>2001</v>
          </cell>
        </row>
        <row r="171">
          <cell r="D171">
            <v>787500000</v>
          </cell>
          <cell r="E171">
            <v>2001</v>
          </cell>
        </row>
        <row r="172">
          <cell r="D172">
            <v>4613760526</v>
          </cell>
          <cell r="E172">
            <v>2001</v>
          </cell>
        </row>
        <row r="173">
          <cell r="D173">
            <v>832000000</v>
          </cell>
          <cell r="E173">
            <v>2001</v>
          </cell>
        </row>
        <row r="174">
          <cell r="D174">
            <v>187200000</v>
          </cell>
          <cell r="E174">
            <v>2001</v>
          </cell>
        </row>
        <row r="175">
          <cell r="D175">
            <v>525000000</v>
          </cell>
          <cell r="E175">
            <v>2001</v>
          </cell>
        </row>
        <row r="176">
          <cell r="D176">
            <v>1115572260</v>
          </cell>
          <cell r="E176">
            <v>2001</v>
          </cell>
        </row>
        <row r="177">
          <cell r="D177">
            <v>537600000</v>
          </cell>
          <cell r="E177">
            <v>2001</v>
          </cell>
        </row>
        <row r="178">
          <cell r="D178">
            <v>1229280000</v>
          </cell>
          <cell r="E178">
            <v>2001</v>
          </cell>
        </row>
        <row r="179">
          <cell r="D179">
            <v>180000000</v>
          </cell>
          <cell r="E179">
            <v>2001</v>
          </cell>
        </row>
        <row r="180">
          <cell r="D180">
            <v>975000000</v>
          </cell>
          <cell r="E180">
            <v>2001</v>
          </cell>
        </row>
        <row r="181">
          <cell r="D181">
            <v>472500000</v>
          </cell>
          <cell r="E181">
            <v>2001</v>
          </cell>
        </row>
        <row r="182">
          <cell r="D182">
            <v>337500000</v>
          </cell>
          <cell r="E182">
            <v>2001</v>
          </cell>
        </row>
        <row r="183">
          <cell r="D183">
            <v>441000000</v>
          </cell>
          <cell r="E183">
            <v>2001</v>
          </cell>
        </row>
        <row r="184">
          <cell r="D184">
            <v>472500000</v>
          </cell>
          <cell r="E184">
            <v>2001</v>
          </cell>
        </row>
        <row r="185">
          <cell r="D185">
            <v>405000000</v>
          </cell>
          <cell r="E185">
            <v>2001</v>
          </cell>
        </row>
        <row r="186">
          <cell r="D186">
            <v>810000000</v>
          </cell>
          <cell r="E186">
            <v>2001</v>
          </cell>
        </row>
        <row r="187">
          <cell r="D187">
            <v>47250000</v>
          </cell>
          <cell r="E187">
            <v>2001</v>
          </cell>
        </row>
        <row r="188">
          <cell r="D188">
            <v>378000000</v>
          </cell>
          <cell r="E188">
            <v>2001</v>
          </cell>
        </row>
        <row r="189">
          <cell r="D189">
            <v>270000000</v>
          </cell>
          <cell r="E189">
            <v>2001</v>
          </cell>
        </row>
        <row r="190">
          <cell r="D190">
            <v>453375000</v>
          </cell>
          <cell r="E190">
            <v>2001</v>
          </cell>
        </row>
        <row r="191">
          <cell r="D191">
            <v>1215000000</v>
          </cell>
          <cell r="E191">
            <v>2001</v>
          </cell>
        </row>
        <row r="192">
          <cell r="D192">
            <v>239400000</v>
          </cell>
          <cell r="E192">
            <v>2001</v>
          </cell>
        </row>
        <row r="193">
          <cell r="D193">
            <v>1770000000</v>
          </cell>
          <cell r="E193">
            <v>2001</v>
          </cell>
        </row>
        <row r="194">
          <cell r="D194">
            <v>1248000000</v>
          </cell>
          <cell r="E194">
            <v>2001</v>
          </cell>
        </row>
        <row r="195">
          <cell r="D195">
            <v>6600000000</v>
          </cell>
          <cell r="E195">
            <v>2004</v>
          </cell>
        </row>
        <row r="196">
          <cell r="D196">
            <v>841500000</v>
          </cell>
          <cell r="E196">
            <v>2006</v>
          </cell>
        </row>
        <row r="197">
          <cell r="D197">
            <v>7560000000</v>
          </cell>
          <cell r="E197">
            <v>1993</v>
          </cell>
        </row>
        <row r="198">
          <cell r="D198">
            <v>945000000</v>
          </cell>
          <cell r="E198">
            <v>1996</v>
          </cell>
        </row>
        <row r="199">
          <cell r="D199">
            <v>286650000</v>
          </cell>
          <cell r="E199">
            <v>1942</v>
          </cell>
        </row>
        <row r="200">
          <cell r="D200">
            <v>420000000</v>
          </cell>
          <cell r="E200">
            <v>1980</v>
          </cell>
        </row>
        <row r="201">
          <cell r="D201">
            <v>128000000</v>
          </cell>
          <cell r="E201">
            <v>2006</v>
          </cell>
        </row>
        <row r="202">
          <cell r="D202">
            <v>7177500000</v>
          </cell>
          <cell r="E202">
            <v>2005</v>
          </cell>
        </row>
        <row r="203">
          <cell r="D203">
            <v>336000000</v>
          </cell>
          <cell r="E203">
            <v>2006</v>
          </cell>
        </row>
        <row r="204">
          <cell r="D204">
            <v>294000000</v>
          </cell>
          <cell r="E204">
            <v>1942</v>
          </cell>
        </row>
        <row r="205">
          <cell r="D205">
            <v>504000000</v>
          </cell>
          <cell r="E205">
            <v>1980</v>
          </cell>
        </row>
        <row r="206">
          <cell r="D206">
            <v>150000000</v>
          </cell>
          <cell r="E206">
            <v>2006</v>
          </cell>
        </row>
        <row r="207">
          <cell r="D207">
            <v>162000000</v>
          </cell>
          <cell r="E207">
            <v>1999</v>
          </cell>
        </row>
        <row r="208">
          <cell r="D208">
            <v>841500000</v>
          </cell>
          <cell r="E208">
            <v>2006</v>
          </cell>
        </row>
        <row r="209">
          <cell r="D209">
            <v>2772000000</v>
          </cell>
          <cell r="E209">
            <v>1987</v>
          </cell>
        </row>
        <row r="210">
          <cell r="D210">
            <v>308000000</v>
          </cell>
          <cell r="E210">
            <v>1999</v>
          </cell>
        </row>
        <row r="211">
          <cell r="D211">
            <v>1155000000</v>
          </cell>
          <cell r="E211">
            <v>2003</v>
          </cell>
        </row>
        <row r="212">
          <cell r="D212">
            <v>374400000</v>
          </cell>
          <cell r="E212">
            <v>2000</v>
          </cell>
        </row>
        <row r="213">
          <cell r="D213">
            <v>345600000</v>
          </cell>
          <cell r="E213">
            <v>1981</v>
          </cell>
        </row>
        <row r="214">
          <cell r="D214">
            <v>3168000000</v>
          </cell>
          <cell r="E214">
            <v>1999</v>
          </cell>
        </row>
        <row r="215">
          <cell r="D215">
            <v>388800000</v>
          </cell>
          <cell r="E215">
            <v>1990</v>
          </cell>
        </row>
        <row r="216">
          <cell r="D216">
            <v>648000000</v>
          </cell>
          <cell r="E216">
            <v>1990</v>
          </cell>
        </row>
        <row r="217">
          <cell r="D217">
            <v>374400000</v>
          </cell>
          <cell r="E217">
            <v>2000</v>
          </cell>
        </row>
        <row r="218">
          <cell r="D218">
            <v>388800000</v>
          </cell>
          <cell r="E218">
            <v>1990</v>
          </cell>
        </row>
        <row r="219">
          <cell r="D219">
            <v>345600000</v>
          </cell>
          <cell r="E219">
            <v>1987</v>
          </cell>
        </row>
        <row r="220">
          <cell r="D220">
            <v>486000000</v>
          </cell>
          <cell r="E220">
            <v>1991</v>
          </cell>
        </row>
        <row r="221">
          <cell r="D221">
            <v>230400000</v>
          </cell>
          <cell r="E221">
            <v>2006</v>
          </cell>
        </row>
        <row r="222">
          <cell r="D222">
            <v>378000000</v>
          </cell>
          <cell r="E222">
            <v>1990</v>
          </cell>
        </row>
        <row r="223">
          <cell r="D223">
            <v>576000000</v>
          </cell>
          <cell r="E223">
            <v>1987</v>
          </cell>
        </row>
        <row r="224">
          <cell r="D224">
            <v>432000000</v>
          </cell>
          <cell r="E224">
            <v>2006</v>
          </cell>
        </row>
        <row r="225">
          <cell r="D225">
            <v>226800000</v>
          </cell>
          <cell r="E225">
            <v>1992</v>
          </cell>
        </row>
        <row r="226">
          <cell r="D226">
            <v>324000000</v>
          </cell>
          <cell r="E226">
            <v>2006</v>
          </cell>
        </row>
        <row r="227">
          <cell r="D227">
            <v>140400000</v>
          </cell>
          <cell r="E227">
            <v>2004</v>
          </cell>
        </row>
        <row r="228">
          <cell r="D228">
            <v>396000000</v>
          </cell>
          <cell r="E228">
            <v>1982</v>
          </cell>
        </row>
        <row r="229">
          <cell r="D229">
            <v>140400000</v>
          </cell>
          <cell r="E229">
            <v>2004</v>
          </cell>
        </row>
        <row r="230">
          <cell r="D230">
            <v>720000000</v>
          </cell>
          <cell r="E230">
            <v>2006</v>
          </cell>
        </row>
        <row r="231">
          <cell r="D231">
            <v>384000000</v>
          </cell>
          <cell r="E231">
            <v>2005</v>
          </cell>
        </row>
        <row r="232">
          <cell r="D232">
            <v>140400000</v>
          </cell>
          <cell r="E232">
            <v>2004</v>
          </cell>
        </row>
        <row r="233">
          <cell r="D233">
            <v>135000000</v>
          </cell>
          <cell r="E233">
            <v>1996</v>
          </cell>
        </row>
        <row r="234">
          <cell r="D234">
            <v>252000000</v>
          </cell>
          <cell r="E234">
            <v>1995</v>
          </cell>
        </row>
        <row r="235">
          <cell r="D235">
            <v>336000000</v>
          </cell>
          <cell r="E235">
            <v>1978</v>
          </cell>
        </row>
        <row r="236">
          <cell r="D236">
            <v>528000000</v>
          </cell>
          <cell r="E236">
            <v>1990</v>
          </cell>
        </row>
        <row r="237">
          <cell r="D237">
            <v>180000000</v>
          </cell>
          <cell r="E237">
            <v>1990</v>
          </cell>
        </row>
        <row r="238">
          <cell r="D238">
            <v>252000000</v>
          </cell>
          <cell r="E238">
            <v>1984</v>
          </cell>
        </row>
        <row r="239">
          <cell r="D239">
            <v>486000000</v>
          </cell>
          <cell r="E239">
            <v>1986</v>
          </cell>
        </row>
        <row r="240">
          <cell r="D240">
            <v>1848000000</v>
          </cell>
          <cell r="E240">
            <v>1988</v>
          </cell>
        </row>
        <row r="241">
          <cell r="D241">
            <v>422400000</v>
          </cell>
          <cell r="E241">
            <v>1981</v>
          </cell>
        </row>
        <row r="242">
          <cell r="D242">
            <v>1320000000</v>
          </cell>
          <cell r="E242">
            <v>2006</v>
          </cell>
        </row>
        <row r="243">
          <cell r="D243">
            <v>528000000</v>
          </cell>
          <cell r="E243">
            <v>2006</v>
          </cell>
        </row>
        <row r="244">
          <cell r="D244">
            <v>2125200000</v>
          </cell>
          <cell r="E244">
            <v>1987</v>
          </cell>
        </row>
        <row r="245">
          <cell r="D245">
            <v>841500000</v>
          </cell>
          <cell r="E245">
            <v>2004</v>
          </cell>
        </row>
        <row r="246">
          <cell r="D246">
            <v>495000000</v>
          </cell>
          <cell r="E246">
            <v>2001</v>
          </cell>
        </row>
        <row r="247">
          <cell r="D247">
            <v>2059200000</v>
          </cell>
          <cell r="E247">
            <v>2004</v>
          </cell>
        </row>
        <row r="248">
          <cell r="D248">
            <v>495000000</v>
          </cell>
          <cell r="E248">
            <v>2001</v>
          </cell>
        </row>
        <row r="249">
          <cell r="D249">
            <v>841500000</v>
          </cell>
          <cell r="E249">
            <v>2004</v>
          </cell>
        </row>
        <row r="250">
          <cell r="D250">
            <v>150000000</v>
          </cell>
          <cell r="E250">
            <v>2006</v>
          </cell>
        </row>
        <row r="251">
          <cell r="D251">
            <v>1750542695.4095719</v>
          </cell>
          <cell r="E251">
            <v>2007</v>
          </cell>
        </row>
        <row r="252">
          <cell r="D252">
            <v>1797674273.4540961</v>
          </cell>
          <cell r="E252">
            <v>2007</v>
          </cell>
        </row>
        <row r="253">
          <cell r="D253">
            <v>2826398290.872139</v>
          </cell>
          <cell r="E253">
            <v>2007</v>
          </cell>
        </row>
        <row r="254">
          <cell r="D254">
            <v>1990033077.2583308</v>
          </cell>
          <cell r="E254">
            <v>2007</v>
          </cell>
        </row>
        <row r="255">
          <cell r="D255">
            <v>2194386304.3273997</v>
          </cell>
          <cell r="E255">
            <v>2007</v>
          </cell>
        </row>
        <row r="256">
          <cell r="D256">
            <v>5037798091.3787003</v>
          </cell>
          <cell r="E256">
            <v>2007</v>
          </cell>
        </row>
        <row r="257">
          <cell r="D257">
            <v>1259881574.9739072</v>
          </cell>
          <cell r="E257">
            <v>2007</v>
          </cell>
        </row>
        <row r="258">
          <cell r="D258">
            <v>1445197841.9462903</v>
          </cell>
          <cell r="E258">
            <v>2007</v>
          </cell>
        </row>
        <row r="259">
          <cell r="D259">
            <v>3995337645.1723862</v>
          </cell>
          <cell r="E259">
            <v>2007</v>
          </cell>
        </row>
        <row r="260">
          <cell r="D260">
            <v>92623120.774719015</v>
          </cell>
          <cell r="E260">
            <v>2007</v>
          </cell>
        </row>
        <row r="261">
          <cell r="D261">
            <v>9470100204.3266697</v>
          </cell>
          <cell r="E261">
            <v>2007</v>
          </cell>
        </row>
        <row r="262">
          <cell r="D262">
            <v>1495355556.08446</v>
          </cell>
          <cell r="E262">
            <v>2007</v>
          </cell>
        </row>
        <row r="263">
          <cell r="D263">
            <v>1601590326.3398361</v>
          </cell>
          <cell r="E263">
            <v>2007</v>
          </cell>
        </row>
        <row r="264">
          <cell r="D264">
            <v>1236351311.7744997</v>
          </cell>
          <cell r="E264">
            <v>2007</v>
          </cell>
        </row>
        <row r="265">
          <cell r="D265">
            <v>1286184534.3929939</v>
          </cell>
          <cell r="E265">
            <v>2007</v>
          </cell>
        </row>
        <row r="266">
          <cell r="D266">
            <v>3309782443.4143963</v>
          </cell>
          <cell r="E266">
            <v>2007</v>
          </cell>
        </row>
        <row r="267">
          <cell r="D267">
            <v>2746245475.7522197</v>
          </cell>
          <cell r="E267">
            <v>2007</v>
          </cell>
        </row>
        <row r="268">
          <cell r="D268">
            <v>2013774833.48155</v>
          </cell>
          <cell r="E268">
            <v>2007</v>
          </cell>
        </row>
        <row r="269">
          <cell r="D269">
            <v>5825831760.3196297</v>
          </cell>
          <cell r="E269">
            <v>2007</v>
          </cell>
        </row>
        <row r="270">
          <cell r="D270">
            <v>1143090531.604764</v>
          </cell>
          <cell r="E270">
            <v>2007</v>
          </cell>
        </row>
        <row r="271">
          <cell r="D271">
            <v>364880737.00996</v>
          </cell>
          <cell r="E271">
            <v>2007</v>
          </cell>
        </row>
        <row r="272">
          <cell r="D272">
            <v>2746245475.7522197</v>
          </cell>
          <cell r="E272">
            <v>2007</v>
          </cell>
        </row>
        <row r="273">
          <cell r="D273">
            <v>789287288.45564878</v>
          </cell>
          <cell r="E273">
            <v>2007</v>
          </cell>
        </row>
        <row r="274">
          <cell r="D274">
            <v>677119699.41373801</v>
          </cell>
          <cell r="E274">
            <v>2007</v>
          </cell>
        </row>
        <row r="275">
          <cell r="D275">
            <v>789287288.44000006</v>
          </cell>
          <cell r="E275">
            <v>2007</v>
          </cell>
        </row>
        <row r="276">
          <cell r="D276">
            <v>786808471.61551905</v>
          </cell>
          <cell r="E276">
            <v>2007</v>
          </cell>
        </row>
        <row r="277">
          <cell r="D277">
            <v>732909624.99453104</v>
          </cell>
          <cell r="E277">
            <v>2007</v>
          </cell>
        </row>
        <row r="278">
          <cell r="D278">
            <v>646450700.572227</v>
          </cell>
          <cell r="E278">
            <v>2007</v>
          </cell>
        </row>
        <row r="279">
          <cell r="D279">
            <v>680558937.49492168</v>
          </cell>
          <cell r="E279">
            <v>2007</v>
          </cell>
        </row>
        <row r="280">
          <cell r="D280">
            <v>631947584.81671309</v>
          </cell>
          <cell r="E280">
            <v>2007</v>
          </cell>
        </row>
        <row r="281">
          <cell r="D281">
            <v>659658905.78583896</v>
          </cell>
          <cell r="E281">
            <v>2007</v>
          </cell>
        </row>
        <row r="282">
          <cell r="D282">
            <v>667654574.73438203</v>
          </cell>
          <cell r="E282">
            <v>2007</v>
          </cell>
        </row>
        <row r="283">
          <cell r="D283">
            <v>705972610.72970796</v>
          </cell>
          <cell r="E283">
            <v>2007</v>
          </cell>
        </row>
        <row r="284">
          <cell r="D284">
            <v>779831709.96329999</v>
          </cell>
          <cell r="E284">
            <v>2007</v>
          </cell>
        </row>
        <row r="285">
          <cell r="D285">
            <v>890878662.61464095</v>
          </cell>
          <cell r="E285">
            <v>2007</v>
          </cell>
        </row>
        <row r="286">
          <cell r="D286">
            <v>786272302.10877895</v>
          </cell>
          <cell r="E286">
            <v>2007</v>
          </cell>
        </row>
        <row r="287">
          <cell r="D287">
            <v>695109994.81529498</v>
          </cell>
          <cell r="E287">
            <v>2007</v>
          </cell>
        </row>
        <row r="288">
          <cell r="D288">
            <v>929480817.58420205</v>
          </cell>
          <cell r="E288">
            <v>2007</v>
          </cell>
        </row>
        <row r="289">
          <cell r="D289">
            <v>738816590.76175904</v>
          </cell>
          <cell r="E289">
            <v>2007</v>
          </cell>
        </row>
        <row r="290">
          <cell r="D290">
            <v>1400963703.44068</v>
          </cell>
          <cell r="E290">
            <v>2015</v>
          </cell>
        </row>
        <row r="291">
          <cell r="D291">
            <v>1606819122.6242001</v>
          </cell>
          <cell r="E291">
            <v>2007</v>
          </cell>
        </row>
        <row r="292">
          <cell r="D292">
            <v>966122240.69814003</v>
          </cell>
          <cell r="E292">
            <v>2007</v>
          </cell>
        </row>
        <row r="293">
          <cell r="D293">
            <v>1327353361.6165369</v>
          </cell>
          <cell r="E293">
            <v>2007</v>
          </cell>
        </row>
        <row r="294">
          <cell r="D294">
            <v>6847118208.5808697</v>
          </cell>
          <cell r="E294">
            <v>2007</v>
          </cell>
        </row>
        <row r="295">
          <cell r="D295">
            <v>2864585047.9665399</v>
          </cell>
          <cell r="E295">
            <v>2007</v>
          </cell>
        </row>
        <row r="296">
          <cell r="D296">
            <v>1327353361.6165369</v>
          </cell>
          <cell r="E296">
            <v>2007</v>
          </cell>
        </row>
        <row r="297">
          <cell r="D297">
            <v>1327353361.6165369</v>
          </cell>
          <cell r="E297">
            <v>2007</v>
          </cell>
        </row>
        <row r="298">
          <cell r="D298">
            <v>1327353361.6165369</v>
          </cell>
          <cell r="E298">
            <v>2007</v>
          </cell>
        </row>
        <row r="299">
          <cell r="D299">
            <v>1327353361.6165369</v>
          </cell>
          <cell r="E299">
            <v>2007</v>
          </cell>
        </row>
        <row r="300">
          <cell r="D300">
            <v>1110059695.6493311</v>
          </cell>
          <cell r="E300">
            <v>2007</v>
          </cell>
        </row>
        <row r="301">
          <cell r="D301">
            <v>1327353361.6165369</v>
          </cell>
          <cell r="E301">
            <v>2007</v>
          </cell>
        </row>
        <row r="302">
          <cell r="D302">
            <v>636337766.08424675</v>
          </cell>
          <cell r="E302">
            <v>2007</v>
          </cell>
        </row>
        <row r="303">
          <cell r="D303">
            <v>837379143.13253343</v>
          </cell>
          <cell r="E303">
            <v>2007</v>
          </cell>
        </row>
        <row r="304">
          <cell r="D304">
            <v>4984557066.1999998</v>
          </cell>
          <cell r="E304">
            <v>2007</v>
          </cell>
        </row>
        <row r="305">
          <cell r="D305">
            <v>3783819547.1500001</v>
          </cell>
          <cell r="E305">
            <v>2007</v>
          </cell>
        </row>
        <row r="306">
          <cell r="D306">
            <v>749497417.32000005</v>
          </cell>
          <cell r="E306">
            <v>2007</v>
          </cell>
        </row>
        <row r="307">
          <cell r="D307">
            <v>1012401500</v>
          </cell>
          <cell r="E307">
            <v>2007</v>
          </cell>
        </row>
        <row r="308">
          <cell r="D308">
            <v>14991856876.784245</v>
          </cell>
          <cell r="E308">
            <v>2007</v>
          </cell>
        </row>
        <row r="309">
          <cell r="D309">
            <v>1004635245.0665743</v>
          </cell>
          <cell r="E309">
            <v>2007</v>
          </cell>
        </row>
        <row r="310">
          <cell r="D310">
            <v>3087425688.1593609</v>
          </cell>
          <cell r="E310">
            <v>2007</v>
          </cell>
        </row>
        <row r="311">
          <cell r="D311">
            <v>2113731899.5999999</v>
          </cell>
          <cell r="E311">
            <v>2007</v>
          </cell>
        </row>
        <row r="312">
          <cell r="D312">
            <v>29986611460</v>
          </cell>
          <cell r="E312">
            <v>2008</v>
          </cell>
        </row>
        <row r="313">
          <cell r="D313">
            <v>8726284111.1459866</v>
          </cell>
          <cell r="E313">
            <v>2008</v>
          </cell>
        </row>
        <row r="314">
          <cell r="D314">
            <v>5674612893</v>
          </cell>
          <cell r="E314">
            <v>2008</v>
          </cell>
        </row>
        <row r="315">
          <cell r="D315">
            <v>1685204437</v>
          </cell>
          <cell r="E315">
            <v>2008</v>
          </cell>
        </row>
        <row r="316">
          <cell r="D316">
            <v>1969256837</v>
          </cell>
          <cell r="E316">
            <v>2008</v>
          </cell>
        </row>
        <row r="317">
          <cell r="D317">
            <v>10544570566</v>
          </cell>
          <cell r="E317">
            <v>2008</v>
          </cell>
        </row>
        <row r="318">
          <cell r="D318">
            <v>5288983329</v>
          </cell>
          <cell r="E318">
            <v>2008</v>
          </cell>
        </row>
        <row r="319">
          <cell r="D319">
            <v>711641781</v>
          </cell>
          <cell r="E319">
            <v>2008</v>
          </cell>
        </row>
        <row r="320">
          <cell r="D320">
            <v>4998589477</v>
          </cell>
          <cell r="E320">
            <v>2008</v>
          </cell>
        </row>
        <row r="321">
          <cell r="D321">
            <v>829088158</v>
          </cell>
          <cell r="E321">
            <v>2008</v>
          </cell>
        </row>
        <row r="322">
          <cell r="D322">
            <v>250000000</v>
          </cell>
          <cell r="E322">
            <v>2008</v>
          </cell>
        </row>
        <row r="323">
          <cell r="D323">
            <v>5108967559.5763826</v>
          </cell>
          <cell r="E323">
            <v>2008</v>
          </cell>
        </row>
        <row r="324">
          <cell r="D324">
            <v>2130596812.9205101</v>
          </cell>
          <cell r="E324">
            <v>2008</v>
          </cell>
        </row>
        <row r="325">
          <cell r="D325">
            <v>837796595</v>
          </cell>
          <cell r="E325">
            <v>2008</v>
          </cell>
        </row>
        <row r="326">
          <cell r="D326">
            <v>523294499</v>
          </cell>
          <cell r="E326">
            <v>2008</v>
          </cell>
        </row>
        <row r="327">
          <cell r="D327">
            <v>498235979.05180186</v>
          </cell>
          <cell r="E327">
            <v>2008</v>
          </cell>
        </row>
        <row r="328">
          <cell r="D328">
            <v>400080843</v>
          </cell>
          <cell r="E328">
            <v>2008</v>
          </cell>
        </row>
        <row r="329">
          <cell r="D329">
            <v>326364200</v>
          </cell>
          <cell r="E329">
            <v>2008</v>
          </cell>
        </row>
        <row r="330">
          <cell r="D330">
            <v>22133964474</v>
          </cell>
          <cell r="E330">
            <v>2009</v>
          </cell>
        </row>
        <row r="331">
          <cell r="D331">
            <v>22007615819</v>
          </cell>
          <cell r="E331">
            <v>2009</v>
          </cell>
        </row>
        <row r="332">
          <cell r="D332">
            <v>530573293</v>
          </cell>
          <cell r="E332">
            <v>2009</v>
          </cell>
        </row>
        <row r="333">
          <cell r="D333">
            <v>3574205433</v>
          </cell>
          <cell r="E333">
            <v>2009</v>
          </cell>
        </row>
        <row r="334">
          <cell r="D334">
            <v>1200224056</v>
          </cell>
          <cell r="E334">
            <v>2009</v>
          </cell>
        </row>
        <row r="335">
          <cell r="D335">
            <v>20917123303</v>
          </cell>
          <cell r="E335">
            <v>2010</v>
          </cell>
        </row>
        <row r="336">
          <cell r="D336">
            <v>1977632629</v>
          </cell>
          <cell r="E336">
            <v>2010</v>
          </cell>
        </row>
        <row r="337">
          <cell r="D337">
            <v>1192070199</v>
          </cell>
          <cell r="E337">
            <v>2010</v>
          </cell>
        </row>
        <row r="338">
          <cell r="D338">
            <v>2978274268.4109097</v>
          </cell>
          <cell r="E338">
            <v>2011</v>
          </cell>
        </row>
        <row r="339">
          <cell r="D339">
            <v>1759387701.9008303</v>
          </cell>
          <cell r="E339">
            <v>2011</v>
          </cell>
        </row>
        <row r="340">
          <cell r="D340">
            <v>1487022334.5887914</v>
          </cell>
          <cell r="E340">
            <v>2011</v>
          </cell>
        </row>
        <row r="341">
          <cell r="D341">
            <v>3557254334.12431</v>
          </cell>
          <cell r="E341">
            <v>2011</v>
          </cell>
        </row>
        <row r="342">
          <cell r="D342">
            <v>3257404911.7153997</v>
          </cell>
          <cell r="E342">
            <v>2011</v>
          </cell>
        </row>
        <row r="343">
          <cell r="D343">
            <v>3841002466.5544596</v>
          </cell>
          <cell r="E343">
            <v>2011</v>
          </cell>
        </row>
        <row r="344">
          <cell r="D344">
            <v>672970829.95844185</v>
          </cell>
          <cell r="E344">
            <v>2011</v>
          </cell>
        </row>
        <row r="345">
          <cell r="D345">
            <v>720415026.35516441</v>
          </cell>
          <cell r="E345">
            <v>2011</v>
          </cell>
        </row>
        <row r="346">
          <cell r="D346">
            <v>4609392818.7695818</v>
          </cell>
          <cell r="E346">
            <v>2011</v>
          </cell>
        </row>
        <row r="347">
          <cell r="D347">
            <v>666142171.96289265</v>
          </cell>
          <cell r="E347">
            <v>2011</v>
          </cell>
        </row>
        <row r="348">
          <cell r="D348">
            <v>1650335467.45</v>
          </cell>
          <cell r="E348">
            <v>2011</v>
          </cell>
        </row>
        <row r="349">
          <cell r="D349">
            <v>562181911.29999995</v>
          </cell>
          <cell r="E349">
            <v>2011</v>
          </cell>
        </row>
        <row r="350">
          <cell r="D350">
            <v>16031900</v>
          </cell>
          <cell r="E350">
            <v>2011</v>
          </cell>
        </row>
        <row r="351">
          <cell r="D351">
            <v>56100500</v>
          </cell>
          <cell r="E351">
            <v>2011</v>
          </cell>
        </row>
        <row r="352">
          <cell r="D352">
            <v>56964700</v>
          </cell>
          <cell r="E352">
            <v>2011</v>
          </cell>
        </row>
        <row r="353">
          <cell r="D353">
            <v>1798246935</v>
          </cell>
          <cell r="E353">
            <v>2011</v>
          </cell>
        </row>
        <row r="354">
          <cell r="D354">
            <v>84556900</v>
          </cell>
          <cell r="E354">
            <v>2011</v>
          </cell>
        </row>
        <row r="355">
          <cell r="D355">
            <v>3830922576</v>
          </cell>
          <cell r="E355">
            <v>2011</v>
          </cell>
        </row>
        <row r="356">
          <cell r="D356">
            <v>1722640846.3199999</v>
          </cell>
          <cell r="E356">
            <v>2011</v>
          </cell>
        </row>
        <row r="357">
          <cell r="D357">
            <v>6948665692.3699999</v>
          </cell>
          <cell r="E357">
            <v>2011</v>
          </cell>
        </row>
        <row r="358">
          <cell r="D358">
            <v>7667608917.5499992</v>
          </cell>
          <cell r="E358">
            <v>2011</v>
          </cell>
        </row>
        <row r="359">
          <cell r="D359">
            <v>8087400</v>
          </cell>
          <cell r="E359">
            <v>2012</v>
          </cell>
        </row>
        <row r="360">
          <cell r="D360">
            <v>1131370695.543797</v>
          </cell>
          <cell r="E360">
            <v>2012</v>
          </cell>
        </row>
        <row r="361">
          <cell r="D361">
            <v>1636229063.0043535</v>
          </cell>
          <cell r="E361">
            <v>2012</v>
          </cell>
        </row>
        <row r="362">
          <cell r="D362">
            <v>1136545521.504935</v>
          </cell>
          <cell r="E362">
            <v>2012</v>
          </cell>
        </row>
        <row r="363">
          <cell r="D363">
            <v>1244781279.9893248</v>
          </cell>
          <cell r="E363">
            <v>2012</v>
          </cell>
        </row>
        <row r="364">
          <cell r="D364">
            <v>2776676476.1366801</v>
          </cell>
          <cell r="E364">
            <v>2012</v>
          </cell>
        </row>
        <row r="365">
          <cell r="D365">
            <v>1560463250.3707366</v>
          </cell>
          <cell r="E365">
            <v>2012</v>
          </cell>
        </row>
        <row r="366">
          <cell r="D366">
            <v>410267652.64856702</v>
          </cell>
          <cell r="E366">
            <v>2012</v>
          </cell>
        </row>
        <row r="367">
          <cell r="D367">
            <v>3314762916.41675</v>
          </cell>
          <cell r="E367">
            <v>2012</v>
          </cell>
        </row>
        <row r="368">
          <cell r="D368">
            <v>3138518318.2668023</v>
          </cell>
          <cell r="E368">
            <v>2012</v>
          </cell>
        </row>
        <row r="369">
          <cell r="D369">
            <v>3248767238.5415602</v>
          </cell>
          <cell r="E369">
            <v>2012</v>
          </cell>
        </row>
        <row r="370">
          <cell r="D370">
            <v>1467969946.0446103</v>
          </cell>
          <cell r="E370">
            <v>2012</v>
          </cell>
        </row>
        <row r="371">
          <cell r="D371">
            <v>3429496091.4810162</v>
          </cell>
          <cell r="E371">
            <v>2012</v>
          </cell>
        </row>
        <row r="372">
          <cell r="D372">
            <v>2671864502.9721117</v>
          </cell>
          <cell r="E372">
            <v>2012</v>
          </cell>
        </row>
        <row r="373">
          <cell r="D373">
            <v>4766925638.6591597</v>
          </cell>
          <cell r="E373">
            <v>2012</v>
          </cell>
        </row>
        <row r="374">
          <cell r="D374">
            <v>1598810500.7151661</v>
          </cell>
          <cell r="E374">
            <v>2012</v>
          </cell>
        </row>
        <row r="375">
          <cell r="D375">
            <v>1899132200.4191258</v>
          </cell>
          <cell r="E375">
            <v>2012</v>
          </cell>
        </row>
        <row r="376">
          <cell r="D376">
            <v>1571078911.2345409</v>
          </cell>
          <cell r="E376">
            <v>2012</v>
          </cell>
        </row>
        <row r="377">
          <cell r="D377">
            <v>8033301761.4229603</v>
          </cell>
          <cell r="E377">
            <v>2012</v>
          </cell>
        </row>
        <row r="378">
          <cell r="D378">
            <v>1597174170.3423619</v>
          </cell>
          <cell r="E378">
            <v>2012</v>
          </cell>
        </row>
        <row r="379">
          <cell r="D379">
            <v>1462268233.7791154</v>
          </cell>
          <cell r="E379">
            <v>2012</v>
          </cell>
        </row>
        <row r="380">
          <cell r="D380">
            <v>1593664584.2917645</v>
          </cell>
          <cell r="E380">
            <v>2012</v>
          </cell>
        </row>
        <row r="381">
          <cell r="D381">
            <v>1600078073.018373</v>
          </cell>
          <cell r="E381">
            <v>2012</v>
          </cell>
        </row>
        <row r="382">
          <cell r="D382">
            <v>1536783053.2370956</v>
          </cell>
          <cell r="E382">
            <v>2012</v>
          </cell>
        </row>
        <row r="383">
          <cell r="D383">
            <v>3289380516.7796202</v>
          </cell>
          <cell r="E383">
            <v>2012</v>
          </cell>
        </row>
        <row r="384">
          <cell r="D384">
            <v>11987663158.4603</v>
          </cell>
          <cell r="E384">
            <v>2012</v>
          </cell>
        </row>
        <row r="385">
          <cell r="D385">
            <v>3331381781.9313898</v>
          </cell>
          <cell r="E385">
            <v>2012</v>
          </cell>
        </row>
        <row r="386">
          <cell r="D386">
            <v>7204662185.0902042</v>
          </cell>
          <cell r="E386">
            <v>2012</v>
          </cell>
        </row>
        <row r="387">
          <cell r="D387">
            <v>1032348746.5314332</v>
          </cell>
          <cell r="E387">
            <v>2012</v>
          </cell>
        </row>
        <row r="388">
          <cell r="D388">
            <v>1145248023.880646</v>
          </cell>
          <cell r="E388">
            <v>2012</v>
          </cell>
        </row>
        <row r="389">
          <cell r="D389">
            <v>76019206.029997841</v>
          </cell>
          <cell r="E389">
            <v>2012</v>
          </cell>
        </row>
        <row r="390">
          <cell r="D390">
            <v>76115535.321222559</v>
          </cell>
          <cell r="E390">
            <v>2012</v>
          </cell>
        </row>
        <row r="391">
          <cell r="D391">
            <v>102755972.83967289</v>
          </cell>
          <cell r="E391">
            <v>2012</v>
          </cell>
        </row>
        <row r="392">
          <cell r="D392">
            <v>83626402.271583661</v>
          </cell>
          <cell r="E392">
            <v>2012</v>
          </cell>
        </row>
        <row r="393">
          <cell r="D393">
            <v>61843579.711400554</v>
          </cell>
          <cell r="E393">
            <v>2012</v>
          </cell>
        </row>
        <row r="394">
          <cell r="D394">
            <v>3375384144</v>
          </cell>
          <cell r="E394">
            <v>2012</v>
          </cell>
        </row>
        <row r="395">
          <cell r="D395">
            <v>3935487059</v>
          </cell>
          <cell r="E395">
            <v>2012</v>
          </cell>
        </row>
        <row r="396">
          <cell r="D396">
            <v>2219297579</v>
          </cell>
          <cell r="E396">
            <v>2013</v>
          </cell>
        </row>
        <row r="397">
          <cell r="D397">
            <v>1284742209</v>
          </cell>
          <cell r="E397">
            <v>2013</v>
          </cell>
        </row>
        <row r="398">
          <cell r="D398">
            <v>1749736768</v>
          </cell>
          <cell r="E398">
            <v>2013</v>
          </cell>
        </row>
        <row r="399">
          <cell r="D399">
            <v>1663779645</v>
          </cell>
          <cell r="E399">
            <v>2013</v>
          </cell>
        </row>
        <row r="400">
          <cell r="D400">
            <v>5337508027</v>
          </cell>
          <cell r="E400">
            <v>2013</v>
          </cell>
        </row>
        <row r="401">
          <cell r="D401">
            <v>3623464863</v>
          </cell>
          <cell r="E401">
            <v>2013</v>
          </cell>
        </row>
        <row r="402">
          <cell r="D402">
            <v>1768063472</v>
          </cell>
          <cell r="E402">
            <v>2013</v>
          </cell>
        </row>
        <row r="403">
          <cell r="D403">
            <v>1780990624</v>
          </cell>
          <cell r="E403">
            <v>2013</v>
          </cell>
        </row>
        <row r="404">
          <cell r="D404">
            <v>1721445175</v>
          </cell>
          <cell r="E404">
            <v>2013</v>
          </cell>
        </row>
        <row r="405">
          <cell r="D405">
            <v>3025459495</v>
          </cell>
          <cell r="E405">
            <v>2013</v>
          </cell>
        </row>
        <row r="406">
          <cell r="D406">
            <v>5749727762</v>
          </cell>
          <cell r="E406">
            <v>2013</v>
          </cell>
        </row>
        <row r="407">
          <cell r="D407">
            <v>716925612</v>
          </cell>
          <cell r="E407">
            <v>2013</v>
          </cell>
        </row>
        <row r="408">
          <cell r="D408">
            <v>1027221016</v>
          </cell>
          <cell r="E408">
            <v>2013</v>
          </cell>
        </row>
        <row r="409">
          <cell r="D409">
            <v>8623468047</v>
          </cell>
          <cell r="E409">
            <v>2013</v>
          </cell>
        </row>
        <row r="410">
          <cell r="D410">
            <v>2280941691</v>
          </cell>
          <cell r="E410">
            <v>2013</v>
          </cell>
        </row>
        <row r="411">
          <cell r="D411">
            <v>2104052688</v>
          </cell>
          <cell r="E411">
            <v>2013</v>
          </cell>
        </row>
        <row r="412">
          <cell r="D412">
            <v>1827236217</v>
          </cell>
          <cell r="E412">
            <v>2013</v>
          </cell>
        </row>
        <row r="413">
          <cell r="D413">
            <v>1701051417</v>
          </cell>
          <cell r="E413">
            <v>2013</v>
          </cell>
        </row>
        <row r="414">
          <cell r="D414">
            <v>1684357399</v>
          </cell>
          <cell r="E414">
            <v>2013</v>
          </cell>
        </row>
        <row r="415">
          <cell r="D415">
            <v>783907728</v>
          </cell>
          <cell r="E415">
            <v>2013</v>
          </cell>
        </row>
        <row r="416">
          <cell r="D416">
            <v>198785526</v>
          </cell>
          <cell r="E416">
            <v>2013</v>
          </cell>
        </row>
        <row r="417">
          <cell r="D417">
            <v>2229465896</v>
          </cell>
          <cell r="E417">
            <v>2013</v>
          </cell>
        </row>
        <row r="418">
          <cell r="D418">
            <v>195230504</v>
          </cell>
          <cell r="E418">
            <v>2013</v>
          </cell>
        </row>
        <row r="419">
          <cell r="D419">
            <v>272429048</v>
          </cell>
          <cell r="E419">
            <v>2014</v>
          </cell>
        </row>
        <row r="420">
          <cell r="D420">
            <v>2236254252</v>
          </cell>
          <cell r="E420">
            <v>2014</v>
          </cell>
        </row>
        <row r="421">
          <cell r="D421">
            <v>1858553044</v>
          </cell>
          <cell r="E421">
            <v>2014</v>
          </cell>
        </row>
        <row r="422">
          <cell r="D422">
            <v>1872278823</v>
          </cell>
          <cell r="E422">
            <v>2014</v>
          </cell>
        </row>
        <row r="423">
          <cell r="D423">
            <v>1212803223</v>
          </cell>
          <cell r="E423">
            <v>2014</v>
          </cell>
        </row>
        <row r="424">
          <cell r="D424">
            <v>197719954</v>
          </cell>
          <cell r="E424">
            <v>2014</v>
          </cell>
        </row>
        <row r="425">
          <cell r="D425">
            <v>197994103</v>
          </cell>
          <cell r="E425">
            <v>2014</v>
          </cell>
        </row>
        <row r="426">
          <cell r="D426">
            <v>187443170</v>
          </cell>
          <cell r="E426">
            <v>2014</v>
          </cell>
        </row>
        <row r="427">
          <cell r="D427">
            <v>1834435855</v>
          </cell>
          <cell r="E427">
            <v>2014</v>
          </cell>
        </row>
        <row r="428">
          <cell r="D428">
            <v>692444812</v>
          </cell>
          <cell r="E428">
            <v>2014</v>
          </cell>
        </row>
        <row r="429">
          <cell r="D429">
            <v>1894172066</v>
          </cell>
          <cell r="E429">
            <v>2014</v>
          </cell>
        </row>
        <row r="430">
          <cell r="D430">
            <v>5255870053</v>
          </cell>
          <cell r="E430">
            <v>2014</v>
          </cell>
        </row>
        <row r="431">
          <cell r="D431">
            <v>3769961879</v>
          </cell>
          <cell r="E431">
            <v>2014</v>
          </cell>
        </row>
        <row r="432">
          <cell r="D432">
            <v>1172323688</v>
          </cell>
          <cell r="E432">
            <v>2014</v>
          </cell>
        </row>
        <row r="433">
          <cell r="D433">
            <v>254080364</v>
          </cell>
          <cell r="E433">
            <v>2014</v>
          </cell>
        </row>
        <row r="434">
          <cell r="D434">
            <v>2410554234</v>
          </cell>
          <cell r="E434">
            <v>2014</v>
          </cell>
        </row>
        <row r="435">
          <cell r="D435">
            <v>1930134008</v>
          </cell>
          <cell r="E435">
            <v>2014</v>
          </cell>
        </row>
        <row r="436">
          <cell r="D436">
            <v>197942320</v>
          </cell>
          <cell r="E436">
            <v>2014</v>
          </cell>
        </row>
        <row r="437">
          <cell r="D437">
            <v>1927376842</v>
          </cell>
          <cell r="E437">
            <v>2014</v>
          </cell>
        </row>
        <row r="438">
          <cell r="D438">
            <v>321413975</v>
          </cell>
          <cell r="E438">
            <v>2014</v>
          </cell>
        </row>
        <row r="439">
          <cell r="D439">
            <v>1913817758</v>
          </cell>
          <cell r="E439">
            <v>2014</v>
          </cell>
        </row>
        <row r="440">
          <cell r="D440">
            <v>9827462391.6313477</v>
          </cell>
          <cell r="E440">
            <v>2014</v>
          </cell>
        </row>
        <row r="441">
          <cell r="D441">
            <v>1947872840</v>
          </cell>
          <cell r="E441">
            <v>2014</v>
          </cell>
        </row>
        <row r="442">
          <cell r="D442">
            <v>197462951</v>
          </cell>
          <cell r="E442">
            <v>2014</v>
          </cell>
        </row>
        <row r="443">
          <cell r="D443">
            <v>198146512</v>
          </cell>
          <cell r="E443">
            <v>2014</v>
          </cell>
        </row>
        <row r="444">
          <cell r="D444">
            <v>197600820</v>
          </cell>
          <cell r="E444">
            <v>2014</v>
          </cell>
        </row>
        <row r="445">
          <cell r="D445">
            <v>198334296</v>
          </cell>
          <cell r="E445">
            <v>2014</v>
          </cell>
        </row>
        <row r="446">
          <cell r="D446">
            <v>197935199</v>
          </cell>
          <cell r="E446">
            <v>2014</v>
          </cell>
        </row>
        <row r="447">
          <cell r="D447">
            <v>197798349</v>
          </cell>
          <cell r="E447">
            <v>2014</v>
          </cell>
        </row>
        <row r="448">
          <cell r="D448">
            <v>197815874</v>
          </cell>
          <cell r="E448">
            <v>2014</v>
          </cell>
        </row>
        <row r="449">
          <cell r="D449">
            <v>1914115810</v>
          </cell>
          <cell r="E449">
            <v>2014</v>
          </cell>
        </row>
        <row r="450">
          <cell r="D450">
            <v>446302277</v>
          </cell>
          <cell r="E450">
            <v>2014</v>
          </cell>
        </row>
        <row r="451">
          <cell r="D451">
            <v>371814177</v>
          </cell>
          <cell r="E451">
            <v>2014</v>
          </cell>
        </row>
        <row r="452">
          <cell r="D452">
            <v>197910872</v>
          </cell>
          <cell r="E452">
            <v>2014</v>
          </cell>
        </row>
        <row r="453">
          <cell r="D453">
            <v>197392348</v>
          </cell>
          <cell r="E453">
            <v>2014</v>
          </cell>
        </row>
        <row r="454">
          <cell r="D454">
            <v>197742059</v>
          </cell>
          <cell r="E454">
            <v>2014</v>
          </cell>
        </row>
        <row r="455">
          <cell r="D455">
            <v>197566438</v>
          </cell>
          <cell r="E455">
            <v>2014</v>
          </cell>
        </row>
        <row r="456">
          <cell r="D456">
            <v>197650648</v>
          </cell>
          <cell r="E456">
            <v>2014</v>
          </cell>
        </row>
        <row r="457">
          <cell r="D457">
            <v>197626838</v>
          </cell>
          <cell r="E457">
            <v>2014</v>
          </cell>
        </row>
        <row r="458">
          <cell r="D458">
            <v>196879677</v>
          </cell>
          <cell r="E458">
            <v>2014</v>
          </cell>
        </row>
        <row r="459">
          <cell r="D459">
            <v>197078483</v>
          </cell>
          <cell r="E459">
            <v>2014</v>
          </cell>
        </row>
        <row r="460">
          <cell r="D460">
            <v>197436525</v>
          </cell>
          <cell r="E460">
            <v>2014</v>
          </cell>
        </row>
        <row r="461">
          <cell r="D461">
            <v>197544440</v>
          </cell>
          <cell r="E461">
            <v>2014</v>
          </cell>
        </row>
        <row r="462">
          <cell r="D462">
            <v>192182044</v>
          </cell>
          <cell r="E462">
            <v>2014</v>
          </cell>
        </row>
        <row r="463">
          <cell r="D463">
            <v>187069610</v>
          </cell>
          <cell r="E463">
            <v>2014</v>
          </cell>
        </row>
        <row r="464">
          <cell r="D464">
            <v>197659444</v>
          </cell>
          <cell r="E464">
            <v>2014</v>
          </cell>
        </row>
        <row r="465">
          <cell r="D465">
            <v>196939048</v>
          </cell>
          <cell r="E465">
            <v>2014</v>
          </cell>
        </row>
        <row r="466">
          <cell r="D466">
            <v>198230943</v>
          </cell>
          <cell r="E466">
            <v>2014</v>
          </cell>
        </row>
        <row r="467">
          <cell r="D467">
            <v>197782386</v>
          </cell>
          <cell r="E467">
            <v>2014</v>
          </cell>
        </row>
        <row r="468">
          <cell r="D468">
            <v>197436838</v>
          </cell>
          <cell r="E468">
            <v>2014</v>
          </cell>
        </row>
        <row r="469">
          <cell r="D469">
            <v>1892921442</v>
          </cell>
          <cell r="E469">
            <v>2014</v>
          </cell>
        </row>
        <row r="470">
          <cell r="D470">
            <v>189452159</v>
          </cell>
          <cell r="E470">
            <v>2014</v>
          </cell>
        </row>
        <row r="471">
          <cell r="D471">
            <v>197613420</v>
          </cell>
          <cell r="E471">
            <v>2014</v>
          </cell>
        </row>
        <row r="472">
          <cell r="D472">
            <v>197861466</v>
          </cell>
          <cell r="E472">
            <v>2014</v>
          </cell>
        </row>
        <row r="473">
          <cell r="D473">
            <v>49779000</v>
          </cell>
          <cell r="E473">
            <v>2014</v>
          </cell>
        </row>
        <row r="474">
          <cell r="D474">
            <v>5771596592</v>
          </cell>
          <cell r="E474">
            <v>2015</v>
          </cell>
        </row>
        <row r="475">
          <cell r="D475">
            <v>3199037978</v>
          </cell>
          <cell r="E475">
            <v>2015</v>
          </cell>
        </row>
        <row r="476">
          <cell r="D476">
            <v>2127760813</v>
          </cell>
          <cell r="E476">
            <v>2015</v>
          </cell>
        </row>
        <row r="477">
          <cell r="D477">
            <v>1931170394</v>
          </cell>
          <cell r="E477">
            <v>2015</v>
          </cell>
        </row>
        <row r="478">
          <cell r="D478">
            <v>4142581848.1999998</v>
          </cell>
          <cell r="E478">
            <v>2015</v>
          </cell>
        </row>
        <row r="479">
          <cell r="D479">
            <v>2691692465</v>
          </cell>
          <cell r="E479">
            <v>2015</v>
          </cell>
        </row>
        <row r="480">
          <cell r="D480">
            <v>8656542443.2000008</v>
          </cell>
          <cell r="E480">
            <v>2015</v>
          </cell>
        </row>
        <row r="481">
          <cell r="D481">
            <v>1038080204</v>
          </cell>
          <cell r="E481">
            <v>2015</v>
          </cell>
        </row>
        <row r="482">
          <cell r="D482">
            <v>3131158428</v>
          </cell>
          <cell r="E482">
            <v>2015</v>
          </cell>
        </row>
        <row r="483">
          <cell r="D483">
            <v>2128040770</v>
          </cell>
          <cell r="E483">
            <v>2015</v>
          </cell>
        </row>
        <row r="484">
          <cell r="D484">
            <v>1990157144</v>
          </cell>
          <cell r="E484">
            <v>2015</v>
          </cell>
        </row>
        <row r="485">
          <cell r="D485">
            <v>2091776958</v>
          </cell>
          <cell r="E485">
            <v>2015</v>
          </cell>
        </row>
        <row r="486">
          <cell r="D486">
            <v>2126653104.2</v>
          </cell>
          <cell r="E486">
            <v>2015</v>
          </cell>
        </row>
        <row r="487">
          <cell r="D487">
            <v>3147563153</v>
          </cell>
          <cell r="E487">
            <v>2015</v>
          </cell>
        </row>
        <row r="488">
          <cell r="D488">
            <v>3073451038</v>
          </cell>
          <cell r="E488">
            <v>2015</v>
          </cell>
        </row>
        <row r="489">
          <cell r="D489">
            <v>3166464963</v>
          </cell>
          <cell r="E489">
            <v>2015</v>
          </cell>
        </row>
        <row r="490">
          <cell r="D490">
            <v>2122086666</v>
          </cell>
          <cell r="E490">
            <v>2015</v>
          </cell>
        </row>
        <row r="491">
          <cell r="D491">
            <v>2025740168</v>
          </cell>
          <cell r="E491">
            <v>2015</v>
          </cell>
        </row>
        <row r="492">
          <cell r="D492">
            <v>2153193000</v>
          </cell>
          <cell r="E492">
            <v>2015</v>
          </cell>
        </row>
        <row r="493">
          <cell r="D493">
            <v>2038722656.2</v>
          </cell>
          <cell r="E493">
            <v>2015</v>
          </cell>
        </row>
        <row r="494">
          <cell r="D494">
            <v>1656251100</v>
          </cell>
          <cell r="E494">
            <v>2015</v>
          </cell>
        </row>
        <row r="495">
          <cell r="D495">
            <v>3760564386.1999998</v>
          </cell>
          <cell r="E495">
            <v>2015</v>
          </cell>
        </row>
        <row r="496">
          <cell r="D496">
            <v>2482976673</v>
          </cell>
          <cell r="E496">
            <v>2015</v>
          </cell>
        </row>
        <row r="497">
          <cell r="D497">
            <v>2128408453</v>
          </cell>
          <cell r="E497">
            <v>2015</v>
          </cell>
        </row>
        <row r="498">
          <cell r="D498">
            <v>2132575732</v>
          </cell>
          <cell r="E498">
            <v>2015</v>
          </cell>
        </row>
        <row r="499">
          <cell r="D499">
            <v>2066023866.2</v>
          </cell>
          <cell r="E499">
            <v>2015</v>
          </cell>
        </row>
        <row r="500">
          <cell r="D500">
            <v>1212664598</v>
          </cell>
          <cell r="E500">
            <v>2015</v>
          </cell>
        </row>
        <row r="501">
          <cell r="D501">
            <v>2361312163</v>
          </cell>
          <cell r="E501">
            <v>2015</v>
          </cell>
        </row>
        <row r="502">
          <cell r="D502">
            <v>1855632664.2</v>
          </cell>
          <cell r="E502">
            <v>2015</v>
          </cell>
        </row>
        <row r="503">
          <cell r="D503">
            <v>2083405986.2</v>
          </cell>
          <cell r="E503">
            <v>2015</v>
          </cell>
        </row>
        <row r="504">
          <cell r="D504">
            <v>2349817980</v>
          </cell>
          <cell r="E504">
            <v>2015</v>
          </cell>
        </row>
        <row r="505">
          <cell r="D505">
            <v>247494064</v>
          </cell>
          <cell r="E505">
            <v>2015</v>
          </cell>
        </row>
        <row r="506">
          <cell r="D506">
            <v>2801026132</v>
          </cell>
          <cell r="E506">
            <v>2015</v>
          </cell>
        </row>
        <row r="507">
          <cell r="D507">
            <v>2023879506</v>
          </cell>
          <cell r="E507">
            <v>2015</v>
          </cell>
        </row>
        <row r="508">
          <cell r="D508">
            <v>6993176545.3037949</v>
          </cell>
          <cell r="E508">
            <v>2015</v>
          </cell>
        </row>
        <row r="509">
          <cell r="D509">
            <v>5113308736.9644003</v>
          </cell>
          <cell r="E509">
            <v>2015</v>
          </cell>
        </row>
        <row r="510">
          <cell r="D510">
            <v>6147420832.6300564</v>
          </cell>
          <cell r="E510">
            <v>2015</v>
          </cell>
        </row>
        <row r="511">
          <cell r="D511">
            <v>4424469137.1017532</v>
          </cell>
          <cell r="E511">
            <v>2015</v>
          </cell>
        </row>
        <row r="512">
          <cell r="D512">
            <v>194299755</v>
          </cell>
          <cell r="E512">
            <v>2015</v>
          </cell>
        </row>
        <row r="513">
          <cell r="D513">
            <v>187607827</v>
          </cell>
          <cell r="E513">
            <v>2015</v>
          </cell>
        </row>
        <row r="514">
          <cell r="D514">
            <v>1976709313</v>
          </cell>
          <cell r="E514">
            <v>2015</v>
          </cell>
        </row>
        <row r="515">
          <cell r="D515">
            <v>1945562821</v>
          </cell>
          <cell r="E515">
            <v>2015</v>
          </cell>
        </row>
        <row r="516">
          <cell r="D516">
            <v>194273678</v>
          </cell>
          <cell r="E516">
            <v>2015</v>
          </cell>
        </row>
        <row r="517">
          <cell r="D517">
            <v>469897527</v>
          </cell>
          <cell r="E517">
            <v>2015</v>
          </cell>
        </row>
        <row r="518">
          <cell r="D518">
            <v>194582579</v>
          </cell>
          <cell r="E518">
            <v>2015</v>
          </cell>
        </row>
        <row r="519">
          <cell r="D519">
            <v>194304755</v>
          </cell>
          <cell r="E519">
            <v>2015</v>
          </cell>
        </row>
        <row r="520">
          <cell r="D520">
            <v>194194110</v>
          </cell>
          <cell r="E520">
            <v>2015</v>
          </cell>
        </row>
        <row r="521">
          <cell r="D521">
            <v>191295534</v>
          </cell>
          <cell r="E521">
            <v>2015</v>
          </cell>
        </row>
        <row r="522">
          <cell r="D522">
            <v>195476550</v>
          </cell>
          <cell r="E522">
            <v>2015</v>
          </cell>
        </row>
        <row r="523">
          <cell r="D523">
            <v>193212995</v>
          </cell>
          <cell r="E523">
            <v>2015</v>
          </cell>
        </row>
        <row r="524">
          <cell r="D524">
            <v>193532549</v>
          </cell>
          <cell r="E524">
            <v>2015</v>
          </cell>
        </row>
        <row r="525">
          <cell r="D525">
            <v>192293177</v>
          </cell>
          <cell r="E525">
            <v>2015</v>
          </cell>
        </row>
        <row r="526">
          <cell r="D526">
            <v>190538964</v>
          </cell>
          <cell r="E526">
            <v>2015</v>
          </cell>
        </row>
        <row r="527">
          <cell r="D527">
            <v>121648894</v>
          </cell>
          <cell r="E527">
            <v>2015</v>
          </cell>
        </row>
        <row r="528">
          <cell r="D528">
            <v>1945177628</v>
          </cell>
          <cell r="E528">
            <v>2015</v>
          </cell>
        </row>
        <row r="529">
          <cell r="D529">
            <v>2197200060</v>
          </cell>
          <cell r="E529">
            <v>2015</v>
          </cell>
        </row>
        <row r="530">
          <cell r="D530">
            <v>2122831297</v>
          </cell>
          <cell r="E530">
            <v>2015</v>
          </cell>
        </row>
        <row r="531">
          <cell r="D531">
            <v>8378965790.1999998</v>
          </cell>
          <cell r="E531">
            <v>2015</v>
          </cell>
        </row>
        <row r="532">
          <cell r="D532">
            <v>2059213886</v>
          </cell>
          <cell r="E532">
            <v>2015</v>
          </cell>
        </row>
        <row r="533">
          <cell r="D533">
            <v>2125785396</v>
          </cell>
          <cell r="E533">
            <v>2015</v>
          </cell>
        </row>
        <row r="534">
          <cell r="D534">
            <v>191142383</v>
          </cell>
          <cell r="E534">
            <v>2015</v>
          </cell>
        </row>
        <row r="535">
          <cell r="D535">
            <v>190265603</v>
          </cell>
          <cell r="E535">
            <v>2015</v>
          </cell>
        </row>
        <row r="536">
          <cell r="D536">
            <v>741801931</v>
          </cell>
          <cell r="E536">
            <v>2015</v>
          </cell>
        </row>
        <row r="537">
          <cell r="D537">
            <v>194535396</v>
          </cell>
          <cell r="E537">
            <v>2015</v>
          </cell>
        </row>
        <row r="538">
          <cell r="D538">
            <v>194109943</v>
          </cell>
          <cell r="E538">
            <v>2015</v>
          </cell>
        </row>
        <row r="539">
          <cell r="D539">
            <v>194305774</v>
          </cell>
          <cell r="E539">
            <v>2015</v>
          </cell>
        </row>
        <row r="540">
          <cell r="D540">
            <v>192442791</v>
          </cell>
          <cell r="E540">
            <v>2015</v>
          </cell>
        </row>
        <row r="541">
          <cell r="D541">
            <v>195564131</v>
          </cell>
          <cell r="E541">
            <v>2015</v>
          </cell>
        </row>
        <row r="542">
          <cell r="D542">
            <v>194585175</v>
          </cell>
          <cell r="E542">
            <v>2015</v>
          </cell>
        </row>
        <row r="543">
          <cell r="D543">
            <v>194014396</v>
          </cell>
          <cell r="E543">
            <v>2015</v>
          </cell>
        </row>
        <row r="544">
          <cell r="D544">
            <v>28270054450.200001</v>
          </cell>
          <cell r="E544">
            <v>2015</v>
          </cell>
        </row>
        <row r="545">
          <cell r="D545">
            <v>1777518495</v>
          </cell>
          <cell r="E545">
            <v>2015</v>
          </cell>
        </row>
        <row r="546">
          <cell r="D546">
            <v>2539770681</v>
          </cell>
          <cell r="E546">
            <v>2015</v>
          </cell>
        </row>
        <row r="547">
          <cell r="D547">
            <v>246942569</v>
          </cell>
          <cell r="E547">
            <v>2015</v>
          </cell>
        </row>
        <row r="548">
          <cell r="D548">
            <v>191714919</v>
          </cell>
          <cell r="E548">
            <v>2015</v>
          </cell>
        </row>
        <row r="549">
          <cell r="D549">
            <v>133925703</v>
          </cell>
          <cell r="E549">
            <v>2015</v>
          </cell>
        </row>
        <row r="550">
          <cell r="D550">
            <v>191639680</v>
          </cell>
          <cell r="E550">
            <v>2015</v>
          </cell>
        </row>
        <row r="551">
          <cell r="D551">
            <v>192010205</v>
          </cell>
          <cell r="E551">
            <v>2015</v>
          </cell>
        </row>
        <row r="552">
          <cell r="D552">
            <v>190930494</v>
          </cell>
          <cell r="E552">
            <v>2015</v>
          </cell>
        </row>
        <row r="553">
          <cell r="D553">
            <v>674055175</v>
          </cell>
          <cell r="E553">
            <v>2015</v>
          </cell>
        </row>
        <row r="554">
          <cell r="D554">
            <v>194413644</v>
          </cell>
          <cell r="E554">
            <v>2015</v>
          </cell>
        </row>
        <row r="555">
          <cell r="D555">
            <v>194508025</v>
          </cell>
          <cell r="E555">
            <v>2015</v>
          </cell>
        </row>
        <row r="556">
          <cell r="D556">
            <v>194125619</v>
          </cell>
          <cell r="E556">
            <v>2015</v>
          </cell>
        </row>
        <row r="557">
          <cell r="D557">
            <v>194469172</v>
          </cell>
          <cell r="E557">
            <v>2015</v>
          </cell>
        </row>
        <row r="558">
          <cell r="D558">
            <v>8141572842.6999998</v>
          </cell>
          <cell r="E558">
            <v>2016</v>
          </cell>
        </row>
        <row r="559">
          <cell r="D559">
            <v>8147247049.011054</v>
          </cell>
          <cell r="E559">
            <v>2016</v>
          </cell>
        </row>
        <row r="560">
          <cell r="D560">
            <v>2960652854.1300001</v>
          </cell>
          <cell r="E560">
            <v>2016</v>
          </cell>
        </row>
        <row r="561">
          <cell r="D561">
            <v>1997824226.8399999</v>
          </cell>
          <cell r="E561">
            <v>2016</v>
          </cell>
        </row>
        <row r="562">
          <cell r="D562">
            <v>4868290282.0367718</v>
          </cell>
          <cell r="E562">
            <v>2016</v>
          </cell>
        </row>
        <row r="563">
          <cell r="D563">
            <v>1945903540.0999999</v>
          </cell>
          <cell r="E563">
            <v>2016</v>
          </cell>
        </row>
        <row r="564">
          <cell r="D564">
            <v>2819328226.6399999</v>
          </cell>
          <cell r="E564">
            <v>2016</v>
          </cell>
        </row>
        <row r="565">
          <cell r="D565">
            <v>9785377200</v>
          </cell>
          <cell r="E565">
            <v>2016</v>
          </cell>
        </row>
        <row r="566">
          <cell r="D566">
            <v>2400192423</v>
          </cell>
          <cell r="E566">
            <v>2016</v>
          </cell>
        </row>
        <row r="567">
          <cell r="D567">
            <v>8482176848.3360138</v>
          </cell>
          <cell r="E567">
            <v>2016</v>
          </cell>
        </row>
        <row r="568">
          <cell r="D568">
            <v>5591436679.1599998</v>
          </cell>
          <cell r="E568">
            <v>2016</v>
          </cell>
        </row>
        <row r="569">
          <cell r="D569">
            <v>5487724779.8400002</v>
          </cell>
          <cell r="E569">
            <v>2016</v>
          </cell>
        </row>
        <row r="570">
          <cell r="D570">
            <v>1890595464.96</v>
          </cell>
          <cell r="E570">
            <v>2016</v>
          </cell>
        </row>
        <row r="571">
          <cell r="D571">
            <v>2933446349.48</v>
          </cell>
          <cell r="E571">
            <v>2016</v>
          </cell>
        </row>
        <row r="572">
          <cell r="D572">
            <v>4250968123.3900442</v>
          </cell>
          <cell r="E572">
            <v>2016</v>
          </cell>
        </row>
        <row r="573">
          <cell r="D573">
            <v>2398001772.73</v>
          </cell>
          <cell r="E573">
            <v>2016</v>
          </cell>
        </row>
        <row r="574">
          <cell r="D574">
            <v>4682270294.1660614</v>
          </cell>
          <cell r="E574">
            <v>2016</v>
          </cell>
        </row>
        <row r="575">
          <cell r="D575">
            <v>3797259567.7199998</v>
          </cell>
          <cell r="E575">
            <v>2016</v>
          </cell>
        </row>
        <row r="576">
          <cell r="D576">
            <v>5854757832.3698645</v>
          </cell>
          <cell r="E576">
            <v>2016</v>
          </cell>
        </row>
        <row r="577">
          <cell r="D577">
            <v>4070073728.3230543</v>
          </cell>
          <cell r="E577">
            <v>2016</v>
          </cell>
        </row>
        <row r="578">
          <cell r="D578">
            <v>5335623040.4074984</v>
          </cell>
          <cell r="E578">
            <v>2016</v>
          </cell>
        </row>
        <row r="579">
          <cell r="D579">
            <v>2201551942.5196371</v>
          </cell>
          <cell r="E579">
            <v>2016</v>
          </cell>
        </row>
        <row r="580">
          <cell r="D580">
            <v>6046396941.1700001</v>
          </cell>
          <cell r="E580">
            <v>2016</v>
          </cell>
        </row>
        <row r="581">
          <cell r="D581">
            <v>1766998059.23</v>
          </cell>
          <cell r="E581">
            <v>2016</v>
          </cell>
        </row>
        <row r="582">
          <cell r="D582">
            <v>1944916077.3699999</v>
          </cell>
          <cell r="E582">
            <v>2016</v>
          </cell>
        </row>
        <row r="583">
          <cell r="D583">
            <v>1944689998.1099999</v>
          </cell>
          <cell r="E583">
            <v>2016</v>
          </cell>
        </row>
        <row r="584">
          <cell r="D584">
            <v>2522478651.5700002</v>
          </cell>
          <cell r="E584">
            <v>2016</v>
          </cell>
        </row>
        <row r="585">
          <cell r="D585">
            <v>998055696.14999998</v>
          </cell>
          <cell r="E585">
            <v>2016</v>
          </cell>
        </row>
        <row r="586">
          <cell r="D586">
            <v>198356308</v>
          </cell>
          <cell r="E586">
            <v>2016</v>
          </cell>
        </row>
        <row r="587">
          <cell r="D587">
            <v>197669566</v>
          </cell>
          <cell r="E587">
            <v>2016</v>
          </cell>
        </row>
        <row r="588">
          <cell r="D588">
            <v>49212500</v>
          </cell>
          <cell r="E588">
            <v>2013</v>
          </cell>
        </row>
        <row r="589">
          <cell r="D589">
            <v>1578446994</v>
          </cell>
          <cell r="E589">
            <v>2014</v>
          </cell>
        </row>
        <row r="590">
          <cell r="D590">
            <v>246942569</v>
          </cell>
          <cell r="E590">
            <v>2015</v>
          </cell>
        </row>
        <row r="591">
          <cell r="D591">
            <v>14872500</v>
          </cell>
          <cell r="E591">
            <v>2011</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MASTER KIB D"/>
      <sheetName val="KIB D EKSTRAKOMP "/>
      <sheetName val="KIB F"/>
      <sheetName val="KIB E"/>
      <sheetName val="KIB A"/>
      <sheetName val="KIB B"/>
      <sheetName val="KIB C"/>
      <sheetName val="PERHITUNGAN (C)"/>
      <sheetName val="KIB D"/>
      <sheetName val="KIB B ( + )"/>
      <sheetName val="UE"/>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row r="6">
          <cell r="C6" t="str">
            <v>02.02.01</v>
          </cell>
          <cell r="D6" t="str">
            <v>2.02.01</v>
          </cell>
          <cell r="E6" t="str">
            <v>Alat-Alat Besar Darat</v>
          </cell>
          <cell r="F6">
            <v>10</v>
          </cell>
        </row>
        <row r="7">
          <cell r="C7" t="str">
            <v>02.02.02</v>
          </cell>
          <cell r="D7" t="str">
            <v>2.02.02</v>
          </cell>
          <cell r="E7" t="str">
            <v>Alat-Alat Besar Apung</v>
          </cell>
          <cell r="F7">
            <v>8</v>
          </cell>
        </row>
        <row r="8">
          <cell r="C8" t="str">
            <v>02.02.03</v>
          </cell>
          <cell r="D8" t="str">
            <v>2.02.03</v>
          </cell>
          <cell r="E8" t="str">
            <v>Alat-alat Bantu</v>
          </cell>
          <cell r="F8">
            <v>7</v>
          </cell>
        </row>
        <row r="9">
          <cell r="C9" t="str">
            <v>02.03.01</v>
          </cell>
          <cell r="D9" t="str">
            <v>2.03.01</v>
          </cell>
          <cell r="E9" t="str">
            <v>Alat Angkutan Darat Bermotor</v>
          </cell>
          <cell r="F9">
            <v>7</v>
          </cell>
        </row>
        <row r="10">
          <cell r="C10" t="str">
            <v>02.03.02</v>
          </cell>
          <cell r="D10" t="str">
            <v>2.03.02</v>
          </cell>
          <cell r="E10" t="str">
            <v>Alat Angkutan Berat Tak Bermotor</v>
          </cell>
          <cell r="F10">
            <v>2</v>
          </cell>
        </row>
        <row r="11">
          <cell r="C11" t="str">
            <v>02.03.03</v>
          </cell>
          <cell r="D11" t="str">
            <v>2.03.03</v>
          </cell>
          <cell r="E11" t="str">
            <v>Alat Angkut Apung Bermotor</v>
          </cell>
          <cell r="F11">
            <v>10</v>
          </cell>
        </row>
        <row r="12">
          <cell r="C12" t="str">
            <v>02.03.04</v>
          </cell>
          <cell r="D12" t="str">
            <v>2.03.04</v>
          </cell>
          <cell r="E12" t="str">
            <v>Alat Angkut Apung Tak Bermotor</v>
          </cell>
          <cell r="F12">
            <v>3</v>
          </cell>
        </row>
        <row r="13">
          <cell r="C13" t="str">
            <v>02.03.05</v>
          </cell>
          <cell r="D13" t="str">
            <v>2.03.05</v>
          </cell>
          <cell r="E13" t="str">
            <v>Alat Angkut Bermotor Udara</v>
          </cell>
          <cell r="F13">
            <v>20</v>
          </cell>
        </row>
        <row r="14">
          <cell r="C14" t="str">
            <v>02.04.01</v>
          </cell>
          <cell r="D14" t="str">
            <v>2.04.01</v>
          </cell>
          <cell r="E14" t="str">
            <v>Alat Bengkel Bermesin</v>
          </cell>
          <cell r="F14">
            <v>10</v>
          </cell>
        </row>
        <row r="15">
          <cell r="C15" t="str">
            <v>02.04.02</v>
          </cell>
          <cell r="D15" t="str">
            <v>2.04.02</v>
          </cell>
          <cell r="E15" t="str">
            <v>Alat Bengkel Tak Bermesin</v>
          </cell>
          <cell r="F15">
            <v>5</v>
          </cell>
        </row>
        <row r="16">
          <cell r="C16" t="str">
            <v>02.04.03</v>
          </cell>
          <cell r="D16" t="str">
            <v>2.04.03</v>
          </cell>
          <cell r="E16" t="str">
            <v>Alat Ukur</v>
          </cell>
          <cell r="F16">
            <v>5</v>
          </cell>
        </row>
        <row r="17">
          <cell r="C17" t="str">
            <v>02.05.01</v>
          </cell>
          <cell r="D17" t="str">
            <v>2.05.01</v>
          </cell>
          <cell r="E17" t="str">
            <v>Alat Pengolahan Pertanian</v>
          </cell>
          <cell r="F17">
            <v>4</v>
          </cell>
        </row>
        <row r="18">
          <cell r="C18" t="str">
            <v>02.05.02</v>
          </cell>
          <cell r="D18" t="str">
            <v>2.05.02</v>
          </cell>
          <cell r="E18" t="str">
            <v>Alat Pemeliharaan Tanaman/Alat Penyimpan Pertanian</v>
          </cell>
          <cell r="F18">
            <v>4</v>
          </cell>
        </row>
        <row r="19">
          <cell r="C19" t="str">
            <v>02.06.01</v>
          </cell>
          <cell r="D19" t="str">
            <v>2.06.01</v>
          </cell>
          <cell r="E19" t="str">
            <v>Alat Kantor</v>
          </cell>
          <cell r="F19">
            <v>5</v>
          </cell>
        </row>
        <row r="20">
          <cell r="C20" t="str">
            <v>02.06.02</v>
          </cell>
          <cell r="D20" t="str">
            <v>2.06.02</v>
          </cell>
          <cell r="E20" t="str">
            <v>Alat Rumah Tangga</v>
          </cell>
          <cell r="F20">
            <v>5</v>
          </cell>
        </row>
        <row r="21">
          <cell r="C21" t="str">
            <v>02.06.03</v>
          </cell>
          <cell r="D21" t="str">
            <v>2.06.03</v>
          </cell>
          <cell r="E21" t="str">
            <v>Peralatan Komputer</v>
          </cell>
          <cell r="F21">
            <v>4</v>
          </cell>
        </row>
        <row r="22">
          <cell r="C22" t="str">
            <v>02.06.04</v>
          </cell>
          <cell r="D22" t="str">
            <v>2.06.04</v>
          </cell>
          <cell r="E22" t="str">
            <v>Meja Dan Kursi Kerja/Rapat Pejabat</v>
          </cell>
          <cell r="F22">
            <v>5</v>
          </cell>
        </row>
        <row r="23">
          <cell r="C23" t="str">
            <v>02.07.01</v>
          </cell>
          <cell r="D23" t="str">
            <v>2.07.01</v>
          </cell>
          <cell r="E23" t="str">
            <v>Alat Studio</v>
          </cell>
          <cell r="F23">
            <v>5</v>
          </cell>
        </row>
        <row r="24">
          <cell r="C24" t="str">
            <v>02.07.02</v>
          </cell>
          <cell r="D24" t="str">
            <v>2.07.02</v>
          </cell>
          <cell r="E24" t="str">
            <v>Alat Komunikasi</v>
          </cell>
          <cell r="F24">
            <v>5</v>
          </cell>
        </row>
        <row r="25">
          <cell r="C25" t="str">
            <v>02.07.03</v>
          </cell>
          <cell r="D25" t="str">
            <v>2.07.03</v>
          </cell>
          <cell r="E25" t="str">
            <v>Peralatan Pemancar</v>
          </cell>
          <cell r="F25">
            <v>10</v>
          </cell>
        </row>
        <row r="26">
          <cell r="C26" t="str">
            <v>02.08.01</v>
          </cell>
          <cell r="D26" t="str">
            <v>2.08.01</v>
          </cell>
          <cell r="E26" t="str">
            <v>Alat Kedokteran</v>
          </cell>
          <cell r="F26">
            <v>5</v>
          </cell>
        </row>
        <row r="27">
          <cell r="C27" t="str">
            <v>02.08.02</v>
          </cell>
          <cell r="D27" t="str">
            <v>2.08.02</v>
          </cell>
          <cell r="E27" t="str">
            <v>Alat Kesehatan</v>
          </cell>
          <cell r="F27">
            <v>5</v>
          </cell>
        </row>
        <row r="28">
          <cell r="C28" t="str">
            <v>02.09.01</v>
          </cell>
          <cell r="D28" t="str">
            <v>2.09.01</v>
          </cell>
          <cell r="E28" t="str">
            <v>Unit-Unit Laboratorium</v>
          </cell>
          <cell r="F28">
            <v>8</v>
          </cell>
        </row>
        <row r="29">
          <cell r="C29" t="str">
            <v>02.09.02</v>
          </cell>
          <cell r="D29" t="str">
            <v>2.09.02</v>
          </cell>
          <cell r="E29" t="str">
            <v>Alat Peraga/Praktek Sekolah</v>
          </cell>
          <cell r="F29">
            <v>10</v>
          </cell>
        </row>
        <row r="30">
          <cell r="C30" t="str">
            <v>02.09.03</v>
          </cell>
          <cell r="D30" t="str">
            <v>2.09.03</v>
          </cell>
          <cell r="E30" t="str">
            <v>Unit Alat Laboratorium Kimia Nuklir</v>
          </cell>
          <cell r="F30">
            <v>15</v>
          </cell>
        </row>
        <row r="31">
          <cell r="C31" t="str">
            <v>02.09.04</v>
          </cell>
          <cell r="D31" t="str">
            <v>2.09.04</v>
          </cell>
          <cell r="E31" t="str">
            <v>Alat Laboratorium Fisika Nuklir / Elektronika</v>
          </cell>
          <cell r="F31">
            <v>15</v>
          </cell>
        </row>
        <row r="32">
          <cell r="C32" t="str">
            <v>02.09.05</v>
          </cell>
          <cell r="D32" t="str">
            <v>2.09.05</v>
          </cell>
          <cell r="E32" t="str">
            <v>Alat Proteksi Radiasi / Proteksi Lingkungan</v>
          </cell>
          <cell r="F32">
            <v>10</v>
          </cell>
        </row>
        <row r="33">
          <cell r="C33" t="str">
            <v>02.09.06</v>
          </cell>
          <cell r="D33" t="str">
            <v>2.09.06</v>
          </cell>
          <cell r="E33" t="str">
            <v>Radiation Aplication and Non Destructive Testing Laboratory (BATAM)</v>
          </cell>
          <cell r="F33">
            <v>10</v>
          </cell>
        </row>
        <row r="34">
          <cell r="C34" t="str">
            <v>02.09.07</v>
          </cell>
          <cell r="D34" t="str">
            <v>2.09.07</v>
          </cell>
          <cell r="E34" t="str">
            <v>Alat Laboratorium Lingkungan Hidup</v>
          </cell>
          <cell r="F34">
            <v>7</v>
          </cell>
        </row>
        <row r="35">
          <cell r="C35" t="str">
            <v>02.09.08</v>
          </cell>
          <cell r="D35" t="str">
            <v>2.09.08</v>
          </cell>
          <cell r="E35" t="str">
            <v>Peralatan Laboratorium Hidrodinamika</v>
          </cell>
          <cell r="F35">
            <v>15</v>
          </cell>
        </row>
        <row r="36">
          <cell r="C36" t="str">
            <v>02.10.01</v>
          </cell>
          <cell r="D36" t="str">
            <v>2.10.01</v>
          </cell>
          <cell r="E36" t="str">
            <v>Senjata Api</v>
          </cell>
          <cell r="F36">
            <v>10</v>
          </cell>
        </row>
        <row r="37">
          <cell r="C37" t="str">
            <v>02.10.02</v>
          </cell>
          <cell r="D37" t="str">
            <v>2.10.02</v>
          </cell>
          <cell r="E37" t="str">
            <v>Persenjataan Non Senjata Api</v>
          </cell>
          <cell r="F37">
            <v>3</v>
          </cell>
        </row>
        <row r="38">
          <cell r="C38" t="str">
            <v>02.10.03</v>
          </cell>
          <cell r="D38" t="str">
            <v>2.10.03</v>
          </cell>
          <cell r="E38" t="str">
            <v>Amunisi</v>
          </cell>
        </row>
        <row r="39">
          <cell r="C39" t="str">
            <v>02.10.04</v>
          </cell>
          <cell r="D39" t="str">
            <v>2.10.04</v>
          </cell>
          <cell r="E39" t="str">
            <v>Alat Keamanan dan Perlindungan</v>
          </cell>
          <cell r="F39">
            <v>5</v>
          </cell>
        </row>
        <row r="40">
          <cell r="D40" t="str">
            <v/>
          </cell>
          <cell r="E40" t="str">
            <v>Gedung dan Bangunan</v>
          </cell>
        </row>
        <row r="41">
          <cell r="C41" t="str">
            <v>03.11.01</v>
          </cell>
          <cell r="D41" t="str">
            <v>3.11.01</v>
          </cell>
          <cell r="E41" t="str">
            <v>Bangunan Gedung Tempat Kerja</v>
          </cell>
          <cell r="F41">
            <v>50</v>
          </cell>
        </row>
        <row r="42">
          <cell r="C42" t="str">
            <v>03.11.02</v>
          </cell>
          <cell r="D42" t="str">
            <v>3.11.02</v>
          </cell>
          <cell r="E42" t="str">
            <v>Bangunan Gedung Tempat Tinggal</v>
          </cell>
          <cell r="F42">
            <v>50</v>
          </cell>
        </row>
        <row r="43">
          <cell r="C43" t="str">
            <v>03.11.03</v>
          </cell>
          <cell r="D43" t="str">
            <v>3.11.03</v>
          </cell>
          <cell r="E43" t="str">
            <v>Bangunan Menara</v>
          </cell>
          <cell r="F43">
            <v>40</v>
          </cell>
        </row>
        <row r="44">
          <cell r="C44" t="str">
            <v>03.12.01</v>
          </cell>
          <cell r="D44" t="str">
            <v>3.12.01</v>
          </cell>
          <cell r="E44" t="str">
            <v>Bangunan Bersejarah</v>
          </cell>
          <cell r="F44">
            <v>50</v>
          </cell>
        </row>
        <row r="45">
          <cell r="C45" t="str">
            <v>03.12.05</v>
          </cell>
          <cell r="D45" t="str">
            <v>3.12.05</v>
          </cell>
          <cell r="E45" t="str">
            <v>Tugu Peringatan</v>
          </cell>
          <cell r="F45">
            <v>50</v>
          </cell>
        </row>
        <row r="46">
          <cell r="C46" t="str">
            <v>03.12.03</v>
          </cell>
          <cell r="D46" t="str">
            <v>3.12.03</v>
          </cell>
          <cell r="E46" t="str">
            <v>Candi</v>
          </cell>
          <cell r="F46">
            <v>50</v>
          </cell>
        </row>
        <row r="47">
          <cell r="C47" t="str">
            <v>03.12.04</v>
          </cell>
          <cell r="D47" t="str">
            <v>3.12.04</v>
          </cell>
          <cell r="E47" t="str">
            <v>Monumen/Bangunan Bersejarah</v>
          </cell>
          <cell r="F47">
            <v>50</v>
          </cell>
        </row>
        <row r="48">
          <cell r="C48" t="str">
            <v>03.12.05</v>
          </cell>
          <cell r="D48" t="str">
            <v>3.12.05</v>
          </cell>
          <cell r="E48" t="str">
            <v>Tugu Peringatan Lain</v>
          </cell>
          <cell r="F48">
            <v>50</v>
          </cell>
        </row>
        <row r="49">
          <cell r="C49" t="str">
            <v>03.12.06</v>
          </cell>
          <cell r="D49" t="str">
            <v>3.12.06</v>
          </cell>
          <cell r="E49" t="str">
            <v>Tugu Titik Kontrol/Pasti</v>
          </cell>
          <cell r="F49">
            <v>50</v>
          </cell>
        </row>
        <row r="50">
          <cell r="C50" t="str">
            <v>03.12.07</v>
          </cell>
          <cell r="D50" t="str">
            <v>3.12.07</v>
          </cell>
          <cell r="E50" t="str">
            <v>Rambu-Rambu</v>
          </cell>
          <cell r="F50">
            <v>50</v>
          </cell>
        </row>
        <row r="51">
          <cell r="C51" t="str">
            <v>03.12.08</v>
          </cell>
          <cell r="D51" t="str">
            <v>3.12.08</v>
          </cell>
          <cell r="E51" t="str">
            <v>Rambu-Rambu Lalu Lintas Udara</v>
          </cell>
          <cell r="F51">
            <v>50</v>
          </cell>
        </row>
        <row r="52">
          <cell r="D52" t="str">
            <v/>
          </cell>
          <cell r="E52" t="str">
            <v>Jalan, Irigasi, dan Jaringan</v>
          </cell>
        </row>
        <row r="53">
          <cell r="C53" t="str">
            <v>04.13.01</v>
          </cell>
          <cell r="D53" t="str">
            <v>4.13.01</v>
          </cell>
          <cell r="E53" t="str">
            <v>Jalan</v>
          </cell>
          <cell r="F53">
            <v>10</v>
          </cell>
        </row>
        <row r="54">
          <cell r="C54" t="str">
            <v>04.13.02</v>
          </cell>
          <cell r="D54" t="str">
            <v>4.13.02</v>
          </cell>
          <cell r="E54" t="str">
            <v>Jembatan</v>
          </cell>
          <cell r="F54">
            <v>50</v>
          </cell>
        </row>
        <row r="55">
          <cell r="C55" t="str">
            <v>04.14.01</v>
          </cell>
          <cell r="D55" t="str">
            <v>4.14.01</v>
          </cell>
          <cell r="E55" t="str">
            <v>Bangunan Air Irigasi</v>
          </cell>
          <cell r="F55">
            <v>50</v>
          </cell>
        </row>
        <row r="56">
          <cell r="C56" t="str">
            <v>04.14.02</v>
          </cell>
          <cell r="D56" t="str">
            <v>4.14.02</v>
          </cell>
          <cell r="E56" t="str">
            <v>Bangunan Air Pasang Surut</v>
          </cell>
          <cell r="F56">
            <v>50</v>
          </cell>
        </row>
        <row r="57">
          <cell r="C57" t="str">
            <v>04.14.03</v>
          </cell>
          <cell r="D57" t="str">
            <v>4.14.03</v>
          </cell>
          <cell r="E57" t="str">
            <v>Bangunan Air Rawa</v>
          </cell>
          <cell r="F57">
            <v>25</v>
          </cell>
        </row>
        <row r="58">
          <cell r="C58" t="str">
            <v>04.14.04</v>
          </cell>
          <cell r="D58" t="str">
            <v>4.14.04</v>
          </cell>
          <cell r="E58" t="str">
            <v>Bangunan Pengaman Sungai dan Penanggulangan Bencana Alam</v>
          </cell>
          <cell r="F58">
            <v>10</v>
          </cell>
        </row>
        <row r="59">
          <cell r="C59" t="str">
            <v>04.14.05</v>
          </cell>
          <cell r="D59" t="str">
            <v>4.14.05</v>
          </cell>
          <cell r="E59" t="str">
            <v>Bangunan Pengembangan Sumber Air dan Air Tanah</v>
          </cell>
          <cell r="F59">
            <v>30</v>
          </cell>
        </row>
        <row r="60">
          <cell r="C60" t="str">
            <v>04.14.06</v>
          </cell>
          <cell r="D60" t="str">
            <v>4.14.06</v>
          </cell>
          <cell r="E60" t="str">
            <v>Bangunan Air Bersih/Baku</v>
          </cell>
          <cell r="F60">
            <v>40</v>
          </cell>
        </row>
        <row r="61">
          <cell r="C61" t="str">
            <v>04.14.07</v>
          </cell>
          <cell r="D61" t="str">
            <v>4.14.07</v>
          </cell>
          <cell r="E61" t="str">
            <v>Bangunan Air Kotor</v>
          </cell>
          <cell r="F61">
            <v>40</v>
          </cell>
        </row>
        <row r="62">
          <cell r="C62" t="str">
            <v>04.14.08</v>
          </cell>
          <cell r="D62" t="str">
            <v>4.14.08</v>
          </cell>
          <cell r="E62" t="str">
            <v>Bangunan Air</v>
          </cell>
          <cell r="F62">
            <v>40</v>
          </cell>
        </row>
        <row r="63">
          <cell r="C63" t="str">
            <v>04.15.01</v>
          </cell>
          <cell r="D63" t="str">
            <v>4.15.01</v>
          </cell>
          <cell r="E63" t="str">
            <v>Instalasi Air Minum/Air Bersih</v>
          </cell>
          <cell r="F63">
            <v>30</v>
          </cell>
        </row>
        <row r="64">
          <cell r="C64" t="str">
            <v>04.15.02</v>
          </cell>
          <cell r="D64" t="str">
            <v>4.15.02</v>
          </cell>
          <cell r="E64" t="str">
            <v>Instalasi Air Kotor</v>
          </cell>
          <cell r="F64">
            <v>30</v>
          </cell>
        </row>
        <row r="65">
          <cell r="C65" t="str">
            <v>04.15.03</v>
          </cell>
          <cell r="D65" t="str">
            <v>4.15.03</v>
          </cell>
          <cell r="E65" t="str">
            <v>Instalasi Pengolahan Sampah</v>
          </cell>
          <cell r="F65">
            <v>10</v>
          </cell>
        </row>
        <row r="66">
          <cell r="C66" t="str">
            <v>04.15.04</v>
          </cell>
          <cell r="D66" t="str">
            <v>4.15.04</v>
          </cell>
          <cell r="E66" t="str">
            <v>Instalasi Pengolahan Bahan Bangunan</v>
          </cell>
          <cell r="F66">
            <v>10</v>
          </cell>
        </row>
        <row r="67">
          <cell r="C67" t="str">
            <v>04.15.05</v>
          </cell>
          <cell r="D67" t="str">
            <v>4.15.05</v>
          </cell>
          <cell r="E67" t="str">
            <v>Instalasi Pembangkit Listrik</v>
          </cell>
          <cell r="F67">
            <v>40</v>
          </cell>
        </row>
        <row r="68">
          <cell r="C68" t="str">
            <v>04.15.06</v>
          </cell>
          <cell r="D68" t="str">
            <v>4.15.06</v>
          </cell>
          <cell r="E68" t="str">
            <v>Instalasi Gardu Listrik</v>
          </cell>
          <cell r="F68">
            <v>40</v>
          </cell>
        </row>
        <row r="69">
          <cell r="C69" t="str">
            <v>04.15.07</v>
          </cell>
          <cell r="D69" t="str">
            <v>4.15.07</v>
          </cell>
          <cell r="E69" t="str">
            <v>Instalasi Pertahanan</v>
          </cell>
          <cell r="F69">
            <v>30</v>
          </cell>
        </row>
        <row r="70">
          <cell r="C70" t="str">
            <v>04.15.08</v>
          </cell>
          <cell r="D70" t="str">
            <v>4.15.08</v>
          </cell>
          <cell r="E70" t="str">
            <v>Instalasi Gas</v>
          </cell>
          <cell r="F70">
            <v>30</v>
          </cell>
        </row>
        <row r="71">
          <cell r="C71" t="str">
            <v>04.15.09</v>
          </cell>
          <cell r="D71" t="str">
            <v>4.15.09</v>
          </cell>
          <cell r="E71" t="str">
            <v>Instalasi Pengaman</v>
          </cell>
          <cell r="F71">
            <v>20</v>
          </cell>
        </row>
        <row r="72">
          <cell r="C72" t="str">
            <v>04.16.01</v>
          </cell>
          <cell r="D72" t="str">
            <v>4.16.01</v>
          </cell>
          <cell r="E72" t="str">
            <v>Jaringan Air Minum</v>
          </cell>
          <cell r="F72">
            <v>30</v>
          </cell>
        </row>
        <row r="73">
          <cell r="C73" t="str">
            <v>04.16.02</v>
          </cell>
          <cell r="D73" t="str">
            <v>4.16.02</v>
          </cell>
          <cell r="E73" t="str">
            <v>Jaringan Listrik</v>
          </cell>
          <cell r="F73">
            <v>40</v>
          </cell>
        </row>
        <row r="74">
          <cell r="C74" t="str">
            <v>04.16.03</v>
          </cell>
          <cell r="D74" t="str">
            <v>4.16.03</v>
          </cell>
          <cell r="E74" t="str">
            <v>Jaringan Telepon</v>
          </cell>
          <cell r="F74">
            <v>20</v>
          </cell>
        </row>
        <row r="75">
          <cell r="C75" t="str">
            <v>04.16.04</v>
          </cell>
          <cell r="D75" t="str">
            <v>4.16.04</v>
          </cell>
          <cell r="E75" t="str">
            <v>Jaringan Gas</v>
          </cell>
          <cell r="F75">
            <v>30</v>
          </cell>
        </row>
      </sheetData>
      <sheetData sheetId="12"/>
      <sheetData sheetId="13"/>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
      <sheetName val="Baca dulu"/>
      <sheetName val="home"/>
      <sheetName val="RefKonv"/>
      <sheetName val="Jurnal"/>
      <sheetName val="Buku Besar"/>
      <sheetName val="neraca saldo"/>
      <sheetName val="penjabaran"/>
      <sheetName val="LRA 13-21"/>
      <sheetName val="KonvSaji"/>
      <sheetName val="LRA 64"/>
      <sheetName val="LO"/>
      <sheetName val="LPE"/>
      <sheetName val="Neraca"/>
      <sheetName val="Jurnal Penutup"/>
      <sheetName val="Neraca Saldo setelah Penutupan"/>
      <sheetName val="Permendagri64-13"/>
      <sheetName val="Permendagri 13"/>
      <sheetName val="rumus"/>
      <sheetName val="Permendagri 21_2011"/>
      <sheetName val="PMK 238_2011"/>
    </sheetNames>
    <sheetDataSet>
      <sheetData sheetId="0">
        <row r="2">
          <cell r="P2">
            <v>0</v>
          </cell>
        </row>
        <row r="3">
          <cell r="P3">
            <v>0</v>
          </cell>
        </row>
        <row r="4">
          <cell r="P4">
            <v>0</v>
          </cell>
        </row>
        <row r="5">
          <cell r="P5">
            <v>0</v>
          </cell>
        </row>
        <row r="6">
          <cell r="P6">
            <v>0</v>
          </cell>
        </row>
        <row r="7">
          <cell r="P7">
            <v>0</v>
          </cell>
        </row>
        <row r="8">
          <cell r="P8">
            <v>0</v>
          </cell>
        </row>
        <row r="9">
          <cell r="P9">
            <v>0</v>
          </cell>
        </row>
        <row r="10">
          <cell r="P10">
            <v>0</v>
          </cell>
        </row>
        <row r="11">
          <cell r="P11">
            <v>0</v>
          </cell>
        </row>
        <row r="12">
          <cell r="P12">
            <v>0</v>
          </cell>
        </row>
        <row r="13">
          <cell r="P13">
            <v>0</v>
          </cell>
        </row>
        <row r="14">
          <cell r="P14">
            <v>0</v>
          </cell>
        </row>
        <row r="15">
          <cell r="P15">
            <v>0</v>
          </cell>
        </row>
        <row r="16">
          <cell r="P16">
            <v>0</v>
          </cell>
        </row>
        <row r="17">
          <cell r="P17">
            <v>0</v>
          </cell>
        </row>
        <row r="18">
          <cell r="P18">
            <v>0</v>
          </cell>
        </row>
        <row r="19">
          <cell r="P19">
            <v>0</v>
          </cell>
        </row>
        <row r="20">
          <cell r="P20">
            <v>0</v>
          </cell>
        </row>
        <row r="21">
          <cell r="P21">
            <v>0</v>
          </cell>
        </row>
        <row r="22">
          <cell r="P22">
            <v>0</v>
          </cell>
        </row>
        <row r="23">
          <cell r="P23">
            <v>0</v>
          </cell>
        </row>
        <row r="24">
          <cell r="P24">
            <v>0</v>
          </cell>
        </row>
        <row r="25">
          <cell r="P25">
            <v>0</v>
          </cell>
        </row>
        <row r="26">
          <cell r="P26">
            <v>0</v>
          </cell>
        </row>
        <row r="27">
          <cell r="P27">
            <v>0</v>
          </cell>
        </row>
        <row r="28">
          <cell r="P28">
            <v>0</v>
          </cell>
        </row>
        <row r="29">
          <cell r="P29">
            <v>0</v>
          </cell>
        </row>
        <row r="30">
          <cell r="P30">
            <v>0</v>
          </cell>
        </row>
        <row r="31">
          <cell r="P31">
            <v>0</v>
          </cell>
        </row>
        <row r="32">
          <cell r="P32">
            <v>0</v>
          </cell>
        </row>
        <row r="33">
          <cell r="P33">
            <v>0</v>
          </cell>
        </row>
        <row r="34">
          <cell r="P34">
            <v>0</v>
          </cell>
        </row>
        <row r="35">
          <cell r="P35">
            <v>0</v>
          </cell>
        </row>
        <row r="36">
          <cell r="P36">
            <v>0</v>
          </cell>
        </row>
        <row r="37">
          <cell r="P37">
            <v>0</v>
          </cell>
        </row>
        <row r="38">
          <cell r="P38">
            <v>0</v>
          </cell>
        </row>
        <row r="39">
          <cell r="P39">
            <v>0</v>
          </cell>
        </row>
        <row r="40">
          <cell r="P40">
            <v>0</v>
          </cell>
        </row>
        <row r="41">
          <cell r="P41">
            <v>0</v>
          </cell>
        </row>
        <row r="42">
          <cell r="P42">
            <v>0</v>
          </cell>
        </row>
        <row r="43">
          <cell r="P43">
            <v>0</v>
          </cell>
        </row>
        <row r="44">
          <cell r="P44">
            <v>0</v>
          </cell>
        </row>
        <row r="45">
          <cell r="P45">
            <v>0</v>
          </cell>
        </row>
        <row r="46">
          <cell r="P46">
            <v>0</v>
          </cell>
        </row>
        <row r="47">
          <cell r="P47">
            <v>0</v>
          </cell>
        </row>
        <row r="48">
          <cell r="P48">
            <v>0</v>
          </cell>
        </row>
        <row r="49">
          <cell r="P49">
            <v>0</v>
          </cell>
        </row>
        <row r="50">
          <cell r="P50">
            <v>0</v>
          </cell>
        </row>
        <row r="51">
          <cell r="P51">
            <v>0</v>
          </cell>
        </row>
        <row r="52">
          <cell r="P52">
            <v>0</v>
          </cell>
        </row>
        <row r="53">
          <cell r="P53">
            <v>0</v>
          </cell>
        </row>
        <row r="54">
          <cell r="P54">
            <v>0</v>
          </cell>
        </row>
        <row r="55">
          <cell r="P55">
            <v>0</v>
          </cell>
        </row>
        <row r="56">
          <cell r="P56">
            <v>0</v>
          </cell>
        </row>
        <row r="57">
          <cell r="P57">
            <v>0</v>
          </cell>
        </row>
        <row r="58">
          <cell r="P58">
            <v>0</v>
          </cell>
        </row>
        <row r="59">
          <cell r="P59">
            <v>0</v>
          </cell>
        </row>
        <row r="60">
          <cell r="P60">
            <v>0</v>
          </cell>
        </row>
        <row r="61">
          <cell r="P61">
            <v>0</v>
          </cell>
        </row>
        <row r="62">
          <cell r="P62">
            <v>0</v>
          </cell>
        </row>
        <row r="63">
          <cell r="P63">
            <v>0</v>
          </cell>
        </row>
        <row r="64">
          <cell r="P64">
            <v>0</v>
          </cell>
        </row>
        <row r="65">
          <cell r="P65">
            <v>0</v>
          </cell>
        </row>
        <row r="66">
          <cell r="P66">
            <v>0</v>
          </cell>
        </row>
        <row r="67">
          <cell r="P67">
            <v>0</v>
          </cell>
        </row>
        <row r="68">
          <cell r="P68">
            <v>0</v>
          </cell>
        </row>
        <row r="69">
          <cell r="P69">
            <v>0</v>
          </cell>
        </row>
        <row r="70">
          <cell r="P70">
            <v>0</v>
          </cell>
        </row>
        <row r="71">
          <cell r="P71">
            <v>0</v>
          </cell>
        </row>
        <row r="72">
          <cell r="P72">
            <v>0</v>
          </cell>
        </row>
        <row r="73">
          <cell r="P73">
            <v>0</v>
          </cell>
        </row>
        <row r="74">
          <cell r="P74">
            <v>0</v>
          </cell>
        </row>
        <row r="75">
          <cell r="P75">
            <v>0</v>
          </cell>
        </row>
        <row r="76">
          <cell r="P76">
            <v>0</v>
          </cell>
        </row>
        <row r="77">
          <cell r="P77">
            <v>0</v>
          </cell>
        </row>
        <row r="78">
          <cell r="P78">
            <v>0</v>
          </cell>
        </row>
        <row r="79">
          <cell r="P79">
            <v>0</v>
          </cell>
        </row>
        <row r="80">
          <cell r="P80">
            <v>0</v>
          </cell>
        </row>
        <row r="81">
          <cell r="P81">
            <v>0</v>
          </cell>
        </row>
        <row r="82">
          <cell r="P82">
            <v>0</v>
          </cell>
        </row>
        <row r="83">
          <cell r="P83">
            <v>0</v>
          </cell>
        </row>
        <row r="84">
          <cell r="P84">
            <v>0</v>
          </cell>
        </row>
        <row r="85">
          <cell r="P85">
            <v>0</v>
          </cell>
        </row>
        <row r="86">
          <cell r="P86">
            <v>0</v>
          </cell>
        </row>
        <row r="87">
          <cell r="P87">
            <v>0</v>
          </cell>
        </row>
        <row r="88">
          <cell r="P88">
            <v>0</v>
          </cell>
        </row>
        <row r="89">
          <cell r="P89">
            <v>0</v>
          </cell>
        </row>
        <row r="90">
          <cell r="P90">
            <v>0</v>
          </cell>
        </row>
        <row r="91">
          <cell r="P91">
            <v>0</v>
          </cell>
        </row>
        <row r="92">
          <cell r="P92">
            <v>0</v>
          </cell>
        </row>
        <row r="93">
          <cell r="P93">
            <v>0</v>
          </cell>
        </row>
        <row r="94">
          <cell r="P94">
            <v>0</v>
          </cell>
        </row>
        <row r="95">
          <cell r="P95">
            <v>0</v>
          </cell>
        </row>
        <row r="96">
          <cell r="P96">
            <v>0</v>
          </cell>
        </row>
        <row r="97">
          <cell r="P97">
            <v>0</v>
          </cell>
        </row>
        <row r="98">
          <cell r="P98">
            <v>0</v>
          </cell>
        </row>
        <row r="99">
          <cell r="P99">
            <v>0</v>
          </cell>
        </row>
        <row r="100">
          <cell r="P100">
            <v>0</v>
          </cell>
        </row>
        <row r="101">
          <cell r="P101">
            <v>0</v>
          </cell>
        </row>
        <row r="102">
          <cell r="P102">
            <v>0</v>
          </cell>
        </row>
        <row r="103">
          <cell r="P103">
            <v>0</v>
          </cell>
        </row>
        <row r="104">
          <cell r="P104">
            <v>0</v>
          </cell>
        </row>
        <row r="105">
          <cell r="P105">
            <v>0</v>
          </cell>
        </row>
        <row r="106">
          <cell r="P106">
            <v>0</v>
          </cell>
        </row>
        <row r="107">
          <cell r="P107">
            <v>0</v>
          </cell>
        </row>
        <row r="108">
          <cell r="P108">
            <v>0</v>
          </cell>
        </row>
        <row r="109">
          <cell r="P109">
            <v>0</v>
          </cell>
        </row>
        <row r="110">
          <cell r="P110">
            <v>0</v>
          </cell>
        </row>
        <row r="111">
          <cell r="P111">
            <v>0</v>
          </cell>
        </row>
        <row r="112">
          <cell r="P112">
            <v>0</v>
          </cell>
        </row>
        <row r="113">
          <cell r="P113">
            <v>0</v>
          </cell>
        </row>
        <row r="114">
          <cell r="P114">
            <v>0</v>
          </cell>
        </row>
        <row r="115">
          <cell r="P115">
            <v>0</v>
          </cell>
        </row>
        <row r="116">
          <cell r="P116">
            <v>0</v>
          </cell>
        </row>
        <row r="117">
          <cell r="P117">
            <v>0</v>
          </cell>
        </row>
        <row r="118">
          <cell r="P118">
            <v>0</v>
          </cell>
        </row>
        <row r="119">
          <cell r="P119">
            <v>0</v>
          </cell>
        </row>
        <row r="120">
          <cell r="P120">
            <v>0</v>
          </cell>
        </row>
        <row r="121">
          <cell r="P121">
            <v>0</v>
          </cell>
        </row>
        <row r="122">
          <cell r="P122">
            <v>0</v>
          </cell>
        </row>
        <row r="123">
          <cell r="P123">
            <v>0</v>
          </cell>
        </row>
        <row r="124">
          <cell r="P124">
            <v>0</v>
          </cell>
        </row>
        <row r="125">
          <cell r="P125">
            <v>0</v>
          </cell>
        </row>
        <row r="126">
          <cell r="P126">
            <v>0</v>
          </cell>
        </row>
        <row r="127">
          <cell r="P127">
            <v>0</v>
          </cell>
        </row>
        <row r="128">
          <cell r="P128">
            <v>0</v>
          </cell>
        </row>
        <row r="129">
          <cell r="P129">
            <v>0</v>
          </cell>
        </row>
        <row r="130">
          <cell r="P130">
            <v>0</v>
          </cell>
        </row>
        <row r="131">
          <cell r="P131">
            <v>0</v>
          </cell>
        </row>
        <row r="132">
          <cell r="P132">
            <v>0</v>
          </cell>
        </row>
        <row r="133">
          <cell r="P133">
            <v>0</v>
          </cell>
        </row>
        <row r="134">
          <cell r="P134">
            <v>0</v>
          </cell>
        </row>
        <row r="135">
          <cell r="P135">
            <v>0</v>
          </cell>
        </row>
        <row r="136">
          <cell r="P136">
            <v>0</v>
          </cell>
        </row>
        <row r="137">
          <cell r="P137">
            <v>0</v>
          </cell>
        </row>
        <row r="138">
          <cell r="P138">
            <v>0</v>
          </cell>
        </row>
        <row r="139">
          <cell r="P139">
            <v>0</v>
          </cell>
        </row>
        <row r="140">
          <cell r="P140">
            <v>0</v>
          </cell>
        </row>
        <row r="141">
          <cell r="P141">
            <v>0</v>
          </cell>
        </row>
        <row r="142">
          <cell r="P142">
            <v>0</v>
          </cell>
        </row>
        <row r="143">
          <cell r="P143">
            <v>0</v>
          </cell>
        </row>
        <row r="144">
          <cell r="P144">
            <v>0</v>
          </cell>
        </row>
        <row r="145">
          <cell r="P145">
            <v>0</v>
          </cell>
        </row>
        <row r="146">
          <cell r="P146">
            <v>0</v>
          </cell>
        </row>
        <row r="147">
          <cell r="P147">
            <v>0</v>
          </cell>
        </row>
        <row r="148">
          <cell r="P148">
            <v>0</v>
          </cell>
        </row>
        <row r="149">
          <cell r="P149">
            <v>0</v>
          </cell>
        </row>
        <row r="150">
          <cell r="P150">
            <v>0</v>
          </cell>
        </row>
        <row r="151">
          <cell r="P151">
            <v>0</v>
          </cell>
        </row>
        <row r="152">
          <cell r="P152">
            <v>0</v>
          </cell>
        </row>
        <row r="153">
          <cell r="P153">
            <v>0</v>
          </cell>
        </row>
        <row r="154">
          <cell r="P154">
            <v>0</v>
          </cell>
        </row>
        <row r="155">
          <cell r="P155">
            <v>0</v>
          </cell>
        </row>
        <row r="156">
          <cell r="P156">
            <v>0</v>
          </cell>
        </row>
        <row r="157">
          <cell r="P157">
            <v>0</v>
          </cell>
        </row>
        <row r="158">
          <cell r="P158">
            <v>0</v>
          </cell>
        </row>
        <row r="159">
          <cell r="P159">
            <v>0</v>
          </cell>
        </row>
        <row r="160">
          <cell r="P160">
            <v>0</v>
          </cell>
        </row>
        <row r="161">
          <cell r="P161">
            <v>0</v>
          </cell>
        </row>
        <row r="162">
          <cell r="P162">
            <v>0</v>
          </cell>
        </row>
        <row r="163">
          <cell r="P163">
            <v>0</v>
          </cell>
        </row>
        <row r="164">
          <cell r="P164">
            <v>0</v>
          </cell>
        </row>
        <row r="165">
          <cell r="P165">
            <v>0</v>
          </cell>
        </row>
        <row r="166">
          <cell r="P166">
            <v>0</v>
          </cell>
        </row>
        <row r="167">
          <cell r="P167">
            <v>0</v>
          </cell>
        </row>
        <row r="168">
          <cell r="P168">
            <v>0</v>
          </cell>
        </row>
        <row r="169">
          <cell r="P169">
            <v>0</v>
          </cell>
        </row>
        <row r="170">
          <cell r="P170">
            <v>0</v>
          </cell>
        </row>
        <row r="171">
          <cell r="P171">
            <v>0</v>
          </cell>
        </row>
        <row r="172">
          <cell r="P172">
            <v>0</v>
          </cell>
        </row>
        <row r="173">
          <cell r="P173">
            <v>0</v>
          </cell>
        </row>
        <row r="174">
          <cell r="P174">
            <v>0</v>
          </cell>
        </row>
        <row r="175">
          <cell r="P175">
            <v>0</v>
          </cell>
        </row>
        <row r="176">
          <cell r="P176">
            <v>0</v>
          </cell>
        </row>
        <row r="177">
          <cell r="P177">
            <v>0</v>
          </cell>
        </row>
        <row r="178">
          <cell r="P178">
            <v>0</v>
          </cell>
        </row>
        <row r="179">
          <cell r="P179">
            <v>0</v>
          </cell>
        </row>
        <row r="180">
          <cell r="P180">
            <v>0</v>
          </cell>
        </row>
        <row r="181">
          <cell r="P181">
            <v>0</v>
          </cell>
        </row>
        <row r="182">
          <cell r="P182">
            <v>0</v>
          </cell>
        </row>
        <row r="183">
          <cell r="P183">
            <v>0</v>
          </cell>
        </row>
        <row r="184">
          <cell r="P184">
            <v>0</v>
          </cell>
        </row>
        <row r="185">
          <cell r="P185">
            <v>0</v>
          </cell>
        </row>
        <row r="186">
          <cell r="P186">
            <v>0</v>
          </cell>
        </row>
        <row r="187">
          <cell r="P187">
            <v>0</v>
          </cell>
        </row>
        <row r="188">
          <cell r="P188">
            <v>0</v>
          </cell>
        </row>
        <row r="189">
          <cell r="P189">
            <v>0</v>
          </cell>
        </row>
        <row r="190">
          <cell r="P190">
            <v>0</v>
          </cell>
        </row>
        <row r="191">
          <cell r="P191">
            <v>0</v>
          </cell>
        </row>
        <row r="192">
          <cell r="P192">
            <v>0</v>
          </cell>
        </row>
        <row r="193">
          <cell r="P193">
            <v>0</v>
          </cell>
        </row>
        <row r="194">
          <cell r="P194">
            <v>0</v>
          </cell>
        </row>
        <row r="195">
          <cell r="P195">
            <v>0</v>
          </cell>
        </row>
        <row r="196">
          <cell r="P196">
            <v>0</v>
          </cell>
        </row>
        <row r="197">
          <cell r="P197">
            <v>0</v>
          </cell>
        </row>
        <row r="198">
          <cell r="P198">
            <v>0</v>
          </cell>
        </row>
        <row r="199">
          <cell r="P199">
            <v>0</v>
          </cell>
        </row>
        <row r="200">
          <cell r="P200">
            <v>0</v>
          </cell>
        </row>
        <row r="201">
          <cell r="P201">
            <v>0</v>
          </cell>
        </row>
        <row r="202">
          <cell r="P202">
            <v>0</v>
          </cell>
        </row>
        <row r="203">
          <cell r="P203">
            <v>0</v>
          </cell>
        </row>
        <row r="204">
          <cell r="P204">
            <v>0</v>
          </cell>
        </row>
        <row r="205">
          <cell r="P205">
            <v>0</v>
          </cell>
        </row>
        <row r="206">
          <cell r="P206">
            <v>0</v>
          </cell>
        </row>
        <row r="207">
          <cell r="P207">
            <v>0</v>
          </cell>
        </row>
        <row r="208">
          <cell r="P208">
            <v>0</v>
          </cell>
        </row>
        <row r="209">
          <cell r="P209">
            <v>0</v>
          </cell>
        </row>
        <row r="210">
          <cell r="P210">
            <v>0</v>
          </cell>
        </row>
        <row r="211">
          <cell r="P211">
            <v>0</v>
          </cell>
        </row>
        <row r="212">
          <cell r="P212">
            <v>0</v>
          </cell>
        </row>
        <row r="213">
          <cell r="P213">
            <v>0</v>
          </cell>
        </row>
        <row r="214">
          <cell r="P214">
            <v>0</v>
          </cell>
        </row>
        <row r="215">
          <cell r="P215">
            <v>0</v>
          </cell>
        </row>
        <row r="216">
          <cell r="P216">
            <v>0</v>
          </cell>
        </row>
        <row r="217">
          <cell r="P217">
            <v>0</v>
          </cell>
        </row>
        <row r="218">
          <cell r="P218">
            <v>0</v>
          </cell>
        </row>
        <row r="219">
          <cell r="P219">
            <v>0</v>
          </cell>
        </row>
        <row r="220">
          <cell r="P220">
            <v>0</v>
          </cell>
        </row>
        <row r="221">
          <cell r="P221">
            <v>0</v>
          </cell>
        </row>
        <row r="222">
          <cell r="P222">
            <v>0</v>
          </cell>
        </row>
        <row r="223">
          <cell r="P223">
            <v>0</v>
          </cell>
        </row>
        <row r="224">
          <cell r="P224">
            <v>0</v>
          </cell>
        </row>
        <row r="225">
          <cell r="P225">
            <v>0</v>
          </cell>
        </row>
        <row r="226">
          <cell r="P226">
            <v>0</v>
          </cell>
        </row>
        <row r="227">
          <cell r="P227">
            <v>0</v>
          </cell>
        </row>
        <row r="228">
          <cell r="P228">
            <v>0</v>
          </cell>
        </row>
        <row r="229">
          <cell r="P229">
            <v>0</v>
          </cell>
        </row>
        <row r="230">
          <cell r="P230">
            <v>0</v>
          </cell>
        </row>
        <row r="231">
          <cell r="P231">
            <v>0</v>
          </cell>
        </row>
        <row r="232">
          <cell r="P232">
            <v>0</v>
          </cell>
        </row>
        <row r="233">
          <cell r="P233">
            <v>0</v>
          </cell>
        </row>
        <row r="234">
          <cell r="P234">
            <v>0</v>
          </cell>
        </row>
        <row r="235">
          <cell r="P235">
            <v>0</v>
          </cell>
        </row>
        <row r="236">
          <cell r="P236">
            <v>0</v>
          </cell>
        </row>
        <row r="237">
          <cell r="P237">
            <v>0</v>
          </cell>
        </row>
        <row r="238">
          <cell r="P238">
            <v>0</v>
          </cell>
        </row>
        <row r="239">
          <cell r="P239">
            <v>0</v>
          </cell>
        </row>
        <row r="240">
          <cell r="P240">
            <v>0</v>
          </cell>
        </row>
        <row r="241">
          <cell r="P241">
            <v>0</v>
          </cell>
        </row>
        <row r="242">
          <cell r="P242">
            <v>0</v>
          </cell>
        </row>
        <row r="243">
          <cell r="P243">
            <v>0</v>
          </cell>
        </row>
        <row r="244">
          <cell r="P244">
            <v>0</v>
          </cell>
        </row>
        <row r="245">
          <cell r="P245">
            <v>0</v>
          </cell>
        </row>
        <row r="246">
          <cell r="P246">
            <v>0</v>
          </cell>
        </row>
        <row r="247">
          <cell r="P247">
            <v>0</v>
          </cell>
        </row>
        <row r="248">
          <cell r="P248">
            <v>0</v>
          </cell>
        </row>
        <row r="249">
          <cell r="P249">
            <v>0</v>
          </cell>
        </row>
        <row r="250">
          <cell r="P250">
            <v>0</v>
          </cell>
        </row>
        <row r="251">
          <cell r="P251">
            <v>0</v>
          </cell>
        </row>
        <row r="252">
          <cell r="P252">
            <v>0</v>
          </cell>
        </row>
        <row r="253">
          <cell r="P253">
            <v>0</v>
          </cell>
        </row>
        <row r="254">
          <cell r="P254">
            <v>0</v>
          </cell>
        </row>
        <row r="255">
          <cell r="P255">
            <v>0</v>
          </cell>
        </row>
        <row r="256">
          <cell r="P256">
            <v>0</v>
          </cell>
        </row>
        <row r="257">
          <cell r="P257">
            <v>0</v>
          </cell>
        </row>
        <row r="258">
          <cell r="P258">
            <v>0</v>
          </cell>
        </row>
        <row r="259">
          <cell r="P259">
            <v>0</v>
          </cell>
        </row>
        <row r="260">
          <cell r="P260">
            <v>0</v>
          </cell>
        </row>
        <row r="261">
          <cell r="P261">
            <v>0</v>
          </cell>
        </row>
        <row r="262">
          <cell r="P262">
            <v>0</v>
          </cell>
        </row>
        <row r="263">
          <cell r="P263">
            <v>0</v>
          </cell>
        </row>
        <row r="264">
          <cell r="P264">
            <v>0</v>
          </cell>
        </row>
        <row r="265">
          <cell r="P265">
            <v>0</v>
          </cell>
        </row>
        <row r="266">
          <cell r="P266">
            <v>0</v>
          </cell>
        </row>
        <row r="267">
          <cell r="P267">
            <v>0</v>
          </cell>
        </row>
        <row r="268">
          <cell r="P268">
            <v>0</v>
          </cell>
        </row>
        <row r="269">
          <cell r="P269">
            <v>0</v>
          </cell>
        </row>
        <row r="270">
          <cell r="P270">
            <v>0</v>
          </cell>
        </row>
        <row r="271">
          <cell r="P271">
            <v>0</v>
          </cell>
        </row>
        <row r="272">
          <cell r="P272">
            <v>0</v>
          </cell>
        </row>
        <row r="273">
          <cell r="P273">
            <v>0</v>
          </cell>
        </row>
        <row r="274">
          <cell r="P274">
            <v>0</v>
          </cell>
        </row>
        <row r="275">
          <cell r="P275">
            <v>0</v>
          </cell>
        </row>
        <row r="276">
          <cell r="P276">
            <v>0</v>
          </cell>
        </row>
        <row r="277">
          <cell r="P277">
            <v>0</v>
          </cell>
        </row>
        <row r="278">
          <cell r="P278">
            <v>0</v>
          </cell>
        </row>
        <row r="279">
          <cell r="P279">
            <v>0</v>
          </cell>
        </row>
        <row r="280">
          <cell r="P280">
            <v>0</v>
          </cell>
        </row>
        <row r="281">
          <cell r="P281">
            <v>0</v>
          </cell>
        </row>
        <row r="282">
          <cell r="P282">
            <v>0</v>
          </cell>
        </row>
        <row r="283">
          <cell r="P283">
            <v>0</v>
          </cell>
        </row>
        <row r="284">
          <cell r="P284">
            <v>0</v>
          </cell>
        </row>
        <row r="285">
          <cell r="P285">
            <v>0</v>
          </cell>
        </row>
        <row r="286">
          <cell r="P286">
            <v>0</v>
          </cell>
        </row>
        <row r="287">
          <cell r="P287">
            <v>0</v>
          </cell>
        </row>
        <row r="288">
          <cell r="P288">
            <v>0</v>
          </cell>
        </row>
        <row r="289">
          <cell r="P289">
            <v>0</v>
          </cell>
        </row>
        <row r="290">
          <cell r="P290">
            <v>0</v>
          </cell>
        </row>
        <row r="291">
          <cell r="P291">
            <v>0</v>
          </cell>
        </row>
        <row r="292">
          <cell r="P292">
            <v>0</v>
          </cell>
        </row>
        <row r="293">
          <cell r="P293">
            <v>0</v>
          </cell>
        </row>
        <row r="294">
          <cell r="P294">
            <v>0</v>
          </cell>
        </row>
        <row r="295">
          <cell r="P295">
            <v>0</v>
          </cell>
        </row>
        <row r="296">
          <cell r="P296">
            <v>0</v>
          </cell>
        </row>
        <row r="297">
          <cell r="P297">
            <v>0</v>
          </cell>
        </row>
        <row r="298">
          <cell r="P298">
            <v>0</v>
          </cell>
        </row>
        <row r="299">
          <cell r="P299">
            <v>0</v>
          </cell>
        </row>
        <row r="300">
          <cell r="P300">
            <v>0</v>
          </cell>
        </row>
        <row r="301">
          <cell r="P301">
            <v>0</v>
          </cell>
        </row>
        <row r="302">
          <cell r="P302">
            <v>0</v>
          </cell>
        </row>
        <row r="303">
          <cell r="P303">
            <v>0</v>
          </cell>
        </row>
        <row r="304">
          <cell r="P304">
            <v>0</v>
          </cell>
        </row>
        <row r="305">
          <cell r="P305">
            <v>0</v>
          </cell>
        </row>
        <row r="306">
          <cell r="P306">
            <v>0</v>
          </cell>
        </row>
        <row r="307">
          <cell r="P307">
            <v>0</v>
          </cell>
        </row>
        <row r="308">
          <cell r="P308">
            <v>0</v>
          </cell>
        </row>
        <row r="309">
          <cell r="P309">
            <v>0</v>
          </cell>
        </row>
        <row r="310">
          <cell r="P310">
            <v>0</v>
          </cell>
        </row>
        <row r="311">
          <cell r="P311">
            <v>0</v>
          </cell>
        </row>
        <row r="312">
          <cell r="P312">
            <v>0</v>
          </cell>
        </row>
        <row r="313">
          <cell r="P313">
            <v>0</v>
          </cell>
        </row>
        <row r="314">
          <cell r="P314">
            <v>0</v>
          </cell>
        </row>
        <row r="315">
          <cell r="P315">
            <v>0</v>
          </cell>
        </row>
        <row r="316">
          <cell r="P316">
            <v>0</v>
          </cell>
        </row>
        <row r="317">
          <cell r="P317">
            <v>0</v>
          </cell>
        </row>
        <row r="318">
          <cell r="P318">
            <v>0</v>
          </cell>
        </row>
        <row r="319">
          <cell r="P319">
            <v>0</v>
          </cell>
        </row>
        <row r="320">
          <cell r="P320">
            <v>0</v>
          </cell>
        </row>
        <row r="321">
          <cell r="P321">
            <v>0</v>
          </cell>
        </row>
        <row r="322">
          <cell r="P322">
            <v>0</v>
          </cell>
        </row>
        <row r="323">
          <cell r="P323">
            <v>0</v>
          </cell>
        </row>
        <row r="324">
          <cell r="P324">
            <v>0</v>
          </cell>
        </row>
        <row r="325">
          <cell r="P325">
            <v>0</v>
          </cell>
        </row>
        <row r="326">
          <cell r="P326">
            <v>0</v>
          </cell>
        </row>
        <row r="327">
          <cell r="P327">
            <v>0</v>
          </cell>
        </row>
        <row r="328">
          <cell r="P328">
            <v>0</v>
          </cell>
        </row>
        <row r="329">
          <cell r="P329">
            <v>0</v>
          </cell>
        </row>
        <row r="330">
          <cell r="P330">
            <v>0</v>
          </cell>
        </row>
        <row r="331">
          <cell r="P331">
            <v>0</v>
          </cell>
        </row>
        <row r="332">
          <cell r="P332">
            <v>0</v>
          </cell>
        </row>
        <row r="333">
          <cell r="P333">
            <v>0</v>
          </cell>
        </row>
        <row r="334">
          <cell r="P334">
            <v>0</v>
          </cell>
        </row>
        <row r="335">
          <cell r="P335">
            <v>0</v>
          </cell>
        </row>
        <row r="336">
          <cell r="P336">
            <v>0</v>
          </cell>
        </row>
        <row r="337">
          <cell r="P337">
            <v>0</v>
          </cell>
        </row>
        <row r="338">
          <cell r="P338">
            <v>0</v>
          </cell>
        </row>
        <row r="339">
          <cell r="P339">
            <v>0</v>
          </cell>
        </row>
        <row r="340">
          <cell r="P340">
            <v>0</v>
          </cell>
        </row>
        <row r="341">
          <cell r="P341">
            <v>0</v>
          </cell>
        </row>
        <row r="342">
          <cell r="P342">
            <v>0</v>
          </cell>
        </row>
        <row r="343">
          <cell r="P343">
            <v>0</v>
          </cell>
        </row>
        <row r="344">
          <cell r="P344">
            <v>0</v>
          </cell>
        </row>
        <row r="345">
          <cell r="P345">
            <v>0</v>
          </cell>
        </row>
        <row r="346">
          <cell r="P346">
            <v>0</v>
          </cell>
        </row>
        <row r="347">
          <cell r="P347">
            <v>0</v>
          </cell>
        </row>
        <row r="348">
          <cell r="P348">
            <v>0</v>
          </cell>
        </row>
        <row r="349">
          <cell r="P349">
            <v>0</v>
          </cell>
        </row>
        <row r="350">
          <cell r="P350">
            <v>0</v>
          </cell>
        </row>
        <row r="351">
          <cell r="P351">
            <v>0</v>
          </cell>
        </row>
        <row r="352">
          <cell r="P352">
            <v>0</v>
          </cell>
        </row>
        <row r="353">
          <cell r="P353">
            <v>0</v>
          </cell>
        </row>
        <row r="354">
          <cell r="P354">
            <v>0</v>
          </cell>
        </row>
        <row r="355">
          <cell r="P355">
            <v>0</v>
          </cell>
        </row>
        <row r="356">
          <cell r="P356">
            <v>0</v>
          </cell>
        </row>
        <row r="357">
          <cell r="P357">
            <v>0</v>
          </cell>
        </row>
        <row r="358">
          <cell r="P358">
            <v>0</v>
          </cell>
        </row>
        <row r="359">
          <cell r="P359">
            <v>0</v>
          </cell>
        </row>
        <row r="360">
          <cell r="P360">
            <v>0</v>
          </cell>
        </row>
        <row r="361">
          <cell r="P361">
            <v>0</v>
          </cell>
        </row>
        <row r="362">
          <cell r="P362">
            <v>0</v>
          </cell>
        </row>
        <row r="363">
          <cell r="P363">
            <v>0</v>
          </cell>
        </row>
        <row r="364">
          <cell r="P364">
            <v>0</v>
          </cell>
        </row>
        <row r="365">
          <cell r="P365">
            <v>0</v>
          </cell>
        </row>
        <row r="366">
          <cell r="P366">
            <v>0</v>
          </cell>
        </row>
        <row r="367">
          <cell r="P367">
            <v>0</v>
          </cell>
        </row>
        <row r="368">
          <cell r="P368">
            <v>0</v>
          </cell>
        </row>
        <row r="369">
          <cell r="P369">
            <v>0</v>
          </cell>
        </row>
        <row r="370">
          <cell r="P370">
            <v>0</v>
          </cell>
        </row>
        <row r="371">
          <cell r="P371">
            <v>0</v>
          </cell>
        </row>
        <row r="372">
          <cell r="P372">
            <v>0</v>
          </cell>
        </row>
        <row r="373">
          <cell r="P373">
            <v>0</v>
          </cell>
        </row>
        <row r="374">
          <cell r="P374">
            <v>0</v>
          </cell>
        </row>
        <row r="375">
          <cell r="P375">
            <v>0</v>
          </cell>
        </row>
        <row r="376">
          <cell r="P376">
            <v>0</v>
          </cell>
        </row>
        <row r="377">
          <cell r="P377">
            <v>0</v>
          </cell>
        </row>
        <row r="378">
          <cell r="P378">
            <v>0</v>
          </cell>
        </row>
        <row r="379">
          <cell r="P379">
            <v>0</v>
          </cell>
        </row>
        <row r="380">
          <cell r="P380">
            <v>0</v>
          </cell>
        </row>
        <row r="381">
          <cell r="P381">
            <v>0</v>
          </cell>
        </row>
        <row r="382">
          <cell r="P382">
            <v>0</v>
          </cell>
        </row>
        <row r="383">
          <cell r="P383">
            <v>0</v>
          </cell>
        </row>
        <row r="384">
          <cell r="P384">
            <v>0</v>
          </cell>
        </row>
        <row r="385">
          <cell r="P385">
            <v>0</v>
          </cell>
        </row>
        <row r="386">
          <cell r="P386">
            <v>0</v>
          </cell>
        </row>
        <row r="387">
          <cell r="P387">
            <v>0</v>
          </cell>
        </row>
        <row r="388">
          <cell r="P388">
            <v>0</v>
          </cell>
        </row>
        <row r="389">
          <cell r="P389">
            <v>0</v>
          </cell>
        </row>
        <row r="390">
          <cell r="P390">
            <v>0</v>
          </cell>
        </row>
        <row r="391">
          <cell r="P391">
            <v>0</v>
          </cell>
        </row>
        <row r="392">
          <cell r="P392">
            <v>0</v>
          </cell>
        </row>
        <row r="393">
          <cell r="P393">
            <v>0</v>
          </cell>
        </row>
        <row r="394">
          <cell r="P394">
            <v>0</v>
          </cell>
        </row>
        <row r="395">
          <cell r="P395">
            <v>0</v>
          </cell>
        </row>
        <row r="396">
          <cell r="P396">
            <v>0</v>
          </cell>
        </row>
        <row r="397">
          <cell r="P397">
            <v>0</v>
          </cell>
        </row>
        <row r="398">
          <cell r="P398">
            <v>0</v>
          </cell>
        </row>
        <row r="399">
          <cell r="P399">
            <v>0</v>
          </cell>
        </row>
        <row r="400">
          <cell r="P400">
            <v>0</v>
          </cell>
        </row>
        <row r="401">
          <cell r="P401">
            <v>0</v>
          </cell>
        </row>
        <row r="402">
          <cell r="P402">
            <v>0</v>
          </cell>
        </row>
        <row r="403">
          <cell r="P403">
            <v>0</v>
          </cell>
        </row>
        <row r="404">
          <cell r="P404">
            <v>0</v>
          </cell>
        </row>
        <row r="405">
          <cell r="P405">
            <v>0</v>
          </cell>
        </row>
        <row r="406">
          <cell r="P406">
            <v>0</v>
          </cell>
        </row>
        <row r="407">
          <cell r="P407">
            <v>0</v>
          </cell>
        </row>
        <row r="408">
          <cell r="P408">
            <v>0</v>
          </cell>
        </row>
        <row r="409">
          <cell r="P409">
            <v>0</v>
          </cell>
        </row>
        <row r="410">
          <cell r="P410">
            <v>0</v>
          </cell>
        </row>
        <row r="411">
          <cell r="P411">
            <v>0</v>
          </cell>
        </row>
        <row r="412">
          <cell r="P412">
            <v>0</v>
          </cell>
        </row>
        <row r="413">
          <cell r="P413">
            <v>0</v>
          </cell>
        </row>
        <row r="414">
          <cell r="P414">
            <v>0</v>
          </cell>
        </row>
        <row r="415">
          <cell r="P415">
            <v>0</v>
          </cell>
        </row>
        <row r="416">
          <cell r="P416">
            <v>0</v>
          </cell>
        </row>
        <row r="417">
          <cell r="P417">
            <v>0</v>
          </cell>
        </row>
        <row r="418">
          <cell r="P418">
            <v>0</v>
          </cell>
        </row>
        <row r="419">
          <cell r="P419">
            <v>0</v>
          </cell>
        </row>
        <row r="420">
          <cell r="P420">
            <v>0</v>
          </cell>
        </row>
        <row r="421">
          <cell r="P421">
            <v>0</v>
          </cell>
        </row>
        <row r="422">
          <cell r="P422">
            <v>0</v>
          </cell>
        </row>
        <row r="423">
          <cell r="P423">
            <v>0</v>
          </cell>
        </row>
        <row r="424">
          <cell r="P424">
            <v>0</v>
          </cell>
        </row>
        <row r="425">
          <cell r="P425">
            <v>0</v>
          </cell>
        </row>
        <row r="426">
          <cell r="P426">
            <v>0</v>
          </cell>
        </row>
        <row r="427">
          <cell r="P427">
            <v>0</v>
          </cell>
        </row>
        <row r="428">
          <cell r="P428">
            <v>0</v>
          </cell>
        </row>
        <row r="429">
          <cell r="P429">
            <v>0</v>
          </cell>
        </row>
        <row r="430">
          <cell r="P430">
            <v>0</v>
          </cell>
        </row>
        <row r="431">
          <cell r="P431">
            <v>0</v>
          </cell>
        </row>
        <row r="432">
          <cell r="P432">
            <v>0</v>
          </cell>
        </row>
        <row r="433">
          <cell r="P433">
            <v>0</v>
          </cell>
        </row>
        <row r="434">
          <cell r="P434">
            <v>0</v>
          </cell>
        </row>
        <row r="435">
          <cell r="P435">
            <v>0</v>
          </cell>
        </row>
        <row r="436">
          <cell r="P436">
            <v>0</v>
          </cell>
        </row>
        <row r="437">
          <cell r="P437">
            <v>0</v>
          </cell>
        </row>
        <row r="438">
          <cell r="P438">
            <v>0</v>
          </cell>
        </row>
        <row r="439">
          <cell r="P439">
            <v>0</v>
          </cell>
        </row>
        <row r="440">
          <cell r="P440">
            <v>0</v>
          </cell>
        </row>
        <row r="441">
          <cell r="P441">
            <v>0</v>
          </cell>
        </row>
        <row r="442">
          <cell r="P442">
            <v>0</v>
          </cell>
        </row>
        <row r="443">
          <cell r="P443">
            <v>0</v>
          </cell>
        </row>
        <row r="444">
          <cell r="P444">
            <v>0</v>
          </cell>
        </row>
        <row r="445">
          <cell r="P445">
            <v>0</v>
          </cell>
        </row>
        <row r="446">
          <cell r="P446">
            <v>0</v>
          </cell>
        </row>
        <row r="447">
          <cell r="P447">
            <v>0</v>
          </cell>
        </row>
        <row r="448">
          <cell r="P448">
            <v>0</v>
          </cell>
        </row>
        <row r="449">
          <cell r="P449">
            <v>0</v>
          </cell>
        </row>
        <row r="450">
          <cell r="P450">
            <v>0</v>
          </cell>
        </row>
        <row r="451">
          <cell r="P451">
            <v>0</v>
          </cell>
        </row>
        <row r="452">
          <cell r="P452">
            <v>0</v>
          </cell>
        </row>
        <row r="453">
          <cell r="P453">
            <v>0</v>
          </cell>
        </row>
        <row r="454">
          <cell r="P454">
            <v>0</v>
          </cell>
        </row>
        <row r="455">
          <cell r="P455">
            <v>0</v>
          </cell>
        </row>
        <row r="456">
          <cell r="P456">
            <v>0</v>
          </cell>
        </row>
        <row r="457">
          <cell r="P457">
            <v>0</v>
          </cell>
        </row>
        <row r="458">
          <cell r="P458">
            <v>0</v>
          </cell>
        </row>
        <row r="459">
          <cell r="P459">
            <v>0</v>
          </cell>
        </row>
        <row r="460">
          <cell r="P460">
            <v>0</v>
          </cell>
        </row>
        <row r="461">
          <cell r="P461">
            <v>0</v>
          </cell>
        </row>
        <row r="462">
          <cell r="P462">
            <v>0</v>
          </cell>
        </row>
        <row r="463">
          <cell r="P463">
            <v>0</v>
          </cell>
        </row>
        <row r="464">
          <cell r="P464">
            <v>0</v>
          </cell>
        </row>
        <row r="465">
          <cell r="P465">
            <v>0</v>
          </cell>
        </row>
        <row r="466">
          <cell r="P466">
            <v>0</v>
          </cell>
        </row>
        <row r="467">
          <cell r="P467">
            <v>0</v>
          </cell>
        </row>
        <row r="468">
          <cell r="P468">
            <v>0</v>
          </cell>
        </row>
        <row r="469">
          <cell r="P469">
            <v>0</v>
          </cell>
        </row>
        <row r="470">
          <cell r="P470">
            <v>0</v>
          </cell>
        </row>
        <row r="471">
          <cell r="P471">
            <v>0</v>
          </cell>
        </row>
        <row r="472">
          <cell r="P472">
            <v>0</v>
          </cell>
        </row>
        <row r="473">
          <cell r="P473">
            <v>0</v>
          </cell>
        </row>
        <row r="474">
          <cell r="P474">
            <v>0</v>
          </cell>
        </row>
        <row r="475">
          <cell r="P475">
            <v>0</v>
          </cell>
        </row>
        <row r="476">
          <cell r="P476">
            <v>0</v>
          </cell>
        </row>
        <row r="477">
          <cell r="P477">
            <v>0</v>
          </cell>
        </row>
        <row r="478">
          <cell r="P478">
            <v>0</v>
          </cell>
        </row>
        <row r="479">
          <cell r="P479">
            <v>0</v>
          </cell>
        </row>
        <row r="480">
          <cell r="P480">
            <v>0</v>
          </cell>
        </row>
        <row r="481">
          <cell r="P481">
            <v>0</v>
          </cell>
        </row>
        <row r="482">
          <cell r="P482">
            <v>0</v>
          </cell>
        </row>
        <row r="483">
          <cell r="P483">
            <v>0</v>
          </cell>
        </row>
        <row r="484">
          <cell r="P484">
            <v>0</v>
          </cell>
        </row>
        <row r="485">
          <cell r="P485">
            <v>0</v>
          </cell>
        </row>
        <row r="486">
          <cell r="P486">
            <v>0</v>
          </cell>
        </row>
        <row r="487">
          <cell r="P487">
            <v>0</v>
          </cell>
        </row>
        <row r="488">
          <cell r="P488">
            <v>0</v>
          </cell>
        </row>
        <row r="489">
          <cell r="P489">
            <v>0</v>
          </cell>
        </row>
        <row r="490">
          <cell r="P490">
            <v>0</v>
          </cell>
        </row>
        <row r="491">
          <cell r="P491">
            <v>0</v>
          </cell>
        </row>
        <row r="492">
          <cell r="P492">
            <v>0</v>
          </cell>
        </row>
        <row r="493">
          <cell r="P493">
            <v>0</v>
          </cell>
        </row>
        <row r="494">
          <cell r="P494">
            <v>0</v>
          </cell>
        </row>
        <row r="495">
          <cell r="P495">
            <v>0</v>
          </cell>
        </row>
        <row r="496">
          <cell r="P496">
            <v>0</v>
          </cell>
        </row>
        <row r="497">
          <cell r="P497">
            <v>0</v>
          </cell>
        </row>
        <row r="498">
          <cell r="P498">
            <v>0</v>
          </cell>
        </row>
        <row r="499">
          <cell r="P499">
            <v>0</v>
          </cell>
        </row>
        <row r="500">
          <cell r="P500">
            <v>0</v>
          </cell>
        </row>
        <row r="501">
          <cell r="P501">
            <v>0</v>
          </cell>
        </row>
        <row r="502">
          <cell r="P502">
            <v>0</v>
          </cell>
        </row>
        <row r="503">
          <cell r="P503">
            <v>0</v>
          </cell>
        </row>
        <row r="504">
          <cell r="P504">
            <v>0</v>
          </cell>
        </row>
        <row r="505">
          <cell r="P505">
            <v>0</v>
          </cell>
        </row>
        <row r="506">
          <cell r="P506">
            <v>0</v>
          </cell>
        </row>
        <row r="507">
          <cell r="P507">
            <v>0</v>
          </cell>
        </row>
        <row r="508">
          <cell r="P508">
            <v>0</v>
          </cell>
        </row>
        <row r="509">
          <cell r="P509">
            <v>0</v>
          </cell>
        </row>
        <row r="510">
          <cell r="P510">
            <v>0</v>
          </cell>
        </row>
        <row r="511">
          <cell r="P511">
            <v>0</v>
          </cell>
        </row>
        <row r="512">
          <cell r="P512">
            <v>0</v>
          </cell>
        </row>
        <row r="513">
          <cell r="P513">
            <v>0</v>
          </cell>
        </row>
        <row r="514">
          <cell r="P514">
            <v>0</v>
          </cell>
        </row>
        <row r="515">
          <cell r="P515">
            <v>0</v>
          </cell>
        </row>
        <row r="516">
          <cell r="P516">
            <v>0</v>
          </cell>
        </row>
        <row r="517">
          <cell r="P517">
            <v>0</v>
          </cell>
        </row>
        <row r="518">
          <cell r="P518">
            <v>0</v>
          </cell>
        </row>
        <row r="519">
          <cell r="P519">
            <v>0</v>
          </cell>
        </row>
        <row r="520">
          <cell r="P520">
            <v>0</v>
          </cell>
        </row>
        <row r="521">
          <cell r="P521">
            <v>0</v>
          </cell>
        </row>
        <row r="522">
          <cell r="P522">
            <v>0</v>
          </cell>
        </row>
        <row r="523">
          <cell r="P523">
            <v>0</v>
          </cell>
        </row>
        <row r="524">
          <cell r="P524">
            <v>0</v>
          </cell>
        </row>
        <row r="525">
          <cell r="P525">
            <v>0</v>
          </cell>
        </row>
        <row r="526">
          <cell r="P526">
            <v>0</v>
          </cell>
        </row>
        <row r="527">
          <cell r="P527">
            <v>0</v>
          </cell>
        </row>
        <row r="528">
          <cell r="P528">
            <v>0</v>
          </cell>
        </row>
        <row r="529">
          <cell r="P529">
            <v>0</v>
          </cell>
        </row>
        <row r="530">
          <cell r="P530">
            <v>0</v>
          </cell>
        </row>
        <row r="531">
          <cell r="P531">
            <v>0</v>
          </cell>
        </row>
        <row r="532">
          <cell r="P532">
            <v>0</v>
          </cell>
        </row>
        <row r="533">
          <cell r="P533">
            <v>0</v>
          </cell>
        </row>
        <row r="534">
          <cell r="P534">
            <v>0</v>
          </cell>
        </row>
        <row r="535">
          <cell r="P535">
            <v>0</v>
          </cell>
        </row>
        <row r="536">
          <cell r="P536">
            <v>0</v>
          </cell>
        </row>
        <row r="537">
          <cell r="P537">
            <v>0</v>
          </cell>
        </row>
        <row r="538">
          <cell r="P538">
            <v>0</v>
          </cell>
        </row>
        <row r="539">
          <cell r="P539">
            <v>0</v>
          </cell>
        </row>
        <row r="540">
          <cell r="P540">
            <v>0</v>
          </cell>
        </row>
        <row r="541">
          <cell r="P541">
            <v>0</v>
          </cell>
        </row>
        <row r="542">
          <cell r="P542">
            <v>0</v>
          </cell>
        </row>
        <row r="543">
          <cell r="P543">
            <v>0</v>
          </cell>
        </row>
        <row r="544">
          <cell r="P544">
            <v>0</v>
          </cell>
        </row>
        <row r="545">
          <cell r="P545">
            <v>0</v>
          </cell>
        </row>
        <row r="546">
          <cell r="P546">
            <v>0</v>
          </cell>
        </row>
        <row r="547">
          <cell r="P547">
            <v>0</v>
          </cell>
        </row>
        <row r="548">
          <cell r="P548">
            <v>0</v>
          </cell>
        </row>
        <row r="549">
          <cell r="P549">
            <v>0</v>
          </cell>
        </row>
        <row r="550">
          <cell r="P550">
            <v>0</v>
          </cell>
        </row>
        <row r="551">
          <cell r="P551">
            <v>0</v>
          </cell>
        </row>
        <row r="552">
          <cell r="P552">
            <v>0</v>
          </cell>
        </row>
        <row r="553">
          <cell r="P553">
            <v>0</v>
          </cell>
        </row>
        <row r="554">
          <cell r="P554">
            <v>0</v>
          </cell>
        </row>
        <row r="555">
          <cell r="P555">
            <v>0</v>
          </cell>
        </row>
        <row r="556">
          <cell r="P556">
            <v>0</v>
          </cell>
        </row>
        <row r="557">
          <cell r="P557">
            <v>0</v>
          </cell>
        </row>
        <row r="558">
          <cell r="P558">
            <v>0</v>
          </cell>
        </row>
        <row r="559">
          <cell r="P559">
            <v>0</v>
          </cell>
        </row>
        <row r="560">
          <cell r="P560">
            <v>0</v>
          </cell>
        </row>
        <row r="561">
          <cell r="P561">
            <v>0</v>
          </cell>
        </row>
        <row r="562">
          <cell r="P562">
            <v>0</v>
          </cell>
        </row>
        <row r="563">
          <cell r="P563">
            <v>0</v>
          </cell>
        </row>
        <row r="564">
          <cell r="P564">
            <v>0</v>
          </cell>
        </row>
        <row r="565">
          <cell r="P565">
            <v>0</v>
          </cell>
        </row>
        <row r="566">
          <cell r="P566">
            <v>0</v>
          </cell>
        </row>
        <row r="567">
          <cell r="P567">
            <v>0</v>
          </cell>
        </row>
        <row r="568">
          <cell r="P568">
            <v>0</v>
          </cell>
        </row>
        <row r="569">
          <cell r="P569">
            <v>0</v>
          </cell>
        </row>
        <row r="570">
          <cell r="P570">
            <v>0</v>
          </cell>
        </row>
        <row r="571">
          <cell r="P571">
            <v>0</v>
          </cell>
        </row>
        <row r="572">
          <cell r="P572">
            <v>0</v>
          </cell>
        </row>
        <row r="573">
          <cell r="P573">
            <v>0</v>
          </cell>
        </row>
        <row r="574">
          <cell r="P574">
            <v>0</v>
          </cell>
        </row>
        <row r="575">
          <cell r="P575">
            <v>0</v>
          </cell>
        </row>
        <row r="576">
          <cell r="P576">
            <v>0</v>
          </cell>
        </row>
        <row r="577">
          <cell r="P577">
            <v>0</v>
          </cell>
        </row>
        <row r="578">
          <cell r="P578">
            <v>0</v>
          </cell>
        </row>
        <row r="579">
          <cell r="P579">
            <v>0</v>
          </cell>
        </row>
        <row r="580">
          <cell r="P580">
            <v>0</v>
          </cell>
        </row>
        <row r="581">
          <cell r="P581">
            <v>0</v>
          </cell>
        </row>
        <row r="582">
          <cell r="P582">
            <v>0</v>
          </cell>
        </row>
        <row r="583">
          <cell r="P583">
            <v>0</v>
          </cell>
        </row>
        <row r="584">
          <cell r="P584">
            <v>0</v>
          </cell>
        </row>
        <row r="585">
          <cell r="P585">
            <v>0</v>
          </cell>
        </row>
        <row r="586">
          <cell r="P586">
            <v>0</v>
          </cell>
        </row>
        <row r="587">
          <cell r="P587">
            <v>0</v>
          </cell>
        </row>
        <row r="588">
          <cell r="P588">
            <v>0</v>
          </cell>
        </row>
        <row r="589">
          <cell r="P589">
            <v>0</v>
          </cell>
        </row>
        <row r="590">
          <cell r="P590">
            <v>0</v>
          </cell>
        </row>
        <row r="591">
          <cell r="P591">
            <v>0</v>
          </cell>
        </row>
        <row r="592">
          <cell r="P592">
            <v>0</v>
          </cell>
        </row>
        <row r="593">
          <cell r="P593">
            <v>0</v>
          </cell>
        </row>
        <row r="594">
          <cell r="P594">
            <v>0</v>
          </cell>
        </row>
        <row r="595">
          <cell r="P595">
            <v>0</v>
          </cell>
        </row>
        <row r="596">
          <cell r="P596">
            <v>0</v>
          </cell>
        </row>
        <row r="597">
          <cell r="P597">
            <v>0</v>
          </cell>
        </row>
        <row r="598">
          <cell r="P598">
            <v>0</v>
          </cell>
        </row>
        <row r="599">
          <cell r="P599">
            <v>0</v>
          </cell>
        </row>
        <row r="600">
          <cell r="P600">
            <v>0</v>
          </cell>
        </row>
        <row r="601">
          <cell r="P601">
            <v>0</v>
          </cell>
        </row>
        <row r="602">
          <cell r="P602">
            <v>0</v>
          </cell>
        </row>
        <row r="603">
          <cell r="P603">
            <v>0</v>
          </cell>
        </row>
        <row r="604">
          <cell r="P604">
            <v>0</v>
          </cell>
        </row>
        <row r="605">
          <cell r="P605">
            <v>0</v>
          </cell>
        </row>
        <row r="606">
          <cell r="P606">
            <v>0</v>
          </cell>
        </row>
        <row r="607">
          <cell r="P607">
            <v>0</v>
          </cell>
        </row>
        <row r="608">
          <cell r="P608">
            <v>0</v>
          </cell>
        </row>
        <row r="609">
          <cell r="P609">
            <v>0</v>
          </cell>
        </row>
        <row r="610">
          <cell r="P610">
            <v>0</v>
          </cell>
        </row>
        <row r="611">
          <cell r="P611">
            <v>0</v>
          </cell>
        </row>
        <row r="612">
          <cell r="P612">
            <v>0</v>
          </cell>
        </row>
        <row r="613">
          <cell r="P613">
            <v>0</v>
          </cell>
        </row>
        <row r="614">
          <cell r="P614">
            <v>0</v>
          </cell>
        </row>
        <row r="615">
          <cell r="P615">
            <v>0</v>
          </cell>
        </row>
        <row r="616">
          <cell r="P616">
            <v>0</v>
          </cell>
        </row>
        <row r="617">
          <cell r="P617">
            <v>0</v>
          </cell>
        </row>
        <row r="618">
          <cell r="P618">
            <v>0</v>
          </cell>
        </row>
        <row r="619">
          <cell r="P619">
            <v>0</v>
          </cell>
        </row>
        <row r="620">
          <cell r="P620">
            <v>0</v>
          </cell>
        </row>
        <row r="621">
          <cell r="P621">
            <v>0</v>
          </cell>
        </row>
        <row r="622">
          <cell r="P622">
            <v>0</v>
          </cell>
        </row>
        <row r="623">
          <cell r="P623">
            <v>0</v>
          </cell>
        </row>
        <row r="624">
          <cell r="P624">
            <v>0</v>
          </cell>
        </row>
        <row r="625">
          <cell r="P625">
            <v>0</v>
          </cell>
        </row>
        <row r="626">
          <cell r="P626">
            <v>0</v>
          </cell>
        </row>
        <row r="627">
          <cell r="P627">
            <v>0</v>
          </cell>
        </row>
        <row r="628">
          <cell r="P628">
            <v>0</v>
          </cell>
        </row>
        <row r="629">
          <cell r="P629">
            <v>0</v>
          </cell>
        </row>
        <row r="630">
          <cell r="P630">
            <v>0</v>
          </cell>
        </row>
        <row r="631">
          <cell r="P631">
            <v>0</v>
          </cell>
        </row>
        <row r="632">
          <cell r="P632">
            <v>0</v>
          </cell>
        </row>
        <row r="633">
          <cell r="P633">
            <v>0</v>
          </cell>
        </row>
        <row r="634">
          <cell r="P634">
            <v>0</v>
          </cell>
        </row>
        <row r="635">
          <cell r="P635">
            <v>0</v>
          </cell>
        </row>
        <row r="636">
          <cell r="P636">
            <v>0</v>
          </cell>
        </row>
        <row r="637">
          <cell r="P637">
            <v>0</v>
          </cell>
        </row>
        <row r="638">
          <cell r="P638">
            <v>0</v>
          </cell>
        </row>
        <row r="639">
          <cell r="P639">
            <v>0</v>
          </cell>
        </row>
        <row r="640">
          <cell r="P640">
            <v>0</v>
          </cell>
        </row>
        <row r="641">
          <cell r="P641">
            <v>0</v>
          </cell>
        </row>
        <row r="642">
          <cell r="P642">
            <v>0</v>
          </cell>
        </row>
        <row r="643">
          <cell r="P643">
            <v>0</v>
          </cell>
        </row>
        <row r="644">
          <cell r="P644">
            <v>0</v>
          </cell>
        </row>
        <row r="645">
          <cell r="P645">
            <v>0</v>
          </cell>
        </row>
        <row r="646">
          <cell r="P646">
            <v>0</v>
          </cell>
        </row>
        <row r="647">
          <cell r="P647">
            <v>0</v>
          </cell>
        </row>
        <row r="648">
          <cell r="P648">
            <v>0</v>
          </cell>
        </row>
        <row r="649">
          <cell r="P649">
            <v>0</v>
          </cell>
        </row>
        <row r="650">
          <cell r="P650">
            <v>0</v>
          </cell>
        </row>
        <row r="651">
          <cell r="P651">
            <v>0</v>
          </cell>
        </row>
        <row r="652">
          <cell r="P652">
            <v>0</v>
          </cell>
        </row>
        <row r="653">
          <cell r="P653">
            <v>0</v>
          </cell>
        </row>
        <row r="654">
          <cell r="P654">
            <v>0</v>
          </cell>
        </row>
        <row r="655">
          <cell r="P655">
            <v>0</v>
          </cell>
        </row>
        <row r="656">
          <cell r="P656">
            <v>0</v>
          </cell>
        </row>
        <row r="657">
          <cell r="P657">
            <v>0</v>
          </cell>
        </row>
        <row r="658">
          <cell r="P658">
            <v>0</v>
          </cell>
        </row>
        <row r="659">
          <cell r="P659">
            <v>0</v>
          </cell>
        </row>
        <row r="660">
          <cell r="P660">
            <v>0</v>
          </cell>
        </row>
        <row r="661">
          <cell r="P661">
            <v>0</v>
          </cell>
        </row>
        <row r="662">
          <cell r="P662">
            <v>0</v>
          </cell>
        </row>
        <row r="663">
          <cell r="P663">
            <v>0</v>
          </cell>
        </row>
        <row r="664">
          <cell r="P664">
            <v>0</v>
          </cell>
        </row>
        <row r="665">
          <cell r="P665">
            <v>0</v>
          </cell>
        </row>
        <row r="666">
          <cell r="P666">
            <v>0</v>
          </cell>
        </row>
        <row r="667">
          <cell r="P667">
            <v>0</v>
          </cell>
        </row>
        <row r="668">
          <cell r="P668">
            <v>0</v>
          </cell>
        </row>
        <row r="669">
          <cell r="P669">
            <v>0</v>
          </cell>
        </row>
        <row r="670">
          <cell r="P670">
            <v>0</v>
          </cell>
        </row>
        <row r="671">
          <cell r="P671">
            <v>0</v>
          </cell>
        </row>
        <row r="672">
          <cell r="P672">
            <v>0</v>
          </cell>
        </row>
        <row r="673">
          <cell r="P673">
            <v>0</v>
          </cell>
        </row>
        <row r="674">
          <cell r="P674">
            <v>0</v>
          </cell>
        </row>
        <row r="675">
          <cell r="P675">
            <v>0</v>
          </cell>
        </row>
        <row r="676">
          <cell r="P676">
            <v>0</v>
          </cell>
        </row>
        <row r="677">
          <cell r="P677">
            <v>0</v>
          </cell>
        </row>
        <row r="678">
          <cell r="P678">
            <v>0</v>
          </cell>
        </row>
        <row r="679">
          <cell r="P679">
            <v>0</v>
          </cell>
        </row>
        <row r="680">
          <cell r="P680">
            <v>0</v>
          </cell>
        </row>
        <row r="681">
          <cell r="P681">
            <v>0</v>
          </cell>
        </row>
        <row r="682">
          <cell r="P682">
            <v>0</v>
          </cell>
        </row>
        <row r="683">
          <cell r="P683">
            <v>0</v>
          </cell>
        </row>
        <row r="684">
          <cell r="P684">
            <v>0</v>
          </cell>
        </row>
        <row r="685">
          <cell r="P685">
            <v>0</v>
          </cell>
        </row>
        <row r="686">
          <cell r="P686">
            <v>0</v>
          </cell>
        </row>
        <row r="687">
          <cell r="P687">
            <v>0</v>
          </cell>
        </row>
        <row r="688">
          <cell r="P688">
            <v>0</v>
          </cell>
        </row>
        <row r="689">
          <cell r="P689">
            <v>0</v>
          </cell>
        </row>
        <row r="690">
          <cell r="P690">
            <v>0</v>
          </cell>
        </row>
        <row r="691">
          <cell r="P691">
            <v>0</v>
          </cell>
        </row>
        <row r="692">
          <cell r="P692">
            <v>0</v>
          </cell>
        </row>
        <row r="693">
          <cell r="P693">
            <v>0</v>
          </cell>
        </row>
        <row r="694">
          <cell r="P694">
            <v>0</v>
          </cell>
        </row>
        <row r="695">
          <cell r="P695">
            <v>0</v>
          </cell>
        </row>
        <row r="696">
          <cell r="P696">
            <v>0</v>
          </cell>
        </row>
        <row r="697">
          <cell r="P697">
            <v>0</v>
          </cell>
        </row>
        <row r="698">
          <cell r="P698">
            <v>0</v>
          </cell>
        </row>
        <row r="699">
          <cell r="P699">
            <v>0</v>
          </cell>
        </row>
        <row r="700">
          <cell r="P700">
            <v>0</v>
          </cell>
        </row>
        <row r="701">
          <cell r="P701">
            <v>0</v>
          </cell>
        </row>
        <row r="702">
          <cell r="P702">
            <v>0</v>
          </cell>
        </row>
        <row r="703">
          <cell r="P703">
            <v>0</v>
          </cell>
        </row>
        <row r="704">
          <cell r="P704">
            <v>0</v>
          </cell>
        </row>
        <row r="705">
          <cell r="P705">
            <v>0</v>
          </cell>
        </row>
        <row r="706">
          <cell r="P706">
            <v>0</v>
          </cell>
        </row>
        <row r="707">
          <cell r="P707">
            <v>0</v>
          </cell>
        </row>
        <row r="708">
          <cell r="P708">
            <v>0</v>
          </cell>
        </row>
        <row r="709">
          <cell r="P709">
            <v>0</v>
          </cell>
        </row>
        <row r="710">
          <cell r="P710">
            <v>0</v>
          </cell>
        </row>
        <row r="711">
          <cell r="P711">
            <v>0</v>
          </cell>
        </row>
        <row r="712">
          <cell r="P712">
            <v>0</v>
          </cell>
        </row>
        <row r="713">
          <cell r="P713">
            <v>0</v>
          </cell>
        </row>
        <row r="714">
          <cell r="P714">
            <v>0</v>
          </cell>
        </row>
        <row r="715">
          <cell r="P715">
            <v>0</v>
          </cell>
        </row>
        <row r="716">
          <cell r="P716">
            <v>0</v>
          </cell>
        </row>
        <row r="717">
          <cell r="P717">
            <v>0</v>
          </cell>
        </row>
        <row r="718">
          <cell r="P718">
            <v>0</v>
          </cell>
        </row>
        <row r="719">
          <cell r="P719">
            <v>0</v>
          </cell>
        </row>
        <row r="720">
          <cell r="P720">
            <v>0</v>
          </cell>
        </row>
        <row r="721">
          <cell r="P721">
            <v>0</v>
          </cell>
        </row>
        <row r="722">
          <cell r="P722">
            <v>0</v>
          </cell>
        </row>
        <row r="723">
          <cell r="P723">
            <v>0</v>
          </cell>
        </row>
        <row r="724">
          <cell r="P724">
            <v>0</v>
          </cell>
        </row>
        <row r="725">
          <cell r="P725">
            <v>0</v>
          </cell>
        </row>
        <row r="726">
          <cell r="P726">
            <v>0</v>
          </cell>
        </row>
        <row r="727">
          <cell r="P727">
            <v>0</v>
          </cell>
        </row>
        <row r="728">
          <cell r="P728">
            <v>0</v>
          </cell>
        </row>
        <row r="729">
          <cell r="P729">
            <v>0</v>
          </cell>
        </row>
        <row r="730">
          <cell r="P730">
            <v>0</v>
          </cell>
        </row>
        <row r="731">
          <cell r="P731">
            <v>0</v>
          </cell>
        </row>
        <row r="732">
          <cell r="P732">
            <v>0</v>
          </cell>
        </row>
        <row r="733">
          <cell r="P733">
            <v>0</v>
          </cell>
        </row>
        <row r="734">
          <cell r="P734">
            <v>0</v>
          </cell>
        </row>
        <row r="735">
          <cell r="P735">
            <v>0</v>
          </cell>
        </row>
        <row r="736">
          <cell r="P736">
            <v>0</v>
          </cell>
        </row>
        <row r="737">
          <cell r="P737">
            <v>0</v>
          </cell>
        </row>
        <row r="738">
          <cell r="P738">
            <v>0</v>
          </cell>
        </row>
        <row r="739">
          <cell r="P739">
            <v>0</v>
          </cell>
        </row>
        <row r="740">
          <cell r="P740">
            <v>0</v>
          </cell>
        </row>
        <row r="741">
          <cell r="P741">
            <v>0</v>
          </cell>
        </row>
        <row r="742">
          <cell r="P742">
            <v>0</v>
          </cell>
        </row>
        <row r="743">
          <cell r="P743">
            <v>0</v>
          </cell>
        </row>
        <row r="744">
          <cell r="P744">
            <v>0</v>
          </cell>
        </row>
        <row r="745">
          <cell r="P745">
            <v>0</v>
          </cell>
        </row>
        <row r="746">
          <cell r="P746">
            <v>0</v>
          </cell>
        </row>
        <row r="747">
          <cell r="P747">
            <v>0</v>
          </cell>
        </row>
        <row r="748">
          <cell r="P748">
            <v>0</v>
          </cell>
        </row>
        <row r="749">
          <cell r="P749">
            <v>0</v>
          </cell>
        </row>
        <row r="750">
          <cell r="P750">
            <v>0</v>
          </cell>
        </row>
        <row r="751">
          <cell r="P751">
            <v>0</v>
          </cell>
        </row>
        <row r="752">
          <cell r="P752">
            <v>0</v>
          </cell>
        </row>
        <row r="753">
          <cell r="P753">
            <v>0</v>
          </cell>
        </row>
        <row r="754">
          <cell r="P754">
            <v>0</v>
          </cell>
        </row>
        <row r="755">
          <cell r="P755">
            <v>0</v>
          </cell>
        </row>
        <row r="756">
          <cell r="P756">
            <v>0</v>
          </cell>
        </row>
        <row r="757">
          <cell r="P757">
            <v>0</v>
          </cell>
        </row>
        <row r="758">
          <cell r="P758">
            <v>0</v>
          </cell>
        </row>
        <row r="759">
          <cell r="P759">
            <v>0</v>
          </cell>
        </row>
        <row r="760">
          <cell r="P760">
            <v>0</v>
          </cell>
        </row>
        <row r="761">
          <cell r="P761">
            <v>0</v>
          </cell>
        </row>
        <row r="762">
          <cell r="P762">
            <v>0</v>
          </cell>
        </row>
        <row r="763">
          <cell r="P763">
            <v>0</v>
          </cell>
        </row>
        <row r="764">
          <cell r="P764">
            <v>0</v>
          </cell>
        </row>
        <row r="765">
          <cell r="P765">
            <v>0</v>
          </cell>
        </row>
        <row r="766">
          <cell r="P766">
            <v>0</v>
          </cell>
        </row>
        <row r="767">
          <cell r="P767">
            <v>0</v>
          </cell>
        </row>
        <row r="768">
          <cell r="P768">
            <v>0</v>
          </cell>
        </row>
        <row r="769">
          <cell r="P769">
            <v>0</v>
          </cell>
        </row>
        <row r="770">
          <cell r="P770">
            <v>0</v>
          </cell>
        </row>
        <row r="771">
          <cell r="P771">
            <v>0</v>
          </cell>
        </row>
        <row r="772">
          <cell r="P772">
            <v>0</v>
          </cell>
        </row>
        <row r="773">
          <cell r="P773">
            <v>0</v>
          </cell>
        </row>
        <row r="774">
          <cell r="P774">
            <v>0</v>
          </cell>
        </row>
        <row r="775">
          <cell r="P775">
            <v>0</v>
          </cell>
        </row>
        <row r="776">
          <cell r="P776">
            <v>0</v>
          </cell>
        </row>
        <row r="777">
          <cell r="P777">
            <v>0</v>
          </cell>
        </row>
        <row r="778">
          <cell r="P778">
            <v>0</v>
          </cell>
        </row>
        <row r="779">
          <cell r="P779">
            <v>0</v>
          </cell>
        </row>
        <row r="780">
          <cell r="P780">
            <v>0</v>
          </cell>
        </row>
        <row r="781">
          <cell r="P781">
            <v>0</v>
          </cell>
        </row>
        <row r="782">
          <cell r="P782">
            <v>0</v>
          </cell>
        </row>
        <row r="783">
          <cell r="P783">
            <v>0</v>
          </cell>
        </row>
        <row r="784">
          <cell r="P784">
            <v>0</v>
          </cell>
        </row>
        <row r="785">
          <cell r="P785">
            <v>0</v>
          </cell>
        </row>
        <row r="786">
          <cell r="P786">
            <v>0</v>
          </cell>
        </row>
        <row r="787">
          <cell r="P787">
            <v>0</v>
          </cell>
        </row>
        <row r="788">
          <cell r="P788">
            <v>0</v>
          </cell>
        </row>
        <row r="789">
          <cell r="P789">
            <v>0</v>
          </cell>
        </row>
        <row r="790">
          <cell r="P790">
            <v>0</v>
          </cell>
        </row>
        <row r="791">
          <cell r="P791">
            <v>0</v>
          </cell>
        </row>
        <row r="792">
          <cell r="P792">
            <v>0</v>
          </cell>
        </row>
        <row r="793">
          <cell r="P793">
            <v>0</v>
          </cell>
        </row>
        <row r="794">
          <cell r="P794">
            <v>0</v>
          </cell>
        </row>
        <row r="795">
          <cell r="P795">
            <v>0</v>
          </cell>
        </row>
        <row r="796">
          <cell r="P796">
            <v>0</v>
          </cell>
        </row>
        <row r="797">
          <cell r="P797">
            <v>0</v>
          </cell>
        </row>
        <row r="798">
          <cell r="P798">
            <v>0</v>
          </cell>
        </row>
        <row r="799">
          <cell r="P799">
            <v>0</v>
          </cell>
        </row>
        <row r="800">
          <cell r="P800">
            <v>0</v>
          </cell>
        </row>
        <row r="801">
          <cell r="P801">
            <v>0</v>
          </cell>
        </row>
        <row r="802">
          <cell r="P802">
            <v>0</v>
          </cell>
        </row>
        <row r="803">
          <cell r="P803">
            <v>0</v>
          </cell>
        </row>
        <row r="804">
          <cell r="P804">
            <v>0</v>
          </cell>
        </row>
        <row r="805">
          <cell r="P805">
            <v>0</v>
          </cell>
        </row>
        <row r="806">
          <cell r="P806">
            <v>0</v>
          </cell>
        </row>
        <row r="807">
          <cell r="P807">
            <v>0</v>
          </cell>
        </row>
        <row r="808">
          <cell r="P808">
            <v>0</v>
          </cell>
        </row>
        <row r="809">
          <cell r="P809">
            <v>0</v>
          </cell>
        </row>
        <row r="810">
          <cell r="P810">
            <v>0</v>
          </cell>
        </row>
        <row r="811">
          <cell r="P811">
            <v>0</v>
          </cell>
        </row>
        <row r="812">
          <cell r="P812">
            <v>0</v>
          </cell>
        </row>
        <row r="813">
          <cell r="P813">
            <v>0</v>
          </cell>
        </row>
        <row r="814">
          <cell r="P814">
            <v>0</v>
          </cell>
        </row>
        <row r="815">
          <cell r="P815">
            <v>0</v>
          </cell>
        </row>
        <row r="816">
          <cell r="P816">
            <v>0</v>
          </cell>
        </row>
        <row r="817">
          <cell r="P817">
            <v>0</v>
          </cell>
        </row>
        <row r="818">
          <cell r="P818">
            <v>0</v>
          </cell>
        </row>
        <row r="819">
          <cell r="P819">
            <v>0</v>
          </cell>
        </row>
        <row r="820">
          <cell r="P820">
            <v>0</v>
          </cell>
        </row>
        <row r="821">
          <cell r="P821">
            <v>0</v>
          </cell>
        </row>
        <row r="822">
          <cell r="P822">
            <v>0</v>
          </cell>
        </row>
        <row r="823">
          <cell r="P823">
            <v>0</v>
          </cell>
        </row>
        <row r="824">
          <cell r="P824">
            <v>0</v>
          </cell>
        </row>
        <row r="825">
          <cell r="P825">
            <v>0</v>
          </cell>
        </row>
        <row r="826">
          <cell r="P826">
            <v>0</v>
          </cell>
        </row>
        <row r="827">
          <cell r="P827">
            <v>0</v>
          </cell>
        </row>
        <row r="828">
          <cell r="P828">
            <v>0</v>
          </cell>
        </row>
        <row r="829">
          <cell r="P829">
            <v>0</v>
          </cell>
        </row>
        <row r="830">
          <cell r="P830">
            <v>0</v>
          </cell>
        </row>
        <row r="831">
          <cell r="P831">
            <v>0</v>
          </cell>
        </row>
        <row r="832">
          <cell r="P832">
            <v>0</v>
          </cell>
        </row>
        <row r="833">
          <cell r="P833">
            <v>0</v>
          </cell>
        </row>
        <row r="834">
          <cell r="P834">
            <v>0</v>
          </cell>
        </row>
        <row r="835">
          <cell r="P835">
            <v>0</v>
          </cell>
        </row>
        <row r="836">
          <cell r="P836">
            <v>0</v>
          </cell>
        </row>
        <row r="837">
          <cell r="P837">
            <v>0</v>
          </cell>
        </row>
        <row r="838">
          <cell r="P838">
            <v>0</v>
          </cell>
        </row>
        <row r="839">
          <cell r="P839">
            <v>0</v>
          </cell>
        </row>
        <row r="840">
          <cell r="P840">
            <v>0</v>
          </cell>
        </row>
        <row r="841">
          <cell r="P841">
            <v>0</v>
          </cell>
        </row>
        <row r="842">
          <cell r="P842">
            <v>0</v>
          </cell>
        </row>
        <row r="843">
          <cell r="P843">
            <v>0</v>
          </cell>
        </row>
        <row r="844">
          <cell r="P844">
            <v>0</v>
          </cell>
        </row>
        <row r="845">
          <cell r="P845">
            <v>0</v>
          </cell>
        </row>
        <row r="846">
          <cell r="P846">
            <v>0</v>
          </cell>
        </row>
        <row r="847">
          <cell r="P847">
            <v>0</v>
          </cell>
        </row>
        <row r="848">
          <cell r="P848">
            <v>0</v>
          </cell>
        </row>
        <row r="849">
          <cell r="P849">
            <v>0</v>
          </cell>
        </row>
        <row r="850">
          <cell r="P850">
            <v>0</v>
          </cell>
        </row>
        <row r="851">
          <cell r="P851">
            <v>0</v>
          </cell>
        </row>
        <row r="852">
          <cell r="P852">
            <v>0</v>
          </cell>
        </row>
        <row r="853">
          <cell r="P853">
            <v>0</v>
          </cell>
        </row>
        <row r="854">
          <cell r="P854">
            <v>0</v>
          </cell>
        </row>
        <row r="855">
          <cell r="P855">
            <v>0</v>
          </cell>
        </row>
        <row r="856">
          <cell r="P856">
            <v>0</v>
          </cell>
        </row>
        <row r="857">
          <cell r="P857">
            <v>0</v>
          </cell>
        </row>
        <row r="858">
          <cell r="P858">
            <v>0</v>
          </cell>
        </row>
        <row r="859">
          <cell r="P859">
            <v>0</v>
          </cell>
        </row>
        <row r="860">
          <cell r="P860">
            <v>0</v>
          </cell>
        </row>
        <row r="861">
          <cell r="P861">
            <v>0</v>
          </cell>
        </row>
        <row r="862">
          <cell r="P862">
            <v>0</v>
          </cell>
        </row>
        <row r="863">
          <cell r="P863">
            <v>0</v>
          </cell>
        </row>
        <row r="864">
          <cell r="P864">
            <v>0</v>
          </cell>
        </row>
        <row r="865">
          <cell r="P865">
            <v>0</v>
          </cell>
        </row>
        <row r="866">
          <cell r="P866">
            <v>0</v>
          </cell>
        </row>
        <row r="867">
          <cell r="P867">
            <v>0</v>
          </cell>
        </row>
        <row r="868">
          <cell r="P868">
            <v>0</v>
          </cell>
        </row>
        <row r="869">
          <cell r="P869">
            <v>0</v>
          </cell>
        </row>
        <row r="870">
          <cell r="P870">
            <v>0</v>
          </cell>
        </row>
        <row r="871">
          <cell r="P871">
            <v>0</v>
          </cell>
        </row>
        <row r="872">
          <cell r="P872">
            <v>0</v>
          </cell>
        </row>
        <row r="873">
          <cell r="P873">
            <v>0</v>
          </cell>
        </row>
        <row r="874">
          <cell r="P874">
            <v>0</v>
          </cell>
        </row>
        <row r="875">
          <cell r="P875">
            <v>0</v>
          </cell>
        </row>
        <row r="876">
          <cell r="P876">
            <v>0</v>
          </cell>
        </row>
        <row r="877">
          <cell r="P877">
            <v>0</v>
          </cell>
        </row>
        <row r="878">
          <cell r="P878">
            <v>0</v>
          </cell>
        </row>
        <row r="879">
          <cell r="P879">
            <v>0</v>
          </cell>
        </row>
        <row r="880">
          <cell r="P880">
            <v>0</v>
          </cell>
        </row>
        <row r="881">
          <cell r="P881">
            <v>0</v>
          </cell>
        </row>
        <row r="882">
          <cell r="P882">
            <v>0</v>
          </cell>
        </row>
        <row r="883">
          <cell r="P883">
            <v>0</v>
          </cell>
        </row>
        <row r="884">
          <cell r="P884">
            <v>0</v>
          </cell>
        </row>
        <row r="885">
          <cell r="P885">
            <v>0</v>
          </cell>
        </row>
        <row r="886">
          <cell r="P886">
            <v>0</v>
          </cell>
        </row>
        <row r="887">
          <cell r="P887">
            <v>0</v>
          </cell>
        </row>
        <row r="888">
          <cell r="P888">
            <v>0</v>
          </cell>
        </row>
        <row r="889">
          <cell r="P889">
            <v>0</v>
          </cell>
        </row>
        <row r="890">
          <cell r="P890">
            <v>0</v>
          </cell>
        </row>
        <row r="891">
          <cell r="P891">
            <v>0</v>
          </cell>
        </row>
        <row r="892">
          <cell r="P892">
            <v>0</v>
          </cell>
        </row>
        <row r="893">
          <cell r="P893">
            <v>0</v>
          </cell>
        </row>
        <row r="894">
          <cell r="P894">
            <v>0</v>
          </cell>
        </row>
        <row r="895">
          <cell r="P895">
            <v>0</v>
          </cell>
        </row>
        <row r="896">
          <cell r="P896">
            <v>0</v>
          </cell>
        </row>
        <row r="897">
          <cell r="P897">
            <v>0</v>
          </cell>
        </row>
        <row r="898">
          <cell r="P898">
            <v>0</v>
          </cell>
        </row>
        <row r="899">
          <cell r="P899">
            <v>0</v>
          </cell>
        </row>
        <row r="900">
          <cell r="P900">
            <v>0</v>
          </cell>
        </row>
        <row r="901">
          <cell r="P901">
            <v>0</v>
          </cell>
        </row>
        <row r="902">
          <cell r="P902">
            <v>0</v>
          </cell>
        </row>
        <row r="903">
          <cell r="P903">
            <v>0</v>
          </cell>
        </row>
        <row r="904">
          <cell r="P904">
            <v>0</v>
          </cell>
        </row>
        <row r="905">
          <cell r="P905">
            <v>0</v>
          </cell>
        </row>
        <row r="906">
          <cell r="P906">
            <v>0</v>
          </cell>
        </row>
        <row r="907">
          <cell r="P907">
            <v>0</v>
          </cell>
        </row>
        <row r="908">
          <cell r="P908">
            <v>0</v>
          </cell>
        </row>
        <row r="909">
          <cell r="P909">
            <v>0</v>
          </cell>
        </row>
        <row r="910">
          <cell r="P910">
            <v>0</v>
          </cell>
        </row>
        <row r="911">
          <cell r="P911">
            <v>0</v>
          </cell>
        </row>
        <row r="912">
          <cell r="P912">
            <v>0</v>
          </cell>
        </row>
        <row r="913">
          <cell r="P913">
            <v>0</v>
          </cell>
        </row>
        <row r="914">
          <cell r="P914">
            <v>0</v>
          </cell>
        </row>
        <row r="915">
          <cell r="P915">
            <v>0</v>
          </cell>
        </row>
        <row r="916">
          <cell r="P916">
            <v>0</v>
          </cell>
        </row>
        <row r="917">
          <cell r="P917">
            <v>0</v>
          </cell>
        </row>
        <row r="918">
          <cell r="P918">
            <v>0</v>
          </cell>
        </row>
        <row r="919">
          <cell r="P919">
            <v>0</v>
          </cell>
        </row>
        <row r="920">
          <cell r="P920">
            <v>0</v>
          </cell>
        </row>
        <row r="921">
          <cell r="P921">
            <v>0</v>
          </cell>
        </row>
        <row r="922">
          <cell r="P922">
            <v>0</v>
          </cell>
        </row>
        <row r="923">
          <cell r="P923">
            <v>0</v>
          </cell>
        </row>
        <row r="924">
          <cell r="P924">
            <v>0</v>
          </cell>
        </row>
        <row r="925">
          <cell r="P925">
            <v>0</v>
          </cell>
        </row>
        <row r="926">
          <cell r="P926">
            <v>0</v>
          </cell>
        </row>
        <row r="927">
          <cell r="P927">
            <v>0</v>
          </cell>
        </row>
        <row r="928">
          <cell r="P928">
            <v>0</v>
          </cell>
        </row>
        <row r="929">
          <cell r="P929">
            <v>0</v>
          </cell>
        </row>
        <row r="930">
          <cell r="P930">
            <v>0</v>
          </cell>
        </row>
        <row r="931">
          <cell r="P931">
            <v>0</v>
          </cell>
        </row>
        <row r="932">
          <cell r="P932">
            <v>0</v>
          </cell>
        </row>
        <row r="933">
          <cell r="P933">
            <v>0</v>
          </cell>
        </row>
        <row r="934">
          <cell r="P934">
            <v>0</v>
          </cell>
        </row>
        <row r="935">
          <cell r="P935">
            <v>0</v>
          </cell>
        </row>
        <row r="936">
          <cell r="P936">
            <v>0</v>
          </cell>
        </row>
        <row r="937">
          <cell r="P937">
            <v>0</v>
          </cell>
        </row>
        <row r="938">
          <cell r="P938">
            <v>0</v>
          </cell>
        </row>
        <row r="939">
          <cell r="P939">
            <v>0</v>
          </cell>
        </row>
        <row r="940">
          <cell r="P940">
            <v>0</v>
          </cell>
        </row>
        <row r="941">
          <cell r="P941">
            <v>0</v>
          </cell>
        </row>
        <row r="942">
          <cell r="P942">
            <v>0</v>
          </cell>
        </row>
        <row r="943">
          <cell r="P943">
            <v>0</v>
          </cell>
        </row>
        <row r="944">
          <cell r="P944">
            <v>0</v>
          </cell>
        </row>
        <row r="945">
          <cell r="P945">
            <v>0</v>
          </cell>
        </row>
        <row r="946">
          <cell r="P946">
            <v>0</v>
          </cell>
        </row>
        <row r="947">
          <cell r="P947">
            <v>0</v>
          </cell>
        </row>
        <row r="948">
          <cell r="P948">
            <v>0</v>
          </cell>
        </row>
        <row r="949">
          <cell r="P949">
            <v>0</v>
          </cell>
        </row>
        <row r="950">
          <cell r="P950">
            <v>0</v>
          </cell>
        </row>
        <row r="951">
          <cell r="P951">
            <v>0</v>
          </cell>
        </row>
        <row r="952">
          <cell r="P952">
            <v>0</v>
          </cell>
        </row>
        <row r="953">
          <cell r="P953">
            <v>0</v>
          </cell>
        </row>
        <row r="954">
          <cell r="P954">
            <v>0</v>
          </cell>
        </row>
        <row r="955">
          <cell r="P955">
            <v>0</v>
          </cell>
        </row>
        <row r="956">
          <cell r="P956">
            <v>0</v>
          </cell>
        </row>
        <row r="957">
          <cell r="P957">
            <v>0</v>
          </cell>
        </row>
        <row r="958">
          <cell r="P958">
            <v>0</v>
          </cell>
        </row>
        <row r="959">
          <cell r="P959">
            <v>0</v>
          </cell>
        </row>
        <row r="960">
          <cell r="P960">
            <v>0</v>
          </cell>
        </row>
        <row r="961">
          <cell r="P961">
            <v>0</v>
          </cell>
        </row>
        <row r="962">
          <cell r="P962">
            <v>0</v>
          </cell>
        </row>
        <row r="963">
          <cell r="P963">
            <v>0</v>
          </cell>
        </row>
        <row r="964">
          <cell r="P964">
            <v>0</v>
          </cell>
        </row>
        <row r="965">
          <cell r="P965">
            <v>0</v>
          </cell>
        </row>
        <row r="966">
          <cell r="P966">
            <v>0</v>
          </cell>
        </row>
        <row r="967">
          <cell r="P967">
            <v>0</v>
          </cell>
        </row>
        <row r="968">
          <cell r="P968">
            <v>0</v>
          </cell>
        </row>
        <row r="969">
          <cell r="P969">
            <v>0</v>
          </cell>
        </row>
        <row r="970">
          <cell r="P970">
            <v>0</v>
          </cell>
        </row>
        <row r="971">
          <cell r="P971">
            <v>0</v>
          </cell>
        </row>
        <row r="972">
          <cell r="P972">
            <v>0</v>
          </cell>
        </row>
        <row r="973">
          <cell r="P973">
            <v>0</v>
          </cell>
        </row>
        <row r="974">
          <cell r="P974">
            <v>0</v>
          </cell>
        </row>
        <row r="975">
          <cell r="P975">
            <v>0</v>
          </cell>
        </row>
        <row r="976">
          <cell r="P976">
            <v>0</v>
          </cell>
        </row>
        <row r="977">
          <cell r="P977">
            <v>0</v>
          </cell>
        </row>
        <row r="978">
          <cell r="P978">
            <v>0</v>
          </cell>
        </row>
        <row r="979">
          <cell r="P979">
            <v>0</v>
          </cell>
        </row>
        <row r="980">
          <cell r="P980">
            <v>0</v>
          </cell>
        </row>
        <row r="981">
          <cell r="P981">
            <v>0</v>
          </cell>
        </row>
        <row r="982">
          <cell r="P982">
            <v>0</v>
          </cell>
        </row>
        <row r="983">
          <cell r="P983">
            <v>0</v>
          </cell>
        </row>
        <row r="984">
          <cell r="P984">
            <v>0</v>
          </cell>
        </row>
        <row r="985">
          <cell r="P985">
            <v>0</v>
          </cell>
        </row>
        <row r="986">
          <cell r="P986">
            <v>0</v>
          </cell>
        </row>
        <row r="987">
          <cell r="P987">
            <v>0</v>
          </cell>
        </row>
        <row r="988">
          <cell r="P988">
            <v>0</v>
          </cell>
        </row>
        <row r="989">
          <cell r="P989">
            <v>0</v>
          </cell>
        </row>
        <row r="990">
          <cell r="P990">
            <v>0</v>
          </cell>
        </row>
        <row r="991">
          <cell r="P991">
            <v>0</v>
          </cell>
        </row>
        <row r="992">
          <cell r="P992">
            <v>0</v>
          </cell>
        </row>
        <row r="993">
          <cell r="P993">
            <v>0</v>
          </cell>
        </row>
        <row r="994">
          <cell r="P994">
            <v>0</v>
          </cell>
        </row>
        <row r="995">
          <cell r="P995">
            <v>0</v>
          </cell>
        </row>
        <row r="996">
          <cell r="P996">
            <v>0</v>
          </cell>
        </row>
        <row r="997">
          <cell r="P997">
            <v>0</v>
          </cell>
        </row>
        <row r="998">
          <cell r="P998">
            <v>0</v>
          </cell>
        </row>
        <row r="999">
          <cell r="P999">
            <v>0</v>
          </cell>
        </row>
        <row r="1000">
          <cell r="P1000">
            <v>0</v>
          </cell>
        </row>
        <row r="1001">
          <cell r="P1001">
            <v>0</v>
          </cell>
        </row>
        <row r="1002">
          <cell r="P1002">
            <v>0</v>
          </cell>
        </row>
        <row r="1003">
          <cell r="P1003">
            <v>0</v>
          </cell>
        </row>
        <row r="1004">
          <cell r="P1004">
            <v>0</v>
          </cell>
        </row>
        <row r="1005">
          <cell r="P1005">
            <v>0</v>
          </cell>
        </row>
        <row r="1006">
          <cell r="P1006">
            <v>0</v>
          </cell>
        </row>
        <row r="1007">
          <cell r="P1007">
            <v>0</v>
          </cell>
        </row>
        <row r="1008">
          <cell r="P1008">
            <v>0</v>
          </cell>
        </row>
        <row r="1009">
          <cell r="P1009">
            <v>0</v>
          </cell>
        </row>
        <row r="1010">
          <cell r="P1010">
            <v>0</v>
          </cell>
        </row>
        <row r="1011">
          <cell r="P1011">
            <v>0</v>
          </cell>
        </row>
        <row r="1012">
          <cell r="P1012">
            <v>0</v>
          </cell>
        </row>
        <row r="1013">
          <cell r="P1013">
            <v>0</v>
          </cell>
        </row>
        <row r="1014">
          <cell r="P1014">
            <v>0</v>
          </cell>
        </row>
        <row r="1015">
          <cell r="P1015">
            <v>0</v>
          </cell>
        </row>
        <row r="1016">
          <cell r="P1016">
            <v>0</v>
          </cell>
        </row>
        <row r="1017">
          <cell r="P1017">
            <v>0</v>
          </cell>
        </row>
        <row r="1018">
          <cell r="P1018">
            <v>0</v>
          </cell>
        </row>
        <row r="1019">
          <cell r="P1019">
            <v>0</v>
          </cell>
        </row>
        <row r="1020">
          <cell r="P1020">
            <v>0</v>
          </cell>
        </row>
        <row r="1021">
          <cell r="P1021">
            <v>0</v>
          </cell>
        </row>
        <row r="1022">
          <cell r="P1022">
            <v>0</v>
          </cell>
        </row>
        <row r="1023">
          <cell r="P1023">
            <v>0</v>
          </cell>
        </row>
        <row r="1024">
          <cell r="P1024">
            <v>0</v>
          </cell>
        </row>
        <row r="1025">
          <cell r="P1025">
            <v>0</v>
          </cell>
        </row>
        <row r="1026">
          <cell r="P1026">
            <v>0</v>
          </cell>
        </row>
        <row r="1027">
          <cell r="P1027">
            <v>0</v>
          </cell>
        </row>
        <row r="1028">
          <cell r="P1028">
            <v>0</v>
          </cell>
        </row>
        <row r="1029">
          <cell r="P1029">
            <v>0</v>
          </cell>
        </row>
        <row r="1030">
          <cell r="P1030">
            <v>0</v>
          </cell>
        </row>
        <row r="1031">
          <cell r="P1031">
            <v>0</v>
          </cell>
        </row>
        <row r="1032">
          <cell r="P1032">
            <v>0</v>
          </cell>
        </row>
        <row r="1033">
          <cell r="P1033">
            <v>0</v>
          </cell>
        </row>
        <row r="1034">
          <cell r="P1034">
            <v>0</v>
          </cell>
        </row>
        <row r="1035">
          <cell r="P1035">
            <v>0</v>
          </cell>
        </row>
        <row r="1036">
          <cell r="P1036">
            <v>0</v>
          </cell>
        </row>
        <row r="1037">
          <cell r="P1037">
            <v>0</v>
          </cell>
        </row>
        <row r="1038">
          <cell r="P1038">
            <v>0</v>
          </cell>
        </row>
        <row r="1039">
          <cell r="P1039">
            <v>0</v>
          </cell>
        </row>
        <row r="1040">
          <cell r="P1040">
            <v>0</v>
          </cell>
        </row>
        <row r="1041">
          <cell r="P1041">
            <v>0</v>
          </cell>
        </row>
        <row r="1042">
          <cell r="P1042">
            <v>0</v>
          </cell>
        </row>
        <row r="1043">
          <cell r="P1043">
            <v>0</v>
          </cell>
        </row>
        <row r="1044">
          <cell r="P1044">
            <v>0</v>
          </cell>
        </row>
        <row r="1045">
          <cell r="P1045">
            <v>0</v>
          </cell>
        </row>
        <row r="1046">
          <cell r="P1046">
            <v>0</v>
          </cell>
        </row>
        <row r="1047">
          <cell r="P1047">
            <v>0</v>
          </cell>
        </row>
        <row r="1048">
          <cell r="P1048">
            <v>0</v>
          </cell>
        </row>
        <row r="1049">
          <cell r="P1049">
            <v>0</v>
          </cell>
        </row>
        <row r="1050">
          <cell r="P1050">
            <v>0</v>
          </cell>
        </row>
        <row r="1051">
          <cell r="P1051">
            <v>0</v>
          </cell>
        </row>
        <row r="1052">
          <cell r="P1052">
            <v>0</v>
          </cell>
        </row>
        <row r="1053">
          <cell r="P1053">
            <v>0</v>
          </cell>
        </row>
        <row r="1054">
          <cell r="P1054">
            <v>0</v>
          </cell>
        </row>
        <row r="1055">
          <cell r="P1055">
            <v>0</v>
          </cell>
        </row>
        <row r="1056">
          <cell r="P1056">
            <v>0</v>
          </cell>
        </row>
        <row r="1057">
          <cell r="P1057">
            <v>0</v>
          </cell>
        </row>
        <row r="1058">
          <cell r="P1058">
            <v>0</v>
          </cell>
        </row>
        <row r="1059">
          <cell r="P1059">
            <v>0</v>
          </cell>
        </row>
        <row r="1060">
          <cell r="P1060">
            <v>0</v>
          </cell>
        </row>
        <row r="1061">
          <cell r="P1061">
            <v>0</v>
          </cell>
        </row>
        <row r="1062">
          <cell r="P1062">
            <v>0</v>
          </cell>
        </row>
        <row r="1063">
          <cell r="P1063">
            <v>0</v>
          </cell>
        </row>
        <row r="1064">
          <cell r="P1064">
            <v>0</v>
          </cell>
        </row>
        <row r="1065">
          <cell r="P1065">
            <v>0</v>
          </cell>
        </row>
        <row r="1066">
          <cell r="P1066">
            <v>0</v>
          </cell>
        </row>
        <row r="1067">
          <cell r="P1067">
            <v>0</v>
          </cell>
        </row>
        <row r="1068">
          <cell r="P1068">
            <v>0</v>
          </cell>
        </row>
        <row r="1069">
          <cell r="P1069">
            <v>0</v>
          </cell>
        </row>
        <row r="1070">
          <cell r="P1070">
            <v>0</v>
          </cell>
        </row>
        <row r="1071">
          <cell r="P1071">
            <v>0</v>
          </cell>
        </row>
        <row r="1072">
          <cell r="P1072">
            <v>0</v>
          </cell>
        </row>
        <row r="1073">
          <cell r="P1073">
            <v>0</v>
          </cell>
        </row>
        <row r="1074">
          <cell r="P1074">
            <v>0</v>
          </cell>
        </row>
        <row r="1075">
          <cell r="P1075">
            <v>0</v>
          </cell>
        </row>
        <row r="1076">
          <cell r="P1076">
            <v>0</v>
          </cell>
        </row>
        <row r="1077">
          <cell r="P1077">
            <v>0</v>
          </cell>
        </row>
        <row r="1078">
          <cell r="P1078">
            <v>0</v>
          </cell>
        </row>
        <row r="1079">
          <cell r="P1079">
            <v>0</v>
          </cell>
        </row>
        <row r="1080">
          <cell r="P1080">
            <v>0</v>
          </cell>
        </row>
        <row r="1081">
          <cell r="P1081">
            <v>0</v>
          </cell>
        </row>
        <row r="1082">
          <cell r="P1082">
            <v>0</v>
          </cell>
        </row>
        <row r="1083">
          <cell r="P1083">
            <v>0</v>
          </cell>
        </row>
        <row r="1084">
          <cell r="P1084">
            <v>0</v>
          </cell>
        </row>
        <row r="1085">
          <cell r="P1085">
            <v>0</v>
          </cell>
        </row>
        <row r="1086">
          <cell r="P1086">
            <v>0</v>
          </cell>
        </row>
        <row r="1087">
          <cell r="P1087">
            <v>0</v>
          </cell>
        </row>
        <row r="1088">
          <cell r="P1088">
            <v>0</v>
          </cell>
        </row>
        <row r="1089">
          <cell r="P1089">
            <v>0</v>
          </cell>
        </row>
        <row r="1090">
          <cell r="P1090">
            <v>0</v>
          </cell>
        </row>
        <row r="1091">
          <cell r="P1091">
            <v>0</v>
          </cell>
        </row>
        <row r="1092">
          <cell r="P1092">
            <v>0</v>
          </cell>
        </row>
        <row r="1093">
          <cell r="P1093">
            <v>0</v>
          </cell>
        </row>
        <row r="1094">
          <cell r="P1094">
            <v>0</v>
          </cell>
        </row>
        <row r="1095">
          <cell r="P1095">
            <v>0</v>
          </cell>
        </row>
        <row r="1096">
          <cell r="P1096">
            <v>0</v>
          </cell>
        </row>
        <row r="1097">
          <cell r="P1097">
            <v>0</v>
          </cell>
        </row>
        <row r="1098">
          <cell r="P1098">
            <v>0</v>
          </cell>
        </row>
        <row r="1099">
          <cell r="P1099">
            <v>0</v>
          </cell>
        </row>
        <row r="1100">
          <cell r="P1100">
            <v>0</v>
          </cell>
        </row>
        <row r="1101">
          <cell r="P1101">
            <v>0</v>
          </cell>
        </row>
        <row r="1102">
          <cell r="P1102">
            <v>0</v>
          </cell>
        </row>
        <row r="1103">
          <cell r="P1103">
            <v>0</v>
          </cell>
        </row>
        <row r="1104">
          <cell r="P1104">
            <v>0</v>
          </cell>
        </row>
        <row r="1105">
          <cell r="P1105">
            <v>0</v>
          </cell>
        </row>
        <row r="1106">
          <cell r="P1106">
            <v>0</v>
          </cell>
        </row>
        <row r="1107">
          <cell r="P1107">
            <v>0</v>
          </cell>
        </row>
        <row r="1108">
          <cell r="P1108">
            <v>0</v>
          </cell>
        </row>
        <row r="1109">
          <cell r="P1109">
            <v>0</v>
          </cell>
        </row>
        <row r="1110">
          <cell r="P1110">
            <v>0</v>
          </cell>
        </row>
        <row r="1111">
          <cell r="P1111">
            <v>0</v>
          </cell>
        </row>
        <row r="1112">
          <cell r="P1112">
            <v>0</v>
          </cell>
        </row>
        <row r="1113">
          <cell r="P1113">
            <v>0</v>
          </cell>
        </row>
        <row r="1114">
          <cell r="P1114">
            <v>0</v>
          </cell>
        </row>
        <row r="1115">
          <cell r="P1115">
            <v>0</v>
          </cell>
        </row>
        <row r="1116">
          <cell r="P1116">
            <v>0</v>
          </cell>
        </row>
        <row r="1117">
          <cell r="P1117">
            <v>0</v>
          </cell>
        </row>
        <row r="1118">
          <cell r="P1118">
            <v>0</v>
          </cell>
        </row>
        <row r="1119">
          <cell r="P1119">
            <v>0</v>
          </cell>
        </row>
        <row r="1120">
          <cell r="P1120">
            <v>0</v>
          </cell>
        </row>
        <row r="1121">
          <cell r="P1121">
            <v>0</v>
          </cell>
        </row>
        <row r="1122">
          <cell r="P1122">
            <v>0</v>
          </cell>
        </row>
        <row r="1123">
          <cell r="P1123">
            <v>0</v>
          </cell>
        </row>
        <row r="1124">
          <cell r="P1124">
            <v>0</v>
          </cell>
        </row>
        <row r="1125">
          <cell r="P1125">
            <v>0</v>
          </cell>
        </row>
        <row r="1126">
          <cell r="P1126">
            <v>0</v>
          </cell>
        </row>
        <row r="1127">
          <cell r="P1127">
            <v>0</v>
          </cell>
        </row>
        <row r="1128">
          <cell r="P1128">
            <v>0</v>
          </cell>
        </row>
        <row r="1129">
          <cell r="P1129">
            <v>0</v>
          </cell>
        </row>
        <row r="1130">
          <cell r="P1130">
            <v>0</v>
          </cell>
        </row>
        <row r="1131">
          <cell r="P1131">
            <v>0</v>
          </cell>
        </row>
        <row r="1132">
          <cell r="P1132">
            <v>0</v>
          </cell>
        </row>
        <row r="1133">
          <cell r="P1133">
            <v>0</v>
          </cell>
        </row>
        <row r="1134">
          <cell r="P1134">
            <v>0</v>
          </cell>
        </row>
        <row r="1135">
          <cell r="P1135">
            <v>0</v>
          </cell>
        </row>
        <row r="1136">
          <cell r="P1136">
            <v>0</v>
          </cell>
        </row>
        <row r="1137">
          <cell r="P1137">
            <v>0</v>
          </cell>
        </row>
        <row r="1138">
          <cell r="P1138">
            <v>0</v>
          </cell>
        </row>
        <row r="1139">
          <cell r="P1139">
            <v>0</v>
          </cell>
        </row>
        <row r="1140">
          <cell r="P1140">
            <v>0</v>
          </cell>
        </row>
        <row r="1141">
          <cell r="P1141">
            <v>0</v>
          </cell>
        </row>
        <row r="1142">
          <cell r="P1142">
            <v>0</v>
          </cell>
        </row>
        <row r="1143">
          <cell r="P1143">
            <v>0</v>
          </cell>
        </row>
        <row r="1144">
          <cell r="P1144">
            <v>0</v>
          </cell>
        </row>
        <row r="1145">
          <cell r="P1145">
            <v>0</v>
          </cell>
        </row>
        <row r="1146">
          <cell r="P1146">
            <v>0</v>
          </cell>
        </row>
        <row r="1147">
          <cell r="P1147">
            <v>0</v>
          </cell>
        </row>
        <row r="1148">
          <cell r="P1148">
            <v>0</v>
          </cell>
        </row>
        <row r="1149">
          <cell r="P1149">
            <v>0</v>
          </cell>
        </row>
        <row r="1150">
          <cell r="P1150">
            <v>0</v>
          </cell>
        </row>
        <row r="1151">
          <cell r="P1151">
            <v>0</v>
          </cell>
        </row>
        <row r="1152">
          <cell r="P1152">
            <v>0</v>
          </cell>
        </row>
        <row r="1153">
          <cell r="P1153">
            <v>0</v>
          </cell>
        </row>
        <row r="1154">
          <cell r="P1154">
            <v>0</v>
          </cell>
        </row>
        <row r="1155">
          <cell r="P1155">
            <v>0</v>
          </cell>
        </row>
        <row r="1156">
          <cell r="P1156">
            <v>0</v>
          </cell>
        </row>
        <row r="1157">
          <cell r="P1157">
            <v>0</v>
          </cell>
        </row>
        <row r="1158">
          <cell r="P1158">
            <v>0</v>
          </cell>
        </row>
        <row r="1159">
          <cell r="P1159">
            <v>0</v>
          </cell>
        </row>
        <row r="1160">
          <cell r="P1160">
            <v>0</v>
          </cell>
        </row>
        <row r="1161">
          <cell r="P1161">
            <v>0</v>
          </cell>
        </row>
        <row r="1162">
          <cell r="P1162">
            <v>0</v>
          </cell>
        </row>
        <row r="1163">
          <cell r="P1163">
            <v>0</v>
          </cell>
        </row>
        <row r="1164">
          <cell r="P1164">
            <v>0</v>
          </cell>
        </row>
        <row r="1165">
          <cell r="P1165">
            <v>0</v>
          </cell>
        </row>
        <row r="1166">
          <cell r="P1166">
            <v>0</v>
          </cell>
        </row>
        <row r="1167">
          <cell r="P1167">
            <v>0</v>
          </cell>
        </row>
        <row r="1168">
          <cell r="P1168">
            <v>0</v>
          </cell>
        </row>
        <row r="1169">
          <cell r="P1169">
            <v>0</v>
          </cell>
        </row>
        <row r="1170">
          <cell r="P1170">
            <v>0</v>
          </cell>
        </row>
        <row r="1171">
          <cell r="P1171">
            <v>0</v>
          </cell>
        </row>
        <row r="1172">
          <cell r="P1172">
            <v>0</v>
          </cell>
        </row>
        <row r="1173">
          <cell r="P1173">
            <v>0</v>
          </cell>
        </row>
        <row r="1174">
          <cell r="P1174">
            <v>0</v>
          </cell>
        </row>
        <row r="1175">
          <cell r="P1175">
            <v>0</v>
          </cell>
        </row>
        <row r="1176">
          <cell r="P1176">
            <v>0</v>
          </cell>
        </row>
        <row r="1177">
          <cell r="P1177">
            <v>0</v>
          </cell>
        </row>
        <row r="1178">
          <cell r="P1178">
            <v>0</v>
          </cell>
        </row>
        <row r="1179">
          <cell r="P1179">
            <v>0</v>
          </cell>
        </row>
        <row r="1180">
          <cell r="P1180">
            <v>0</v>
          </cell>
        </row>
        <row r="1181">
          <cell r="P1181">
            <v>0</v>
          </cell>
        </row>
        <row r="1182">
          <cell r="P1182">
            <v>0</v>
          </cell>
        </row>
        <row r="1183">
          <cell r="P1183">
            <v>0</v>
          </cell>
        </row>
        <row r="1184">
          <cell r="P1184">
            <v>0</v>
          </cell>
        </row>
        <row r="1185">
          <cell r="P1185">
            <v>0</v>
          </cell>
        </row>
        <row r="1186">
          <cell r="P1186">
            <v>0</v>
          </cell>
        </row>
        <row r="1187">
          <cell r="P1187">
            <v>0</v>
          </cell>
        </row>
        <row r="1188">
          <cell r="P1188">
            <v>0</v>
          </cell>
        </row>
        <row r="1189">
          <cell r="P1189">
            <v>0</v>
          </cell>
        </row>
        <row r="1190">
          <cell r="P1190">
            <v>0</v>
          </cell>
        </row>
        <row r="1191">
          <cell r="P1191">
            <v>0</v>
          </cell>
        </row>
        <row r="1192">
          <cell r="P1192">
            <v>0</v>
          </cell>
        </row>
        <row r="1193">
          <cell r="P1193">
            <v>0</v>
          </cell>
        </row>
        <row r="1194">
          <cell r="P1194">
            <v>0</v>
          </cell>
        </row>
        <row r="1195">
          <cell r="P1195">
            <v>0</v>
          </cell>
        </row>
        <row r="1196">
          <cell r="P1196">
            <v>0</v>
          </cell>
        </row>
        <row r="1197">
          <cell r="P1197">
            <v>0</v>
          </cell>
        </row>
        <row r="1198">
          <cell r="P1198">
            <v>0</v>
          </cell>
        </row>
        <row r="1199">
          <cell r="P1199">
            <v>0</v>
          </cell>
        </row>
        <row r="1200">
          <cell r="P1200">
            <v>0</v>
          </cell>
        </row>
        <row r="1201">
          <cell r="P1201">
            <v>0</v>
          </cell>
        </row>
        <row r="1202">
          <cell r="P1202">
            <v>0</v>
          </cell>
        </row>
        <row r="1203">
          <cell r="P1203">
            <v>0</v>
          </cell>
        </row>
        <row r="1204">
          <cell r="P1204">
            <v>0</v>
          </cell>
        </row>
        <row r="1205">
          <cell r="P1205">
            <v>0</v>
          </cell>
        </row>
        <row r="1206">
          <cell r="P1206">
            <v>0</v>
          </cell>
        </row>
        <row r="1207">
          <cell r="P1207">
            <v>0</v>
          </cell>
        </row>
        <row r="1208">
          <cell r="P1208">
            <v>0</v>
          </cell>
        </row>
        <row r="1209">
          <cell r="P1209">
            <v>0</v>
          </cell>
        </row>
        <row r="1210">
          <cell r="P1210">
            <v>0</v>
          </cell>
        </row>
        <row r="1211">
          <cell r="P1211">
            <v>0</v>
          </cell>
        </row>
        <row r="1212">
          <cell r="P1212">
            <v>0</v>
          </cell>
        </row>
        <row r="1213">
          <cell r="P1213">
            <v>0</v>
          </cell>
        </row>
        <row r="1214">
          <cell r="P1214">
            <v>0</v>
          </cell>
        </row>
        <row r="1215">
          <cell r="P1215">
            <v>0</v>
          </cell>
        </row>
        <row r="1216">
          <cell r="P1216">
            <v>0</v>
          </cell>
        </row>
        <row r="1217">
          <cell r="P1217">
            <v>0</v>
          </cell>
        </row>
        <row r="1218">
          <cell r="P1218">
            <v>0</v>
          </cell>
        </row>
        <row r="1219">
          <cell r="P1219">
            <v>0</v>
          </cell>
        </row>
        <row r="1220">
          <cell r="P1220">
            <v>0</v>
          </cell>
        </row>
        <row r="1221">
          <cell r="P1221">
            <v>0</v>
          </cell>
        </row>
        <row r="1222">
          <cell r="P1222">
            <v>0</v>
          </cell>
        </row>
        <row r="1223">
          <cell r="P1223">
            <v>0</v>
          </cell>
        </row>
        <row r="1224">
          <cell r="P1224">
            <v>0</v>
          </cell>
        </row>
        <row r="1225">
          <cell r="P1225">
            <v>0</v>
          </cell>
        </row>
        <row r="1226">
          <cell r="P1226">
            <v>0</v>
          </cell>
        </row>
        <row r="1227">
          <cell r="P1227">
            <v>0</v>
          </cell>
        </row>
        <row r="1228">
          <cell r="P1228">
            <v>0</v>
          </cell>
        </row>
        <row r="1229">
          <cell r="P1229">
            <v>0</v>
          </cell>
        </row>
        <row r="1230">
          <cell r="P1230">
            <v>0</v>
          </cell>
        </row>
        <row r="1231">
          <cell r="P1231">
            <v>0</v>
          </cell>
        </row>
        <row r="1232">
          <cell r="P1232">
            <v>0</v>
          </cell>
        </row>
        <row r="1233">
          <cell r="P1233">
            <v>0</v>
          </cell>
        </row>
        <row r="1234">
          <cell r="P1234">
            <v>0</v>
          </cell>
        </row>
        <row r="1235">
          <cell r="P1235">
            <v>0</v>
          </cell>
        </row>
        <row r="1236">
          <cell r="P1236">
            <v>0</v>
          </cell>
        </row>
        <row r="1237">
          <cell r="P1237">
            <v>0</v>
          </cell>
        </row>
        <row r="1238">
          <cell r="P1238">
            <v>0</v>
          </cell>
        </row>
        <row r="1239">
          <cell r="P1239">
            <v>0</v>
          </cell>
        </row>
        <row r="1240">
          <cell r="P1240">
            <v>0</v>
          </cell>
        </row>
        <row r="1241">
          <cell r="P1241">
            <v>0</v>
          </cell>
        </row>
        <row r="1242">
          <cell r="P1242">
            <v>0</v>
          </cell>
        </row>
        <row r="1243">
          <cell r="P1243">
            <v>0</v>
          </cell>
        </row>
        <row r="1244">
          <cell r="P1244">
            <v>0</v>
          </cell>
        </row>
        <row r="1245">
          <cell r="P1245">
            <v>0</v>
          </cell>
        </row>
        <row r="1246">
          <cell r="P1246">
            <v>0</v>
          </cell>
        </row>
        <row r="1247">
          <cell r="P1247">
            <v>0</v>
          </cell>
        </row>
        <row r="1248">
          <cell r="P1248">
            <v>0</v>
          </cell>
        </row>
        <row r="1249">
          <cell r="P1249">
            <v>0</v>
          </cell>
        </row>
        <row r="1250">
          <cell r="P1250">
            <v>0</v>
          </cell>
        </row>
        <row r="1251">
          <cell r="P1251">
            <v>0</v>
          </cell>
        </row>
        <row r="1252">
          <cell r="P1252">
            <v>0</v>
          </cell>
        </row>
        <row r="1253">
          <cell r="P1253">
            <v>0</v>
          </cell>
        </row>
        <row r="1254">
          <cell r="P1254">
            <v>0</v>
          </cell>
        </row>
        <row r="1255">
          <cell r="P1255">
            <v>0</v>
          </cell>
        </row>
        <row r="1256">
          <cell r="P1256">
            <v>0</v>
          </cell>
        </row>
        <row r="1257">
          <cell r="P1257">
            <v>0</v>
          </cell>
        </row>
        <row r="1258">
          <cell r="P1258">
            <v>0</v>
          </cell>
        </row>
        <row r="1259">
          <cell r="P1259">
            <v>0</v>
          </cell>
        </row>
        <row r="1260">
          <cell r="P1260">
            <v>0</v>
          </cell>
        </row>
        <row r="1261">
          <cell r="P1261">
            <v>0</v>
          </cell>
        </row>
        <row r="1262">
          <cell r="P1262">
            <v>0</v>
          </cell>
        </row>
        <row r="1263">
          <cell r="P1263">
            <v>0</v>
          </cell>
        </row>
        <row r="1264">
          <cell r="P1264">
            <v>0</v>
          </cell>
        </row>
        <row r="1265">
          <cell r="P1265">
            <v>0</v>
          </cell>
        </row>
        <row r="1266">
          <cell r="P1266">
            <v>0</v>
          </cell>
        </row>
        <row r="1267">
          <cell r="P1267">
            <v>0</v>
          </cell>
        </row>
        <row r="1268">
          <cell r="P1268">
            <v>0</v>
          </cell>
        </row>
        <row r="1269">
          <cell r="P1269">
            <v>0</v>
          </cell>
        </row>
        <row r="1270">
          <cell r="P1270">
            <v>0</v>
          </cell>
        </row>
        <row r="1271">
          <cell r="P1271">
            <v>0</v>
          </cell>
        </row>
        <row r="1272">
          <cell r="P1272">
            <v>0</v>
          </cell>
        </row>
        <row r="1273">
          <cell r="P1273">
            <v>0</v>
          </cell>
        </row>
        <row r="1274">
          <cell r="P1274">
            <v>0</v>
          </cell>
        </row>
        <row r="1275">
          <cell r="P1275">
            <v>0</v>
          </cell>
        </row>
        <row r="1276">
          <cell r="P1276">
            <v>0</v>
          </cell>
        </row>
        <row r="1277">
          <cell r="P1277">
            <v>0</v>
          </cell>
        </row>
        <row r="1278">
          <cell r="P1278">
            <v>0</v>
          </cell>
        </row>
        <row r="1279">
          <cell r="P1279">
            <v>0</v>
          </cell>
        </row>
        <row r="1280">
          <cell r="P1280">
            <v>0</v>
          </cell>
        </row>
        <row r="1281">
          <cell r="P1281">
            <v>0</v>
          </cell>
        </row>
        <row r="1282">
          <cell r="P1282">
            <v>0</v>
          </cell>
        </row>
        <row r="1283">
          <cell r="P1283">
            <v>0</v>
          </cell>
        </row>
        <row r="1284">
          <cell r="P1284">
            <v>0</v>
          </cell>
        </row>
        <row r="1285">
          <cell r="P1285">
            <v>0</v>
          </cell>
        </row>
        <row r="1286">
          <cell r="P1286">
            <v>0</v>
          </cell>
        </row>
        <row r="1287">
          <cell r="P1287">
            <v>0</v>
          </cell>
        </row>
        <row r="1288">
          <cell r="P1288">
            <v>0</v>
          </cell>
        </row>
        <row r="1289">
          <cell r="P1289">
            <v>0</v>
          </cell>
        </row>
        <row r="1290">
          <cell r="P1290">
            <v>0</v>
          </cell>
        </row>
        <row r="1291">
          <cell r="P1291">
            <v>0</v>
          </cell>
        </row>
        <row r="1292">
          <cell r="P1292">
            <v>0</v>
          </cell>
        </row>
        <row r="1293">
          <cell r="P1293">
            <v>0</v>
          </cell>
        </row>
        <row r="1294">
          <cell r="P1294">
            <v>0</v>
          </cell>
        </row>
        <row r="1295">
          <cell r="P1295">
            <v>0</v>
          </cell>
        </row>
        <row r="1296">
          <cell r="P1296">
            <v>0</v>
          </cell>
        </row>
        <row r="1297">
          <cell r="P1297">
            <v>0</v>
          </cell>
        </row>
        <row r="1298">
          <cell r="P1298">
            <v>0</v>
          </cell>
        </row>
        <row r="1299">
          <cell r="P1299">
            <v>0</v>
          </cell>
        </row>
        <row r="1300">
          <cell r="P1300">
            <v>0</v>
          </cell>
        </row>
        <row r="1301">
          <cell r="P1301">
            <v>0</v>
          </cell>
        </row>
        <row r="1302">
          <cell r="P1302">
            <v>0</v>
          </cell>
        </row>
        <row r="1303">
          <cell r="P1303">
            <v>0</v>
          </cell>
        </row>
        <row r="1304">
          <cell r="P1304">
            <v>0</v>
          </cell>
        </row>
        <row r="1305">
          <cell r="P1305">
            <v>0</v>
          </cell>
        </row>
        <row r="1306">
          <cell r="P1306">
            <v>0</v>
          </cell>
        </row>
        <row r="1307">
          <cell r="P1307">
            <v>0</v>
          </cell>
        </row>
        <row r="1308">
          <cell r="P1308">
            <v>0</v>
          </cell>
        </row>
        <row r="1309">
          <cell r="P1309">
            <v>0</v>
          </cell>
        </row>
        <row r="1310">
          <cell r="P1310">
            <v>0</v>
          </cell>
        </row>
        <row r="1311">
          <cell r="P1311">
            <v>0</v>
          </cell>
        </row>
        <row r="1312">
          <cell r="P1312">
            <v>0</v>
          </cell>
        </row>
        <row r="1313">
          <cell r="P1313">
            <v>0</v>
          </cell>
        </row>
        <row r="1314">
          <cell r="P1314">
            <v>0</v>
          </cell>
        </row>
        <row r="1315">
          <cell r="P1315">
            <v>0</v>
          </cell>
        </row>
        <row r="1316">
          <cell r="P1316">
            <v>0</v>
          </cell>
        </row>
        <row r="1317">
          <cell r="P1317">
            <v>0</v>
          </cell>
        </row>
        <row r="1318">
          <cell r="P1318">
            <v>0</v>
          </cell>
        </row>
        <row r="1319">
          <cell r="P1319">
            <v>0</v>
          </cell>
        </row>
        <row r="1320">
          <cell r="P1320">
            <v>0</v>
          </cell>
        </row>
        <row r="1321">
          <cell r="P1321">
            <v>0</v>
          </cell>
        </row>
        <row r="1322">
          <cell r="P1322">
            <v>0</v>
          </cell>
        </row>
        <row r="1323">
          <cell r="P1323">
            <v>0</v>
          </cell>
        </row>
        <row r="1324">
          <cell r="P1324">
            <v>0</v>
          </cell>
        </row>
        <row r="1325">
          <cell r="P1325">
            <v>0</v>
          </cell>
        </row>
        <row r="1326">
          <cell r="P1326">
            <v>0</v>
          </cell>
        </row>
        <row r="1327">
          <cell r="P1327">
            <v>0</v>
          </cell>
        </row>
        <row r="1328">
          <cell r="P1328">
            <v>0</v>
          </cell>
        </row>
        <row r="1329">
          <cell r="P1329">
            <v>0</v>
          </cell>
        </row>
        <row r="1330">
          <cell r="P1330">
            <v>0</v>
          </cell>
        </row>
        <row r="1331">
          <cell r="P1331">
            <v>0</v>
          </cell>
        </row>
        <row r="1332">
          <cell r="P1332">
            <v>0</v>
          </cell>
        </row>
        <row r="1333">
          <cell r="P1333">
            <v>0</v>
          </cell>
        </row>
        <row r="1334">
          <cell r="P1334">
            <v>0</v>
          </cell>
        </row>
        <row r="1335">
          <cell r="P1335">
            <v>0</v>
          </cell>
        </row>
        <row r="1336">
          <cell r="P1336">
            <v>0</v>
          </cell>
        </row>
        <row r="1337">
          <cell r="P1337">
            <v>0</v>
          </cell>
        </row>
        <row r="1338">
          <cell r="P1338">
            <v>0</v>
          </cell>
        </row>
        <row r="1339">
          <cell r="P1339">
            <v>0</v>
          </cell>
        </row>
        <row r="1340">
          <cell r="P1340">
            <v>0</v>
          </cell>
        </row>
        <row r="1341">
          <cell r="P1341">
            <v>0</v>
          </cell>
        </row>
        <row r="1342">
          <cell r="P1342">
            <v>0</v>
          </cell>
        </row>
        <row r="1343">
          <cell r="P1343">
            <v>0</v>
          </cell>
        </row>
        <row r="1344">
          <cell r="P1344">
            <v>0</v>
          </cell>
        </row>
        <row r="1345">
          <cell r="P1345">
            <v>0</v>
          </cell>
        </row>
        <row r="1346">
          <cell r="P1346">
            <v>0</v>
          </cell>
        </row>
        <row r="1347">
          <cell r="P1347">
            <v>0</v>
          </cell>
        </row>
        <row r="1348">
          <cell r="P1348">
            <v>0</v>
          </cell>
        </row>
        <row r="1349">
          <cell r="P1349">
            <v>0</v>
          </cell>
        </row>
        <row r="1350">
          <cell r="P1350">
            <v>0</v>
          </cell>
        </row>
        <row r="1351">
          <cell r="P1351">
            <v>0</v>
          </cell>
        </row>
        <row r="1352">
          <cell r="P1352">
            <v>0</v>
          </cell>
        </row>
        <row r="1353">
          <cell r="P1353">
            <v>0</v>
          </cell>
        </row>
        <row r="1354">
          <cell r="P1354">
            <v>0</v>
          </cell>
        </row>
        <row r="1355">
          <cell r="P1355">
            <v>0</v>
          </cell>
        </row>
        <row r="1356">
          <cell r="P1356">
            <v>0</v>
          </cell>
        </row>
        <row r="1357">
          <cell r="P1357">
            <v>0</v>
          </cell>
        </row>
        <row r="1358">
          <cell r="P1358">
            <v>0</v>
          </cell>
        </row>
        <row r="1359">
          <cell r="P1359">
            <v>0</v>
          </cell>
        </row>
        <row r="1360">
          <cell r="P1360">
            <v>0</v>
          </cell>
        </row>
        <row r="1361">
          <cell r="P1361">
            <v>0</v>
          </cell>
        </row>
        <row r="1362">
          <cell r="P1362">
            <v>0</v>
          </cell>
        </row>
        <row r="1363">
          <cell r="P1363">
            <v>0</v>
          </cell>
        </row>
        <row r="1364">
          <cell r="P1364">
            <v>0</v>
          </cell>
        </row>
        <row r="1365">
          <cell r="P1365">
            <v>0</v>
          </cell>
        </row>
        <row r="1366">
          <cell r="P1366">
            <v>0</v>
          </cell>
        </row>
        <row r="1367">
          <cell r="P1367">
            <v>0</v>
          </cell>
        </row>
        <row r="1368">
          <cell r="P1368">
            <v>0</v>
          </cell>
        </row>
        <row r="1369">
          <cell r="P1369">
            <v>0</v>
          </cell>
        </row>
        <row r="1370">
          <cell r="P1370">
            <v>0</v>
          </cell>
        </row>
        <row r="1371">
          <cell r="P1371">
            <v>0</v>
          </cell>
        </row>
        <row r="1372">
          <cell r="P1372">
            <v>0</v>
          </cell>
        </row>
        <row r="1373">
          <cell r="P1373">
            <v>0</v>
          </cell>
        </row>
        <row r="1374">
          <cell r="P1374">
            <v>0</v>
          </cell>
        </row>
        <row r="1375">
          <cell r="P1375">
            <v>0</v>
          </cell>
        </row>
        <row r="1376">
          <cell r="P1376">
            <v>0</v>
          </cell>
        </row>
        <row r="1377">
          <cell r="P1377">
            <v>0</v>
          </cell>
        </row>
        <row r="1378">
          <cell r="P1378">
            <v>0</v>
          </cell>
        </row>
        <row r="1379">
          <cell r="P1379">
            <v>0</v>
          </cell>
        </row>
        <row r="1380">
          <cell r="P1380">
            <v>0</v>
          </cell>
        </row>
        <row r="1381">
          <cell r="P1381">
            <v>0</v>
          </cell>
        </row>
        <row r="1382">
          <cell r="P1382">
            <v>0</v>
          </cell>
        </row>
        <row r="1383">
          <cell r="P1383">
            <v>0</v>
          </cell>
        </row>
        <row r="1384">
          <cell r="P1384">
            <v>0</v>
          </cell>
        </row>
        <row r="1385">
          <cell r="P1385">
            <v>0</v>
          </cell>
        </row>
        <row r="1386">
          <cell r="P1386">
            <v>0</v>
          </cell>
        </row>
        <row r="1387">
          <cell r="P1387">
            <v>0</v>
          </cell>
        </row>
        <row r="1388">
          <cell r="P1388">
            <v>0</v>
          </cell>
        </row>
        <row r="1389">
          <cell r="P1389">
            <v>0</v>
          </cell>
        </row>
        <row r="1390">
          <cell r="P1390">
            <v>0</v>
          </cell>
        </row>
        <row r="1391">
          <cell r="P1391">
            <v>0</v>
          </cell>
        </row>
        <row r="1392">
          <cell r="P1392">
            <v>0</v>
          </cell>
        </row>
        <row r="1393">
          <cell r="P1393">
            <v>0</v>
          </cell>
        </row>
        <row r="1394">
          <cell r="P1394">
            <v>0</v>
          </cell>
        </row>
        <row r="1395">
          <cell r="P1395">
            <v>0</v>
          </cell>
        </row>
        <row r="1396">
          <cell r="P1396">
            <v>0</v>
          </cell>
        </row>
        <row r="1397">
          <cell r="P1397">
            <v>0</v>
          </cell>
        </row>
        <row r="1398">
          <cell r="P1398">
            <v>0</v>
          </cell>
        </row>
        <row r="1399">
          <cell r="P1399">
            <v>0</v>
          </cell>
        </row>
        <row r="1400">
          <cell r="P1400">
            <v>0</v>
          </cell>
        </row>
        <row r="1401">
          <cell r="P1401">
            <v>0</v>
          </cell>
        </row>
        <row r="1402">
          <cell r="P1402">
            <v>0</v>
          </cell>
        </row>
        <row r="1403">
          <cell r="P1403">
            <v>0</v>
          </cell>
        </row>
        <row r="1404">
          <cell r="P1404">
            <v>0</v>
          </cell>
        </row>
        <row r="1405">
          <cell r="P1405">
            <v>0</v>
          </cell>
        </row>
        <row r="1406">
          <cell r="P1406">
            <v>0</v>
          </cell>
        </row>
        <row r="1407">
          <cell r="P1407">
            <v>0</v>
          </cell>
        </row>
        <row r="1408">
          <cell r="P1408">
            <v>0</v>
          </cell>
        </row>
        <row r="1409">
          <cell r="P1409">
            <v>0</v>
          </cell>
        </row>
        <row r="1410">
          <cell r="P1410">
            <v>0</v>
          </cell>
        </row>
        <row r="1411">
          <cell r="P1411">
            <v>0</v>
          </cell>
        </row>
        <row r="1412">
          <cell r="P1412">
            <v>0</v>
          </cell>
        </row>
        <row r="1413">
          <cell r="P1413">
            <v>0</v>
          </cell>
        </row>
        <row r="1414">
          <cell r="P1414">
            <v>0</v>
          </cell>
        </row>
        <row r="1415">
          <cell r="P1415">
            <v>0</v>
          </cell>
        </row>
        <row r="1416">
          <cell r="P1416">
            <v>0</v>
          </cell>
        </row>
        <row r="1417">
          <cell r="P1417">
            <v>0</v>
          </cell>
        </row>
        <row r="1418">
          <cell r="P1418">
            <v>0</v>
          </cell>
        </row>
        <row r="1419">
          <cell r="P1419">
            <v>0</v>
          </cell>
        </row>
        <row r="1420">
          <cell r="P1420">
            <v>0</v>
          </cell>
        </row>
        <row r="1421">
          <cell r="P1421">
            <v>0</v>
          </cell>
        </row>
        <row r="1422">
          <cell r="P1422">
            <v>0</v>
          </cell>
        </row>
        <row r="1423">
          <cell r="P1423">
            <v>0</v>
          </cell>
        </row>
        <row r="1424">
          <cell r="P1424">
            <v>0</v>
          </cell>
        </row>
        <row r="1425">
          <cell r="P1425">
            <v>0</v>
          </cell>
        </row>
        <row r="1426">
          <cell r="P1426">
            <v>0</v>
          </cell>
        </row>
        <row r="1427">
          <cell r="P1427">
            <v>0</v>
          </cell>
        </row>
        <row r="1428">
          <cell r="P1428">
            <v>0</v>
          </cell>
        </row>
        <row r="1429">
          <cell r="P1429">
            <v>0</v>
          </cell>
        </row>
        <row r="1430">
          <cell r="P1430">
            <v>0</v>
          </cell>
        </row>
        <row r="1431">
          <cell r="P1431">
            <v>0</v>
          </cell>
        </row>
        <row r="1432">
          <cell r="P1432">
            <v>0</v>
          </cell>
        </row>
        <row r="1433">
          <cell r="P1433">
            <v>0</v>
          </cell>
        </row>
        <row r="1434">
          <cell r="P1434">
            <v>0</v>
          </cell>
        </row>
        <row r="1435">
          <cell r="P1435">
            <v>0</v>
          </cell>
        </row>
        <row r="1436">
          <cell r="P1436">
            <v>0</v>
          </cell>
        </row>
        <row r="1437">
          <cell r="P1437">
            <v>0</v>
          </cell>
        </row>
        <row r="1438">
          <cell r="P1438">
            <v>0</v>
          </cell>
        </row>
        <row r="1439">
          <cell r="P1439">
            <v>0</v>
          </cell>
        </row>
        <row r="1440">
          <cell r="P1440">
            <v>0</v>
          </cell>
        </row>
        <row r="1441">
          <cell r="P1441">
            <v>0</v>
          </cell>
        </row>
        <row r="1442">
          <cell r="P1442">
            <v>0</v>
          </cell>
        </row>
        <row r="1443">
          <cell r="P1443">
            <v>0</v>
          </cell>
        </row>
        <row r="1444">
          <cell r="P1444">
            <v>0</v>
          </cell>
        </row>
        <row r="1445">
          <cell r="P1445">
            <v>0</v>
          </cell>
        </row>
        <row r="1446">
          <cell r="P1446">
            <v>0</v>
          </cell>
        </row>
        <row r="1447">
          <cell r="P1447">
            <v>0</v>
          </cell>
        </row>
        <row r="1448">
          <cell r="P1448">
            <v>0</v>
          </cell>
        </row>
        <row r="1449">
          <cell r="P1449">
            <v>0</v>
          </cell>
        </row>
        <row r="1450">
          <cell r="P1450">
            <v>0</v>
          </cell>
        </row>
        <row r="1451">
          <cell r="P1451">
            <v>0</v>
          </cell>
        </row>
        <row r="1452">
          <cell r="P1452">
            <v>0</v>
          </cell>
        </row>
        <row r="1453">
          <cell r="P1453">
            <v>0</v>
          </cell>
        </row>
        <row r="1454">
          <cell r="P1454">
            <v>0</v>
          </cell>
        </row>
        <row r="1455">
          <cell r="P1455">
            <v>0</v>
          </cell>
        </row>
        <row r="1456">
          <cell r="P1456">
            <v>0</v>
          </cell>
        </row>
        <row r="1457">
          <cell r="P1457">
            <v>0</v>
          </cell>
        </row>
        <row r="1458">
          <cell r="P1458">
            <v>0</v>
          </cell>
        </row>
        <row r="1459">
          <cell r="P1459">
            <v>0</v>
          </cell>
        </row>
        <row r="1460">
          <cell r="P1460">
            <v>0</v>
          </cell>
        </row>
        <row r="1461">
          <cell r="P1461">
            <v>0</v>
          </cell>
        </row>
        <row r="1462">
          <cell r="P1462">
            <v>0</v>
          </cell>
        </row>
        <row r="1463">
          <cell r="P1463">
            <v>0</v>
          </cell>
        </row>
        <row r="1464">
          <cell r="P1464">
            <v>0</v>
          </cell>
        </row>
        <row r="1465">
          <cell r="P1465">
            <v>0</v>
          </cell>
        </row>
        <row r="1466">
          <cell r="P1466">
            <v>0</v>
          </cell>
        </row>
        <row r="1467">
          <cell r="P1467">
            <v>0</v>
          </cell>
        </row>
        <row r="1468">
          <cell r="P1468">
            <v>0</v>
          </cell>
        </row>
        <row r="1469">
          <cell r="P1469">
            <v>0</v>
          </cell>
        </row>
        <row r="1470">
          <cell r="P1470">
            <v>0</v>
          </cell>
        </row>
        <row r="1471">
          <cell r="P1471">
            <v>0</v>
          </cell>
        </row>
        <row r="1472">
          <cell r="P1472">
            <v>0</v>
          </cell>
        </row>
        <row r="1473">
          <cell r="P1473">
            <v>0</v>
          </cell>
        </row>
        <row r="1474">
          <cell r="P1474">
            <v>0</v>
          </cell>
        </row>
        <row r="1475">
          <cell r="P1475">
            <v>0</v>
          </cell>
        </row>
        <row r="1476">
          <cell r="P1476">
            <v>0</v>
          </cell>
        </row>
        <row r="1477">
          <cell r="P1477">
            <v>0</v>
          </cell>
        </row>
        <row r="1478">
          <cell r="P1478">
            <v>0</v>
          </cell>
        </row>
        <row r="1479">
          <cell r="P1479">
            <v>0</v>
          </cell>
        </row>
        <row r="1480">
          <cell r="P1480">
            <v>0</v>
          </cell>
        </row>
        <row r="1481">
          <cell r="P1481">
            <v>0</v>
          </cell>
        </row>
        <row r="1482">
          <cell r="P1482">
            <v>0</v>
          </cell>
        </row>
        <row r="1483">
          <cell r="P1483">
            <v>0</v>
          </cell>
        </row>
        <row r="1484">
          <cell r="P1484">
            <v>0</v>
          </cell>
        </row>
        <row r="1485">
          <cell r="P1485">
            <v>0</v>
          </cell>
        </row>
        <row r="1486">
          <cell r="P1486">
            <v>0</v>
          </cell>
        </row>
        <row r="1487">
          <cell r="P1487">
            <v>0</v>
          </cell>
        </row>
        <row r="1488">
          <cell r="P1488">
            <v>0</v>
          </cell>
        </row>
        <row r="1489">
          <cell r="P1489">
            <v>0</v>
          </cell>
        </row>
        <row r="1490">
          <cell r="P1490">
            <v>0</v>
          </cell>
        </row>
        <row r="1491">
          <cell r="P1491">
            <v>0</v>
          </cell>
        </row>
        <row r="1492">
          <cell r="P1492">
            <v>0</v>
          </cell>
        </row>
        <row r="1493">
          <cell r="P1493">
            <v>0</v>
          </cell>
        </row>
        <row r="1494">
          <cell r="P1494">
            <v>0</v>
          </cell>
        </row>
        <row r="1495">
          <cell r="P1495">
            <v>0</v>
          </cell>
        </row>
        <row r="1496">
          <cell r="P1496">
            <v>0</v>
          </cell>
        </row>
        <row r="1497">
          <cell r="P1497">
            <v>0</v>
          </cell>
        </row>
        <row r="1498">
          <cell r="P1498">
            <v>0</v>
          </cell>
        </row>
        <row r="1499">
          <cell r="P1499">
            <v>0</v>
          </cell>
        </row>
        <row r="1500">
          <cell r="P1500">
            <v>0</v>
          </cell>
        </row>
        <row r="1501">
          <cell r="P1501">
            <v>0</v>
          </cell>
        </row>
        <row r="1502">
          <cell r="P1502">
            <v>0</v>
          </cell>
        </row>
        <row r="1503">
          <cell r="P1503">
            <v>0</v>
          </cell>
        </row>
        <row r="1504">
          <cell r="P1504">
            <v>0</v>
          </cell>
        </row>
        <row r="1505">
          <cell r="P1505">
            <v>0</v>
          </cell>
        </row>
        <row r="1506">
          <cell r="P1506">
            <v>0</v>
          </cell>
        </row>
        <row r="1507">
          <cell r="P1507">
            <v>0</v>
          </cell>
        </row>
        <row r="1508">
          <cell r="P1508">
            <v>0</v>
          </cell>
        </row>
        <row r="1509">
          <cell r="P1509">
            <v>0</v>
          </cell>
        </row>
        <row r="1510">
          <cell r="P1510">
            <v>0</v>
          </cell>
        </row>
        <row r="1511">
          <cell r="P1511">
            <v>0</v>
          </cell>
        </row>
        <row r="1512">
          <cell r="P1512">
            <v>0</v>
          </cell>
        </row>
        <row r="1513">
          <cell r="P1513">
            <v>0</v>
          </cell>
        </row>
        <row r="1514">
          <cell r="P1514">
            <v>0</v>
          </cell>
        </row>
        <row r="1515">
          <cell r="P1515">
            <v>0</v>
          </cell>
        </row>
        <row r="1516">
          <cell r="P1516">
            <v>0</v>
          </cell>
        </row>
        <row r="1517">
          <cell r="P1517">
            <v>0</v>
          </cell>
        </row>
        <row r="1518">
          <cell r="P1518">
            <v>0</v>
          </cell>
        </row>
        <row r="1519">
          <cell r="P1519">
            <v>0</v>
          </cell>
        </row>
        <row r="1520">
          <cell r="P1520">
            <v>0</v>
          </cell>
        </row>
        <row r="1521">
          <cell r="P1521">
            <v>0</v>
          </cell>
        </row>
        <row r="1522">
          <cell r="P1522">
            <v>0</v>
          </cell>
        </row>
        <row r="1523">
          <cell r="P1523">
            <v>0</v>
          </cell>
        </row>
        <row r="1524">
          <cell r="P1524">
            <v>0</v>
          </cell>
        </row>
        <row r="1525">
          <cell r="P1525">
            <v>0</v>
          </cell>
        </row>
        <row r="1526">
          <cell r="P1526">
            <v>0</v>
          </cell>
        </row>
        <row r="1527">
          <cell r="P1527">
            <v>0</v>
          </cell>
        </row>
        <row r="1528">
          <cell r="P1528">
            <v>0</v>
          </cell>
        </row>
        <row r="1529">
          <cell r="P1529">
            <v>0</v>
          </cell>
        </row>
        <row r="1530">
          <cell r="P1530">
            <v>0</v>
          </cell>
        </row>
        <row r="1531">
          <cell r="P1531">
            <v>0</v>
          </cell>
        </row>
        <row r="1532">
          <cell r="P1532">
            <v>0</v>
          </cell>
        </row>
        <row r="1533">
          <cell r="P1533">
            <v>0</v>
          </cell>
        </row>
        <row r="1534">
          <cell r="P1534">
            <v>0</v>
          </cell>
        </row>
        <row r="1535">
          <cell r="P1535">
            <v>0</v>
          </cell>
        </row>
        <row r="1536">
          <cell r="P1536">
            <v>0</v>
          </cell>
        </row>
        <row r="1537">
          <cell r="P1537">
            <v>0</v>
          </cell>
        </row>
        <row r="1538">
          <cell r="P1538">
            <v>0</v>
          </cell>
        </row>
        <row r="1539">
          <cell r="P1539">
            <v>0</v>
          </cell>
        </row>
        <row r="1540">
          <cell r="P1540">
            <v>0</v>
          </cell>
        </row>
        <row r="1541">
          <cell r="P1541">
            <v>0</v>
          </cell>
        </row>
        <row r="1542">
          <cell r="P1542">
            <v>0</v>
          </cell>
        </row>
        <row r="1543">
          <cell r="P1543">
            <v>0</v>
          </cell>
        </row>
        <row r="1544">
          <cell r="P1544">
            <v>0</v>
          </cell>
        </row>
        <row r="1545">
          <cell r="P1545">
            <v>0</v>
          </cell>
        </row>
        <row r="1546">
          <cell r="P1546">
            <v>0</v>
          </cell>
        </row>
        <row r="1547">
          <cell r="P1547">
            <v>0</v>
          </cell>
        </row>
        <row r="1548">
          <cell r="P1548">
            <v>0</v>
          </cell>
        </row>
        <row r="1549">
          <cell r="P1549">
            <v>0</v>
          </cell>
        </row>
        <row r="1550">
          <cell r="P1550">
            <v>0</v>
          </cell>
        </row>
        <row r="1551">
          <cell r="P1551">
            <v>0</v>
          </cell>
        </row>
        <row r="1552">
          <cell r="P1552">
            <v>0</v>
          </cell>
        </row>
        <row r="1553">
          <cell r="P1553">
            <v>0</v>
          </cell>
        </row>
        <row r="1554">
          <cell r="P1554">
            <v>0</v>
          </cell>
        </row>
        <row r="1555">
          <cell r="P1555">
            <v>0</v>
          </cell>
        </row>
        <row r="1556">
          <cell r="P1556">
            <v>0</v>
          </cell>
        </row>
        <row r="1557">
          <cell r="P1557">
            <v>0</v>
          </cell>
        </row>
        <row r="1558">
          <cell r="P1558">
            <v>0</v>
          </cell>
        </row>
        <row r="1559">
          <cell r="P1559">
            <v>0</v>
          </cell>
        </row>
        <row r="1560">
          <cell r="P1560">
            <v>0</v>
          </cell>
        </row>
        <row r="1561">
          <cell r="P1561">
            <v>0</v>
          </cell>
        </row>
        <row r="1562">
          <cell r="P1562">
            <v>0</v>
          </cell>
        </row>
        <row r="1563">
          <cell r="P1563">
            <v>0</v>
          </cell>
        </row>
        <row r="1564">
          <cell r="P1564">
            <v>0</v>
          </cell>
        </row>
        <row r="1565">
          <cell r="P1565">
            <v>0</v>
          </cell>
        </row>
        <row r="1566">
          <cell r="P1566">
            <v>0</v>
          </cell>
        </row>
        <row r="1567">
          <cell r="P1567">
            <v>0</v>
          </cell>
        </row>
        <row r="1568">
          <cell r="P1568">
            <v>0</v>
          </cell>
        </row>
        <row r="1569">
          <cell r="P1569">
            <v>0</v>
          </cell>
        </row>
        <row r="1570">
          <cell r="P1570">
            <v>0</v>
          </cell>
        </row>
        <row r="1571">
          <cell r="P1571">
            <v>0</v>
          </cell>
        </row>
        <row r="1572">
          <cell r="P1572">
            <v>0</v>
          </cell>
        </row>
        <row r="1573">
          <cell r="P1573">
            <v>0</v>
          </cell>
        </row>
        <row r="1574">
          <cell r="P1574">
            <v>0</v>
          </cell>
        </row>
        <row r="1575">
          <cell r="P1575">
            <v>0</v>
          </cell>
        </row>
        <row r="1576">
          <cell r="P1576">
            <v>0</v>
          </cell>
        </row>
        <row r="1577">
          <cell r="P1577">
            <v>0</v>
          </cell>
        </row>
        <row r="1578">
          <cell r="P1578">
            <v>0</v>
          </cell>
        </row>
        <row r="1579">
          <cell r="P1579">
            <v>0</v>
          </cell>
        </row>
        <row r="1580">
          <cell r="P1580">
            <v>0</v>
          </cell>
        </row>
        <row r="1581">
          <cell r="P1581">
            <v>0</v>
          </cell>
        </row>
        <row r="1582">
          <cell r="P1582">
            <v>0</v>
          </cell>
        </row>
        <row r="1583">
          <cell r="P1583">
            <v>0</v>
          </cell>
        </row>
        <row r="1584">
          <cell r="P1584">
            <v>0</v>
          </cell>
        </row>
        <row r="1585">
          <cell r="P1585">
            <v>0</v>
          </cell>
        </row>
        <row r="1586">
          <cell r="P1586">
            <v>0</v>
          </cell>
        </row>
        <row r="1587">
          <cell r="P1587">
            <v>0</v>
          </cell>
        </row>
        <row r="1588">
          <cell r="P1588">
            <v>0</v>
          </cell>
        </row>
        <row r="1589">
          <cell r="P1589">
            <v>0</v>
          </cell>
        </row>
        <row r="1590">
          <cell r="P1590">
            <v>0</v>
          </cell>
        </row>
        <row r="1591">
          <cell r="P1591">
            <v>0</v>
          </cell>
        </row>
        <row r="1592">
          <cell r="P1592">
            <v>0</v>
          </cell>
        </row>
        <row r="1593">
          <cell r="P1593">
            <v>0</v>
          </cell>
        </row>
        <row r="1594">
          <cell r="P1594">
            <v>0</v>
          </cell>
        </row>
        <row r="1595">
          <cell r="P1595">
            <v>0</v>
          </cell>
        </row>
        <row r="1596">
          <cell r="P1596">
            <v>0</v>
          </cell>
        </row>
        <row r="1597">
          <cell r="P1597">
            <v>0</v>
          </cell>
        </row>
        <row r="1598">
          <cell r="P1598">
            <v>0</v>
          </cell>
        </row>
        <row r="1599">
          <cell r="P1599">
            <v>0</v>
          </cell>
        </row>
        <row r="1600">
          <cell r="P1600">
            <v>0</v>
          </cell>
        </row>
        <row r="1601">
          <cell r="P1601">
            <v>0</v>
          </cell>
        </row>
        <row r="1602">
          <cell r="P1602">
            <v>0</v>
          </cell>
        </row>
        <row r="1603">
          <cell r="P1603">
            <v>0</v>
          </cell>
        </row>
        <row r="1604">
          <cell r="P1604">
            <v>0</v>
          </cell>
        </row>
        <row r="1605">
          <cell r="P1605">
            <v>0</v>
          </cell>
        </row>
        <row r="1606">
          <cell r="P1606">
            <v>0</v>
          </cell>
        </row>
        <row r="1607">
          <cell r="P1607">
            <v>0</v>
          </cell>
        </row>
        <row r="1608">
          <cell r="P1608">
            <v>0</v>
          </cell>
        </row>
        <row r="1609">
          <cell r="P1609">
            <v>0</v>
          </cell>
        </row>
        <row r="1610">
          <cell r="P1610">
            <v>0</v>
          </cell>
        </row>
        <row r="1611">
          <cell r="P1611">
            <v>0</v>
          </cell>
        </row>
        <row r="1612">
          <cell r="P1612">
            <v>0</v>
          </cell>
        </row>
        <row r="1613">
          <cell r="P1613">
            <v>0</v>
          </cell>
        </row>
        <row r="1614">
          <cell r="P1614">
            <v>0</v>
          </cell>
        </row>
        <row r="1615">
          <cell r="P1615">
            <v>0</v>
          </cell>
        </row>
        <row r="1616">
          <cell r="P1616">
            <v>0</v>
          </cell>
        </row>
        <row r="1617">
          <cell r="P1617">
            <v>0</v>
          </cell>
        </row>
        <row r="1618">
          <cell r="P1618">
            <v>0</v>
          </cell>
        </row>
        <row r="1619">
          <cell r="P1619">
            <v>0</v>
          </cell>
        </row>
        <row r="1620">
          <cell r="P1620">
            <v>0</v>
          </cell>
        </row>
        <row r="1621">
          <cell r="P1621">
            <v>0</v>
          </cell>
        </row>
        <row r="1622">
          <cell r="P1622">
            <v>0</v>
          </cell>
        </row>
        <row r="1623">
          <cell r="P1623">
            <v>0</v>
          </cell>
        </row>
        <row r="1624">
          <cell r="P1624">
            <v>0</v>
          </cell>
        </row>
        <row r="1625">
          <cell r="P1625">
            <v>0</v>
          </cell>
        </row>
        <row r="1626">
          <cell r="P1626">
            <v>0</v>
          </cell>
        </row>
        <row r="1627">
          <cell r="P1627">
            <v>0</v>
          </cell>
        </row>
        <row r="1628">
          <cell r="P1628">
            <v>0</v>
          </cell>
        </row>
        <row r="1629">
          <cell r="P1629">
            <v>0</v>
          </cell>
        </row>
        <row r="1630">
          <cell r="P1630">
            <v>0</v>
          </cell>
        </row>
        <row r="1631">
          <cell r="P1631">
            <v>0</v>
          </cell>
        </row>
        <row r="1632">
          <cell r="P1632">
            <v>0</v>
          </cell>
        </row>
        <row r="1633">
          <cell r="P1633">
            <v>0</v>
          </cell>
        </row>
        <row r="1634">
          <cell r="P1634">
            <v>0</v>
          </cell>
        </row>
        <row r="1635">
          <cell r="P1635">
            <v>0</v>
          </cell>
        </row>
        <row r="1636">
          <cell r="P1636">
            <v>0</v>
          </cell>
        </row>
        <row r="1637">
          <cell r="P1637">
            <v>0</v>
          </cell>
        </row>
        <row r="1638">
          <cell r="P1638">
            <v>0</v>
          </cell>
        </row>
        <row r="1639">
          <cell r="P1639">
            <v>0</v>
          </cell>
        </row>
        <row r="1640">
          <cell r="P1640">
            <v>0</v>
          </cell>
        </row>
        <row r="1641">
          <cell r="P1641">
            <v>0</v>
          </cell>
        </row>
        <row r="1642">
          <cell r="P1642">
            <v>0</v>
          </cell>
        </row>
        <row r="1643">
          <cell r="P1643">
            <v>0</v>
          </cell>
        </row>
        <row r="1644">
          <cell r="P1644">
            <v>0</v>
          </cell>
        </row>
        <row r="1645">
          <cell r="P1645">
            <v>0</v>
          </cell>
        </row>
        <row r="1646">
          <cell r="P1646">
            <v>0</v>
          </cell>
        </row>
        <row r="1647">
          <cell r="P1647">
            <v>0</v>
          </cell>
        </row>
        <row r="1648">
          <cell r="P1648">
            <v>0</v>
          </cell>
        </row>
        <row r="1649">
          <cell r="P1649">
            <v>0</v>
          </cell>
        </row>
        <row r="1650">
          <cell r="P1650">
            <v>0</v>
          </cell>
        </row>
        <row r="1651">
          <cell r="P1651">
            <v>0</v>
          </cell>
        </row>
        <row r="1652">
          <cell r="P1652">
            <v>0</v>
          </cell>
        </row>
        <row r="1653">
          <cell r="P1653">
            <v>0</v>
          </cell>
        </row>
        <row r="1654">
          <cell r="P1654">
            <v>0</v>
          </cell>
        </row>
        <row r="1655">
          <cell r="P1655">
            <v>0</v>
          </cell>
        </row>
        <row r="1656">
          <cell r="P1656">
            <v>0</v>
          </cell>
        </row>
        <row r="1657">
          <cell r="P1657">
            <v>0</v>
          </cell>
        </row>
        <row r="1658">
          <cell r="P1658">
            <v>0</v>
          </cell>
        </row>
        <row r="1659">
          <cell r="P1659">
            <v>0</v>
          </cell>
        </row>
        <row r="1660">
          <cell r="P1660">
            <v>0</v>
          </cell>
        </row>
        <row r="1661">
          <cell r="P1661">
            <v>0</v>
          </cell>
        </row>
        <row r="1662">
          <cell r="P1662">
            <v>0</v>
          </cell>
        </row>
        <row r="1663">
          <cell r="P1663">
            <v>0</v>
          </cell>
        </row>
        <row r="1664">
          <cell r="P1664">
            <v>0</v>
          </cell>
        </row>
        <row r="1665">
          <cell r="P1665">
            <v>0</v>
          </cell>
        </row>
        <row r="1666">
          <cell r="P1666">
            <v>0</v>
          </cell>
        </row>
        <row r="1667">
          <cell r="P1667">
            <v>0</v>
          </cell>
        </row>
        <row r="1668">
          <cell r="P1668">
            <v>0</v>
          </cell>
        </row>
        <row r="1669">
          <cell r="P1669">
            <v>0</v>
          </cell>
        </row>
        <row r="1670">
          <cell r="P1670">
            <v>0</v>
          </cell>
        </row>
        <row r="1671">
          <cell r="P1671">
            <v>0</v>
          </cell>
        </row>
        <row r="1672">
          <cell r="P1672">
            <v>0</v>
          </cell>
        </row>
        <row r="1673">
          <cell r="P1673">
            <v>0</v>
          </cell>
        </row>
        <row r="1674">
          <cell r="P1674">
            <v>0</v>
          </cell>
        </row>
        <row r="1675">
          <cell r="P1675">
            <v>0</v>
          </cell>
        </row>
        <row r="1676">
          <cell r="P1676">
            <v>0</v>
          </cell>
        </row>
        <row r="1677">
          <cell r="P1677">
            <v>0</v>
          </cell>
        </row>
        <row r="1678">
          <cell r="P1678">
            <v>0</v>
          </cell>
        </row>
        <row r="1679">
          <cell r="P1679">
            <v>0</v>
          </cell>
        </row>
        <row r="1680">
          <cell r="P1680">
            <v>0</v>
          </cell>
        </row>
        <row r="1681">
          <cell r="P1681">
            <v>0</v>
          </cell>
        </row>
        <row r="1682">
          <cell r="P1682">
            <v>0</v>
          </cell>
        </row>
        <row r="1683">
          <cell r="P1683">
            <v>0</v>
          </cell>
        </row>
        <row r="1684">
          <cell r="P1684">
            <v>0</v>
          </cell>
        </row>
        <row r="1685">
          <cell r="P1685">
            <v>0</v>
          </cell>
        </row>
        <row r="1686">
          <cell r="P1686">
            <v>0</v>
          </cell>
        </row>
        <row r="1687">
          <cell r="P1687">
            <v>0</v>
          </cell>
        </row>
        <row r="1688">
          <cell r="P1688">
            <v>0</v>
          </cell>
        </row>
        <row r="1689">
          <cell r="P1689">
            <v>0</v>
          </cell>
        </row>
        <row r="1690">
          <cell r="P1690">
            <v>0</v>
          </cell>
        </row>
        <row r="1691">
          <cell r="P1691">
            <v>0</v>
          </cell>
        </row>
        <row r="1692">
          <cell r="P1692">
            <v>0</v>
          </cell>
        </row>
        <row r="1693">
          <cell r="P1693">
            <v>0</v>
          </cell>
        </row>
        <row r="1694">
          <cell r="P1694">
            <v>0</v>
          </cell>
        </row>
        <row r="1695">
          <cell r="P1695">
            <v>0</v>
          </cell>
        </row>
        <row r="1696">
          <cell r="P1696">
            <v>0</v>
          </cell>
        </row>
        <row r="1697">
          <cell r="P1697">
            <v>0</v>
          </cell>
        </row>
        <row r="1698">
          <cell r="P1698">
            <v>0</v>
          </cell>
        </row>
        <row r="1699">
          <cell r="P1699">
            <v>0</v>
          </cell>
        </row>
        <row r="1700">
          <cell r="P1700">
            <v>0</v>
          </cell>
        </row>
        <row r="1701">
          <cell r="P1701">
            <v>0</v>
          </cell>
        </row>
        <row r="1702">
          <cell r="P1702">
            <v>0</v>
          </cell>
        </row>
        <row r="1703">
          <cell r="P1703">
            <v>0</v>
          </cell>
        </row>
        <row r="1704">
          <cell r="P1704">
            <v>0</v>
          </cell>
        </row>
        <row r="1705">
          <cell r="P1705">
            <v>0</v>
          </cell>
        </row>
        <row r="1706">
          <cell r="P1706">
            <v>0</v>
          </cell>
        </row>
        <row r="1707">
          <cell r="P1707">
            <v>0</v>
          </cell>
        </row>
        <row r="1708">
          <cell r="P1708">
            <v>0</v>
          </cell>
        </row>
        <row r="1709">
          <cell r="P1709">
            <v>0</v>
          </cell>
        </row>
        <row r="1710">
          <cell r="P1710">
            <v>0</v>
          </cell>
        </row>
        <row r="1711">
          <cell r="P1711">
            <v>0</v>
          </cell>
        </row>
        <row r="1712">
          <cell r="P1712">
            <v>0</v>
          </cell>
        </row>
        <row r="1713">
          <cell r="P1713">
            <v>0</v>
          </cell>
        </row>
        <row r="1714">
          <cell r="P1714">
            <v>0</v>
          </cell>
        </row>
        <row r="1715">
          <cell r="P1715">
            <v>0</v>
          </cell>
        </row>
        <row r="1716">
          <cell r="P1716">
            <v>0</v>
          </cell>
        </row>
        <row r="1717">
          <cell r="P1717">
            <v>0</v>
          </cell>
        </row>
        <row r="1718">
          <cell r="P1718">
            <v>0</v>
          </cell>
        </row>
        <row r="1719">
          <cell r="P1719">
            <v>0</v>
          </cell>
        </row>
        <row r="1720">
          <cell r="P1720">
            <v>0</v>
          </cell>
        </row>
        <row r="1721">
          <cell r="P1721">
            <v>0</v>
          </cell>
        </row>
        <row r="1722">
          <cell r="P1722">
            <v>0</v>
          </cell>
        </row>
        <row r="1723">
          <cell r="P1723">
            <v>0</v>
          </cell>
        </row>
        <row r="1724">
          <cell r="P1724">
            <v>0</v>
          </cell>
        </row>
        <row r="1725">
          <cell r="P1725">
            <v>0</v>
          </cell>
        </row>
        <row r="1726">
          <cell r="P1726">
            <v>0</v>
          </cell>
        </row>
        <row r="1727">
          <cell r="P1727">
            <v>0</v>
          </cell>
        </row>
        <row r="1728">
          <cell r="P1728">
            <v>0</v>
          </cell>
        </row>
        <row r="1729">
          <cell r="P1729">
            <v>0</v>
          </cell>
        </row>
        <row r="1730">
          <cell r="P1730">
            <v>0</v>
          </cell>
        </row>
        <row r="1731">
          <cell r="P1731">
            <v>0</v>
          </cell>
        </row>
        <row r="1732">
          <cell r="P1732">
            <v>0</v>
          </cell>
        </row>
        <row r="1733">
          <cell r="P1733">
            <v>0</v>
          </cell>
        </row>
        <row r="1734">
          <cell r="P1734">
            <v>0</v>
          </cell>
        </row>
        <row r="1735">
          <cell r="P1735">
            <v>0</v>
          </cell>
        </row>
        <row r="1736">
          <cell r="P1736">
            <v>0</v>
          </cell>
        </row>
        <row r="1737">
          <cell r="P1737">
            <v>0</v>
          </cell>
        </row>
        <row r="1738">
          <cell r="P1738">
            <v>0</v>
          </cell>
        </row>
        <row r="1739">
          <cell r="P1739">
            <v>0</v>
          </cell>
        </row>
        <row r="1740">
          <cell r="P1740">
            <v>0</v>
          </cell>
        </row>
        <row r="1741">
          <cell r="P1741">
            <v>0</v>
          </cell>
        </row>
        <row r="1742">
          <cell r="P1742">
            <v>0</v>
          </cell>
        </row>
        <row r="1743">
          <cell r="P1743">
            <v>0</v>
          </cell>
        </row>
        <row r="1744">
          <cell r="P1744">
            <v>0</v>
          </cell>
        </row>
        <row r="1745">
          <cell r="P1745">
            <v>0</v>
          </cell>
        </row>
        <row r="1746">
          <cell r="P1746">
            <v>0</v>
          </cell>
        </row>
        <row r="1747">
          <cell r="P1747">
            <v>0</v>
          </cell>
        </row>
        <row r="1748">
          <cell r="P1748">
            <v>0</v>
          </cell>
        </row>
        <row r="1749">
          <cell r="P1749">
            <v>0</v>
          </cell>
        </row>
        <row r="1750">
          <cell r="P1750">
            <v>0</v>
          </cell>
        </row>
        <row r="1751">
          <cell r="P1751">
            <v>0</v>
          </cell>
        </row>
        <row r="1752">
          <cell r="P1752">
            <v>0</v>
          </cell>
        </row>
        <row r="1753">
          <cell r="P1753">
            <v>0</v>
          </cell>
        </row>
        <row r="1754">
          <cell r="P1754">
            <v>0</v>
          </cell>
        </row>
        <row r="1755">
          <cell r="P1755">
            <v>0</v>
          </cell>
        </row>
        <row r="1756">
          <cell r="P1756">
            <v>0</v>
          </cell>
        </row>
        <row r="1757">
          <cell r="P1757">
            <v>0</v>
          </cell>
        </row>
        <row r="1758">
          <cell r="P1758">
            <v>0</v>
          </cell>
        </row>
        <row r="1759">
          <cell r="P1759">
            <v>0</v>
          </cell>
        </row>
        <row r="1760">
          <cell r="P1760">
            <v>0</v>
          </cell>
        </row>
        <row r="1761">
          <cell r="P1761">
            <v>0</v>
          </cell>
        </row>
        <row r="1762">
          <cell r="P1762">
            <v>0</v>
          </cell>
        </row>
        <row r="1763">
          <cell r="P1763">
            <v>0</v>
          </cell>
        </row>
        <row r="1764">
          <cell r="P1764">
            <v>0</v>
          </cell>
        </row>
        <row r="1765">
          <cell r="P1765">
            <v>0</v>
          </cell>
        </row>
        <row r="1766">
          <cell r="P1766">
            <v>0</v>
          </cell>
        </row>
        <row r="1767">
          <cell r="P1767">
            <v>0</v>
          </cell>
        </row>
        <row r="1768">
          <cell r="P1768">
            <v>0</v>
          </cell>
        </row>
        <row r="1769">
          <cell r="P1769">
            <v>0</v>
          </cell>
        </row>
        <row r="1770">
          <cell r="P1770">
            <v>0</v>
          </cell>
        </row>
        <row r="1771">
          <cell r="P1771">
            <v>0</v>
          </cell>
        </row>
        <row r="1772">
          <cell r="P1772">
            <v>0</v>
          </cell>
        </row>
        <row r="1773">
          <cell r="P1773">
            <v>0</v>
          </cell>
        </row>
        <row r="1774">
          <cell r="P1774">
            <v>0</v>
          </cell>
        </row>
        <row r="1775">
          <cell r="P1775">
            <v>0</v>
          </cell>
        </row>
        <row r="1776">
          <cell r="P1776">
            <v>0</v>
          </cell>
        </row>
        <row r="1777">
          <cell r="P1777">
            <v>0</v>
          </cell>
        </row>
        <row r="1778">
          <cell r="P1778">
            <v>0</v>
          </cell>
        </row>
        <row r="1779">
          <cell r="P1779">
            <v>0</v>
          </cell>
        </row>
        <row r="1780">
          <cell r="P1780">
            <v>0</v>
          </cell>
        </row>
        <row r="1781">
          <cell r="P1781">
            <v>0</v>
          </cell>
        </row>
        <row r="1782">
          <cell r="P1782">
            <v>0</v>
          </cell>
        </row>
        <row r="1783">
          <cell r="P1783">
            <v>0</v>
          </cell>
        </row>
        <row r="1784">
          <cell r="P1784">
            <v>0</v>
          </cell>
        </row>
        <row r="1785">
          <cell r="P1785">
            <v>0</v>
          </cell>
        </row>
        <row r="1786">
          <cell r="P1786">
            <v>0</v>
          </cell>
        </row>
        <row r="1787">
          <cell r="P1787">
            <v>0</v>
          </cell>
        </row>
        <row r="1788">
          <cell r="P1788">
            <v>0</v>
          </cell>
        </row>
        <row r="1789">
          <cell r="P1789">
            <v>0</v>
          </cell>
        </row>
        <row r="1790">
          <cell r="P1790">
            <v>0</v>
          </cell>
        </row>
        <row r="1791">
          <cell r="P1791">
            <v>0</v>
          </cell>
        </row>
        <row r="1792">
          <cell r="P1792">
            <v>0</v>
          </cell>
        </row>
        <row r="1793">
          <cell r="P1793">
            <v>0</v>
          </cell>
        </row>
        <row r="1794">
          <cell r="P1794">
            <v>0</v>
          </cell>
        </row>
        <row r="1795">
          <cell r="P1795">
            <v>0</v>
          </cell>
        </row>
        <row r="1796">
          <cell r="P1796">
            <v>0</v>
          </cell>
        </row>
        <row r="1797">
          <cell r="P1797">
            <v>0</v>
          </cell>
        </row>
        <row r="1798">
          <cell r="P1798">
            <v>0</v>
          </cell>
        </row>
        <row r="1799">
          <cell r="P1799">
            <v>0</v>
          </cell>
        </row>
        <row r="1800">
          <cell r="P1800">
            <v>0</v>
          </cell>
        </row>
        <row r="1801">
          <cell r="P1801">
            <v>0</v>
          </cell>
        </row>
        <row r="1802">
          <cell r="P1802">
            <v>0</v>
          </cell>
        </row>
        <row r="1803">
          <cell r="P1803">
            <v>0</v>
          </cell>
        </row>
        <row r="1804">
          <cell r="P1804">
            <v>0</v>
          </cell>
        </row>
        <row r="1805">
          <cell r="P1805">
            <v>0</v>
          </cell>
        </row>
        <row r="1806">
          <cell r="P1806">
            <v>0</v>
          </cell>
        </row>
        <row r="1807">
          <cell r="P1807">
            <v>0</v>
          </cell>
        </row>
        <row r="1808">
          <cell r="P1808">
            <v>0</v>
          </cell>
        </row>
        <row r="1809">
          <cell r="P1809">
            <v>0</v>
          </cell>
        </row>
        <row r="1810">
          <cell r="P1810">
            <v>0</v>
          </cell>
        </row>
        <row r="1811">
          <cell r="P1811">
            <v>0</v>
          </cell>
        </row>
        <row r="1812">
          <cell r="P1812">
            <v>0</v>
          </cell>
        </row>
        <row r="1813">
          <cell r="P1813">
            <v>0</v>
          </cell>
        </row>
        <row r="1814">
          <cell r="P1814">
            <v>0</v>
          </cell>
        </row>
        <row r="1815">
          <cell r="P1815">
            <v>0</v>
          </cell>
        </row>
        <row r="1816">
          <cell r="P1816">
            <v>0</v>
          </cell>
        </row>
        <row r="1817">
          <cell r="P1817">
            <v>0</v>
          </cell>
        </row>
        <row r="1818">
          <cell r="P1818">
            <v>0</v>
          </cell>
        </row>
        <row r="1819">
          <cell r="P1819">
            <v>0</v>
          </cell>
        </row>
        <row r="1820">
          <cell r="P1820">
            <v>0</v>
          </cell>
        </row>
        <row r="1821">
          <cell r="P1821">
            <v>0</v>
          </cell>
        </row>
        <row r="1822">
          <cell r="P1822">
            <v>0</v>
          </cell>
        </row>
        <row r="1823">
          <cell r="P1823">
            <v>0</v>
          </cell>
        </row>
        <row r="1824">
          <cell r="P1824">
            <v>0</v>
          </cell>
        </row>
        <row r="1825">
          <cell r="P1825">
            <v>0</v>
          </cell>
        </row>
        <row r="1826">
          <cell r="P1826">
            <v>0</v>
          </cell>
        </row>
        <row r="1827">
          <cell r="P1827">
            <v>0</v>
          </cell>
        </row>
        <row r="1828">
          <cell r="P1828">
            <v>0</v>
          </cell>
        </row>
        <row r="1829">
          <cell r="P1829">
            <v>0</v>
          </cell>
        </row>
        <row r="1830">
          <cell r="P1830">
            <v>0</v>
          </cell>
        </row>
        <row r="1831">
          <cell r="P1831">
            <v>0</v>
          </cell>
        </row>
        <row r="1832">
          <cell r="P1832">
            <v>0</v>
          </cell>
        </row>
        <row r="1833">
          <cell r="P1833">
            <v>0</v>
          </cell>
        </row>
        <row r="1834">
          <cell r="P1834">
            <v>0</v>
          </cell>
        </row>
        <row r="1835">
          <cell r="P1835">
            <v>0</v>
          </cell>
        </row>
        <row r="1836">
          <cell r="P1836">
            <v>0</v>
          </cell>
        </row>
        <row r="1837">
          <cell r="P1837">
            <v>0</v>
          </cell>
        </row>
        <row r="1838">
          <cell r="P1838">
            <v>0</v>
          </cell>
        </row>
        <row r="1839">
          <cell r="P1839">
            <v>0</v>
          </cell>
        </row>
        <row r="1840">
          <cell r="P1840">
            <v>0</v>
          </cell>
        </row>
        <row r="1841">
          <cell r="P1841">
            <v>0</v>
          </cell>
        </row>
        <row r="1842">
          <cell r="P1842">
            <v>0</v>
          </cell>
        </row>
        <row r="1843">
          <cell r="P1843">
            <v>0</v>
          </cell>
        </row>
        <row r="1844">
          <cell r="P1844">
            <v>0</v>
          </cell>
        </row>
        <row r="1845">
          <cell r="P1845">
            <v>0</v>
          </cell>
        </row>
        <row r="1846">
          <cell r="P1846">
            <v>0</v>
          </cell>
        </row>
        <row r="1847">
          <cell r="P1847">
            <v>0</v>
          </cell>
        </row>
        <row r="1848">
          <cell r="P1848">
            <v>0</v>
          </cell>
        </row>
        <row r="1849">
          <cell r="P1849">
            <v>0</v>
          </cell>
        </row>
        <row r="1850">
          <cell r="P1850">
            <v>0</v>
          </cell>
        </row>
        <row r="1851">
          <cell r="P1851">
            <v>0</v>
          </cell>
        </row>
        <row r="1852">
          <cell r="P1852">
            <v>0</v>
          </cell>
        </row>
        <row r="1853">
          <cell r="P1853">
            <v>0</v>
          </cell>
        </row>
        <row r="1854">
          <cell r="P1854">
            <v>0</v>
          </cell>
        </row>
        <row r="1855">
          <cell r="P1855">
            <v>0</v>
          </cell>
        </row>
        <row r="1856">
          <cell r="P1856">
            <v>0</v>
          </cell>
        </row>
        <row r="1857">
          <cell r="P1857">
            <v>0</v>
          </cell>
        </row>
        <row r="1858">
          <cell r="P1858">
            <v>0</v>
          </cell>
        </row>
        <row r="1859">
          <cell r="P1859">
            <v>0</v>
          </cell>
        </row>
        <row r="1860">
          <cell r="P1860">
            <v>0</v>
          </cell>
        </row>
        <row r="1861">
          <cell r="P1861">
            <v>0</v>
          </cell>
        </row>
        <row r="1862">
          <cell r="P1862">
            <v>0</v>
          </cell>
        </row>
        <row r="1863">
          <cell r="P1863">
            <v>0</v>
          </cell>
        </row>
        <row r="1864">
          <cell r="P1864">
            <v>0</v>
          </cell>
        </row>
        <row r="1865">
          <cell r="P1865">
            <v>0</v>
          </cell>
        </row>
        <row r="1866">
          <cell r="P1866">
            <v>0</v>
          </cell>
        </row>
        <row r="1867">
          <cell r="P1867">
            <v>0</v>
          </cell>
        </row>
        <row r="1868">
          <cell r="P1868">
            <v>0</v>
          </cell>
        </row>
        <row r="1869">
          <cell r="P1869">
            <v>0</v>
          </cell>
        </row>
        <row r="1870">
          <cell r="P1870">
            <v>0</v>
          </cell>
        </row>
        <row r="1871">
          <cell r="P1871">
            <v>0</v>
          </cell>
        </row>
        <row r="1872">
          <cell r="P1872">
            <v>0</v>
          </cell>
        </row>
        <row r="1873">
          <cell r="P1873">
            <v>0</v>
          </cell>
        </row>
        <row r="1874">
          <cell r="P1874">
            <v>0</v>
          </cell>
        </row>
        <row r="1875">
          <cell r="P1875">
            <v>0</v>
          </cell>
        </row>
        <row r="1876">
          <cell r="P1876">
            <v>0</v>
          </cell>
        </row>
        <row r="1877">
          <cell r="P1877">
            <v>0</v>
          </cell>
        </row>
        <row r="1878">
          <cell r="P1878">
            <v>0</v>
          </cell>
        </row>
        <row r="1879">
          <cell r="P1879">
            <v>0</v>
          </cell>
        </row>
        <row r="1880">
          <cell r="P1880">
            <v>0</v>
          </cell>
        </row>
        <row r="1881">
          <cell r="P1881">
            <v>0</v>
          </cell>
        </row>
        <row r="1882">
          <cell r="P1882">
            <v>0</v>
          </cell>
        </row>
        <row r="1883">
          <cell r="P1883">
            <v>0</v>
          </cell>
        </row>
        <row r="1884">
          <cell r="P1884">
            <v>0</v>
          </cell>
        </row>
        <row r="1885">
          <cell r="P1885">
            <v>0</v>
          </cell>
        </row>
        <row r="1886">
          <cell r="P1886">
            <v>0</v>
          </cell>
        </row>
        <row r="1887">
          <cell r="P1887">
            <v>0</v>
          </cell>
        </row>
        <row r="1888">
          <cell r="P1888">
            <v>0</v>
          </cell>
        </row>
        <row r="1889">
          <cell r="P1889">
            <v>0</v>
          </cell>
        </row>
        <row r="1890">
          <cell r="P1890">
            <v>0</v>
          </cell>
        </row>
        <row r="1891">
          <cell r="P1891">
            <v>0</v>
          </cell>
        </row>
        <row r="1892">
          <cell r="P1892">
            <v>0</v>
          </cell>
        </row>
        <row r="1893">
          <cell r="P1893">
            <v>0</v>
          </cell>
        </row>
        <row r="1894">
          <cell r="P1894">
            <v>0</v>
          </cell>
        </row>
        <row r="1895">
          <cell r="P1895">
            <v>0</v>
          </cell>
        </row>
        <row r="1896">
          <cell r="P1896">
            <v>0</v>
          </cell>
        </row>
        <row r="1897">
          <cell r="P1897">
            <v>0</v>
          </cell>
        </row>
        <row r="1898">
          <cell r="P1898">
            <v>0</v>
          </cell>
        </row>
        <row r="1899">
          <cell r="P1899">
            <v>0</v>
          </cell>
        </row>
        <row r="1900">
          <cell r="P1900">
            <v>0</v>
          </cell>
        </row>
        <row r="1901">
          <cell r="P1901">
            <v>0</v>
          </cell>
        </row>
        <row r="1902">
          <cell r="P1902">
            <v>0</v>
          </cell>
        </row>
        <row r="1903">
          <cell r="P1903">
            <v>0</v>
          </cell>
        </row>
        <row r="1904">
          <cell r="P1904">
            <v>0</v>
          </cell>
        </row>
        <row r="1905">
          <cell r="P1905">
            <v>0</v>
          </cell>
        </row>
        <row r="1906">
          <cell r="P1906">
            <v>0</v>
          </cell>
        </row>
        <row r="1907">
          <cell r="P1907">
            <v>0</v>
          </cell>
        </row>
        <row r="1908">
          <cell r="P1908">
            <v>0</v>
          </cell>
        </row>
        <row r="1909">
          <cell r="P1909">
            <v>0</v>
          </cell>
        </row>
        <row r="1910">
          <cell r="P1910">
            <v>0</v>
          </cell>
        </row>
        <row r="1911">
          <cell r="P1911">
            <v>0</v>
          </cell>
        </row>
        <row r="1912">
          <cell r="P1912">
            <v>0</v>
          </cell>
        </row>
        <row r="1913">
          <cell r="P1913">
            <v>0</v>
          </cell>
        </row>
        <row r="1914">
          <cell r="P1914">
            <v>0</v>
          </cell>
        </row>
        <row r="1915">
          <cell r="P1915">
            <v>0</v>
          </cell>
        </row>
        <row r="1916">
          <cell r="P1916">
            <v>0</v>
          </cell>
        </row>
        <row r="1917">
          <cell r="P1917">
            <v>0</v>
          </cell>
        </row>
        <row r="1918">
          <cell r="P1918">
            <v>0</v>
          </cell>
        </row>
        <row r="1919">
          <cell r="P1919">
            <v>0</v>
          </cell>
        </row>
        <row r="1920">
          <cell r="P1920">
            <v>0</v>
          </cell>
        </row>
        <row r="1921">
          <cell r="P1921">
            <v>0</v>
          </cell>
        </row>
        <row r="1922">
          <cell r="P1922">
            <v>0</v>
          </cell>
        </row>
        <row r="1923">
          <cell r="P1923">
            <v>0</v>
          </cell>
        </row>
        <row r="1924">
          <cell r="P1924">
            <v>0</v>
          </cell>
        </row>
        <row r="1925">
          <cell r="P1925">
            <v>0</v>
          </cell>
        </row>
        <row r="1926">
          <cell r="P1926">
            <v>0</v>
          </cell>
        </row>
        <row r="1927">
          <cell r="P1927">
            <v>0</v>
          </cell>
        </row>
        <row r="1928">
          <cell r="P1928">
            <v>0</v>
          </cell>
        </row>
        <row r="1929">
          <cell r="P1929">
            <v>0</v>
          </cell>
        </row>
        <row r="1930">
          <cell r="P1930">
            <v>0</v>
          </cell>
        </row>
        <row r="1931">
          <cell r="P1931">
            <v>0</v>
          </cell>
        </row>
        <row r="1932">
          <cell r="P1932">
            <v>0</v>
          </cell>
        </row>
        <row r="1933">
          <cell r="P1933">
            <v>0</v>
          </cell>
        </row>
        <row r="1934">
          <cell r="P1934">
            <v>0</v>
          </cell>
        </row>
        <row r="1935">
          <cell r="P1935">
            <v>0</v>
          </cell>
        </row>
        <row r="1936">
          <cell r="P1936">
            <v>0</v>
          </cell>
        </row>
        <row r="1937">
          <cell r="P1937">
            <v>0</v>
          </cell>
        </row>
        <row r="1938">
          <cell r="P1938">
            <v>0</v>
          </cell>
        </row>
        <row r="1939">
          <cell r="P1939">
            <v>0</v>
          </cell>
        </row>
        <row r="1940">
          <cell r="P1940">
            <v>0</v>
          </cell>
        </row>
        <row r="1941">
          <cell r="P1941">
            <v>0</v>
          </cell>
        </row>
        <row r="1942">
          <cell r="P1942">
            <v>0</v>
          </cell>
        </row>
        <row r="1943">
          <cell r="P1943">
            <v>0</v>
          </cell>
        </row>
        <row r="1944">
          <cell r="P1944">
            <v>0</v>
          </cell>
        </row>
        <row r="1945">
          <cell r="P1945">
            <v>0</v>
          </cell>
        </row>
        <row r="1946">
          <cell r="P1946">
            <v>0</v>
          </cell>
        </row>
        <row r="1947">
          <cell r="P1947">
            <v>0</v>
          </cell>
        </row>
        <row r="1948">
          <cell r="P1948">
            <v>0</v>
          </cell>
        </row>
        <row r="1949">
          <cell r="P1949">
            <v>0</v>
          </cell>
        </row>
        <row r="1950">
          <cell r="P1950">
            <v>0</v>
          </cell>
        </row>
        <row r="1951">
          <cell r="P1951">
            <v>0</v>
          </cell>
        </row>
        <row r="1952">
          <cell r="P1952">
            <v>0</v>
          </cell>
        </row>
        <row r="1953">
          <cell r="P1953">
            <v>0</v>
          </cell>
        </row>
        <row r="1954">
          <cell r="P1954">
            <v>0</v>
          </cell>
        </row>
        <row r="1955">
          <cell r="P1955">
            <v>0</v>
          </cell>
        </row>
        <row r="1956">
          <cell r="P1956">
            <v>0</v>
          </cell>
        </row>
        <row r="1957">
          <cell r="P1957">
            <v>0</v>
          </cell>
        </row>
        <row r="1958">
          <cell r="P1958">
            <v>0</v>
          </cell>
        </row>
        <row r="1959">
          <cell r="P1959">
            <v>0</v>
          </cell>
        </row>
        <row r="1960">
          <cell r="P1960">
            <v>0</v>
          </cell>
        </row>
        <row r="1961">
          <cell r="P1961">
            <v>0</v>
          </cell>
        </row>
        <row r="1962">
          <cell r="P1962">
            <v>0</v>
          </cell>
        </row>
        <row r="1963">
          <cell r="P1963">
            <v>0</v>
          </cell>
        </row>
        <row r="1964">
          <cell r="P1964">
            <v>0</v>
          </cell>
        </row>
        <row r="1965">
          <cell r="P1965">
            <v>0</v>
          </cell>
        </row>
        <row r="1966">
          <cell r="P1966">
            <v>0</v>
          </cell>
        </row>
        <row r="1967">
          <cell r="P1967">
            <v>0</v>
          </cell>
        </row>
        <row r="1968">
          <cell r="P1968">
            <v>0</v>
          </cell>
        </row>
        <row r="1969">
          <cell r="P1969">
            <v>0</v>
          </cell>
        </row>
        <row r="1970">
          <cell r="P1970">
            <v>0</v>
          </cell>
        </row>
        <row r="1971">
          <cell r="P1971">
            <v>0</v>
          </cell>
        </row>
        <row r="1972">
          <cell r="P1972">
            <v>0</v>
          </cell>
        </row>
        <row r="1973">
          <cell r="P1973">
            <v>0</v>
          </cell>
        </row>
        <row r="1974">
          <cell r="P1974">
            <v>0</v>
          </cell>
        </row>
        <row r="1975">
          <cell r="P1975">
            <v>0</v>
          </cell>
        </row>
        <row r="1976">
          <cell r="P1976">
            <v>0</v>
          </cell>
        </row>
        <row r="1977">
          <cell r="P1977">
            <v>0</v>
          </cell>
        </row>
        <row r="1978">
          <cell r="P1978">
            <v>0</v>
          </cell>
        </row>
        <row r="1979">
          <cell r="P1979">
            <v>0</v>
          </cell>
        </row>
        <row r="1980">
          <cell r="P1980">
            <v>0</v>
          </cell>
        </row>
        <row r="1981">
          <cell r="P1981">
            <v>0</v>
          </cell>
        </row>
        <row r="1982">
          <cell r="P1982">
            <v>0</v>
          </cell>
        </row>
        <row r="1983">
          <cell r="P1983">
            <v>0</v>
          </cell>
        </row>
        <row r="1984">
          <cell r="P1984">
            <v>0</v>
          </cell>
        </row>
        <row r="1985">
          <cell r="P1985">
            <v>0</v>
          </cell>
        </row>
        <row r="1986">
          <cell r="P1986">
            <v>0</v>
          </cell>
        </row>
        <row r="1987">
          <cell r="P1987">
            <v>0</v>
          </cell>
        </row>
        <row r="1988">
          <cell r="P1988">
            <v>0</v>
          </cell>
        </row>
        <row r="1989">
          <cell r="P1989">
            <v>0</v>
          </cell>
        </row>
        <row r="1990">
          <cell r="P1990">
            <v>0</v>
          </cell>
        </row>
        <row r="1991">
          <cell r="P1991">
            <v>0</v>
          </cell>
        </row>
        <row r="1992">
          <cell r="P1992">
            <v>0</v>
          </cell>
        </row>
        <row r="1993">
          <cell r="P1993">
            <v>0</v>
          </cell>
        </row>
        <row r="1994">
          <cell r="P1994">
            <v>0</v>
          </cell>
        </row>
        <row r="1995">
          <cell r="P1995">
            <v>0</v>
          </cell>
        </row>
        <row r="1996">
          <cell r="P1996">
            <v>0</v>
          </cell>
        </row>
        <row r="1997">
          <cell r="P1997">
            <v>0</v>
          </cell>
        </row>
        <row r="1998">
          <cell r="P1998">
            <v>0</v>
          </cell>
        </row>
        <row r="1999">
          <cell r="P1999">
            <v>0</v>
          </cell>
        </row>
        <row r="2000">
          <cell r="P2000">
            <v>0</v>
          </cell>
        </row>
        <row r="2001">
          <cell r="P2001">
            <v>0</v>
          </cell>
        </row>
        <row r="2002">
          <cell r="P2002">
            <v>0</v>
          </cell>
        </row>
        <row r="2003">
          <cell r="P2003">
            <v>0</v>
          </cell>
        </row>
        <row r="2004">
          <cell r="P2004">
            <v>0</v>
          </cell>
        </row>
        <row r="2005">
          <cell r="P2005">
            <v>0</v>
          </cell>
        </row>
        <row r="2006">
          <cell r="P2006">
            <v>0</v>
          </cell>
        </row>
        <row r="2007">
          <cell r="P2007">
            <v>0</v>
          </cell>
        </row>
        <row r="2008">
          <cell r="P2008">
            <v>0</v>
          </cell>
        </row>
        <row r="2009">
          <cell r="P2009">
            <v>0</v>
          </cell>
        </row>
        <row r="2010">
          <cell r="P2010">
            <v>0</v>
          </cell>
        </row>
        <row r="2011">
          <cell r="P2011">
            <v>0</v>
          </cell>
        </row>
        <row r="2012">
          <cell r="P2012">
            <v>0</v>
          </cell>
        </row>
        <row r="2013">
          <cell r="P2013">
            <v>0</v>
          </cell>
        </row>
        <row r="2014">
          <cell r="P2014">
            <v>0</v>
          </cell>
        </row>
        <row r="2015">
          <cell r="P2015">
            <v>0</v>
          </cell>
        </row>
        <row r="2016">
          <cell r="P2016">
            <v>0</v>
          </cell>
        </row>
        <row r="2017">
          <cell r="P2017">
            <v>0</v>
          </cell>
        </row>
        <row r="2018">
          <cell r="P2018">
            <v>0</v>
          </cell>
        </row>
        <row r="2019">
          <cell r="P2019">
            <v>0</v>
          </cell>
        </row>
        <row r="2020">
          <cell r="P2020">
            <v>0</v>
          </cell>
        </row>
        <row r="2021">
          <cell r="P2021">
            <v>0</v>
          </cell>
        </row>
        <row r="2022">
          <cell r="P2022">
            <v>0</v>
          </cell>
        </row>
        <row r="2023">
          <cell r="P2023">
            <v>0</v>
          </cell>
        </row>
        <row r="2024">
          <cell r="P2024">
            <v>0</v>
          </cell>
        </row>
        <row r="2025">
          <cell r="P2025">
            <v>0</v>
          </cell>
        </row>
        <row r="2026">
          <cell r="P2026">
            <v>0</v>
          </cell>
        </row>
        <row r="2027">
          <cell r="P2027">
            <v>0</v>
          </cell>
        </row>
        <row r="2028">
          <cell r="P2028">
            <v>0</v>
          </cell>
        </row>
        <row r="2029">
          <cell r="P2029">
            <v>0</v>
          </cell>
        </row>
        <row r="2030">
          <cell r="P2030">
            <v>0</v>
          </cell>
        </row>
        <row r="2031">
          <cell r="P2031">
            <v>0</v>
          </cell>
        </row>
        <row r="2032">
          <cell r="P2032">
            <v>0</v>
          </cell>
        </row>
        <row r="2033">
          <cell r="P2033">
            <v>0</v>
          </cell>
        </row>
        <row r="2034">
          <cell r="P2034">
            <v>0</v>
          </cell>
        </row>
        <row r="2035">
          <cell r="P2035">
            <v>0</v>
          </cell>
        </row>
        <row r="2036">
          <cell r="P2036">
            <v>0</v>
          </cell>
        </row>
        <row r="2037">
          <cell r="P2037">
            <v>0</v>
          </cell>
        </row>
        <row r="2038">
          <cell r="P2038">
            <v>0</v>
          </cell>
        </row>
        <row r="2039">
          <cell r="P2039">
            <v>0</v>
          </cell>
        </row>
        <row r="2040">
          <cell r="P2040">
            <v>0</v>
          </cell>
        </row>
        <row r="2041">
          <cell r="P2041">
            <v>0</v>
          </cell>
        </row>
        <row r="2042">
          <cell r="P2042">
            <v>0</v>
          </cell>
        </row>
        <row r="2043">
          <cell r="P2043">
            <v>0</v>
          </cell>
        </row>
        <row r="2044">
          <cell r="P2044">
            <v>0</v>
          </cell>
        </row>
        <row r="2045">
          <cell r="P2045">
            <v>0</v>
          </cell>
        </row>
        <row r="2046">
          <cell r="P2046">
            <v>0</v>
          </cell>
        </row>
        <row r="2047">
          <cell r="P2047">
            <v>0</v>
          </cell>
        </row>
        <row r="2048">
          <cell r="P2048">
            <v>0</v>
          </cell>
        </row>
        <row r="2049">
          <cell r="P2049">
            <v>0</v>
          </cell>
        </row>
        <row r="2050">
          <cell r="P2050">
            <v>0</v>
          </cell>
        </row>
        <row r="2051">
          <cell r="P2051">
            <v>0</v>
          </cell>
        </row>
        <row r="2052">
          <cell r="P2052">
            <v>0</v>
          </cell>
        </row>
        <row r="2053">
          <cell r="P2053">
            <v>0</v>
          </cell>
        </row>
        <row r="2054">
          <cell r="P2054">
            <v>0</v>
          </cell>
        </row>
        <row r="2055">
          <cell r="P2055">
            <v>0</v>
          </cell>
        </row>
        <row r="2056">
          <cell r="P2056">
            <v>0</v>
          </cell>
        </row>
        <row r="2057">
          <cell r="P2057">
            <v>0</v>
          </cell>
        </row>
        <row r="2058">
          <cell r="P2058">
            <v>0</v>
          </cell>
        </row>
        <row r="2059">
          <cell r="P2059">
            <v>0</v>
          </cell>
        </row>
        <row r="2060">
          <cell r="P2060">
            <v>0</v>
          </cell>
        </row>
        <row r="2061">
          <cell r="P2061">
            <v>0</v>
          </cell>
        </row>
        <row r="2062">
          <cell r="P2062">
            <v>0</v>
          </cell>
        </row>
        <row r="2063">
          <cell r="P2063">
            <v>0</v>
          </cell>
        </row>
        <row r="2064">
          <cell r="P2064">
            <v>0</v>
          </cell>
        </row>
        <row r="2065">
          <cell r="P2065">
            <v>0</v>
          </cell>
        </row>
        <row r="2066">
          <cell r="P2066">
            <v>0</v>
          </cell>
        </row>
        <row r="2067">
          <cell r="P2067">
            <v>0</v>
          </cell>
        </row>
        <row r="2068">
          <cell r="P2068">
            <v>0</v>
          </cell>
        </row>
        <row r="2069">
          <cell r="P2069">
            <v>0</v>
          </cell>
        </row>
        <row r="2070">
          <cell r="P2070">
            <v>0</v>
          </cell>
        </row>
        <row r="2071">
          <cell r="P2071">
            <v>0</v>
          </cell>
        </row>
        <row r="2072">
          <cell r="P2072">
            <v>0</v>
          </cell>
        </row>
        <row r="2073">
          <cell r="P2073">
            <v>0</v>
          </cell>
        </row>
        <row r="2074">
          <cell r="P2074">
            <v>0</v>
          </cell>
        </row>
        <row r="2075">
          <cell r="P2075">
            <v>0</v>
          </cell>
        </row>
        <row r="2076">
          <cell r="P2076">
            <v>0</v>
          </cell>
        </row>
        <row r="2077">
          <cell r="P2077">
            <v>0</v>
          </cell>
        </row>
        <row r="2078">
          <cell r="P2078">
            <v>0</v>
          </cell>
        </row>
        <row r="2079">
          <cell r="P2079">
            <v>0</v>
          </cell>
        </row>
        <row r="2080">
          <cell r="P2080">
            <v>0</v>
          </cell>
        </row>
        <row r="2081">
          <cell r="P2081">
            <v>0</v>
          </cell>
        </row>
        <row r="2082">
          <cell r="P2082">
            <v>0</v>
          </cell>
        </row>
        <row r="2083">
          <cell r="P2083">
            <v>0</v>
          </cell>
        </row>
        <row r="2084">
          <cell r="P2084">
            <v>0</v>
          </cell>
        </row>
        <row r="2085">
          <cell r="P2085">
            <v>0</v>
          </cell>
        </row>
        <row r="2086">
          <cell r="P2086">
            <v>0</v>
          </cell>
        </row>
        <row r="2087">
          <cell r="P2087">
            <v>0</v>
          </cell>
        </row>
        <row r="2088">
          <cell r="P2088">
            <v>0</v>
          </cell>
        </row>
        <row r="2089">
          <cell r="P2089">
            <v>0</v>
          </cell>
        </row>
        <row r="2090">
          <cell r="P2090">
            <v>0</v>
          </cell>
        </row>
        <row r="2091">
          <cell r="P2091">
            <v>0</v>
          </cell>
        </row>
        <row r="2092">
          <cell r="P2092">
            <v>0</v>
          </cell>
        </row>
        <row r="2093">
          <cell r="P2093">
            <v>0</v>
          </cell>
        </row>
        <row r="2094">
          <cell r="P2094">
            <v>0</v>
          </cell>
        </row>
        <row r="2095">
          <cell r="P2095">
            <v>0</v>
          </cell>
        </row>
        <row r="2096">
          <cell r="P2096">
            <v>0</v>
          </cell>
        </row>
        <row r="2097">
          <cell r="P2097">
            <v>0</v>
          </cell>
        </row>
        <row r="2098">
          <cell r="P2098">
            <v>0</v>
          </cell>
        </row>
        <row r="2099">
          <cell r="P2099">
            <v>0</v>
          </cell>
        </row>
        <row r="2100">
          <cell r="P2100">
            <v>0</v>
          </cell>
        </row>
        <row r="2101">
          <cell r="P2101">
            <v>0</v>
          </cell>
        </row>
        <row r="2102">
          <cell r="P2102">
            <v>0</v>
          </cell>
        </row>
        <row r="2103">
          <cell r="P2103">
            <v>0</v>
          </cell>
        </row>
        <row r="2104">
          <cell r="P2104">
            <v>0</v>
          </cell>
        </row>
        <row r="2105">
          <cell r="P2105">
            <v>0</v>
          </cell>
        </row>
        <row r="2106">
          <cell r="P2106">
            <v>0</v>
          </cell>
        </row>
        <row r="2107">
          <cell r="P2107">
            <v>0</v>
          </cell>
        </row>
        <row r="2108">
          <cell r="P2108">
            <v>0</v>
          </cell>
        </row>
        <row r="2109">
          <cell r="P2109">
            <v>0</v>
          </cell>
        </row>
        <row r="2110">
          <cell r="P2110">
            <v>0</v>
          </cell>
        </row>
        <row r="2111">
          <cell r="P2111">
            <v>0</v>
          </cell>
        </row>
        <row r="2112">
          <cell r="P2112">
            <v>0</v>
          </cell>
        </row>
        <row r="2113">
          <cell r="P2113">
            <v>0</v>
          </cell>
        </row>
        <row r="2114">
          <cell r="P2114">
            <v>0</v>
          </cell>
        </row>
        <row r="2115">
          <cell r="P2115">
            <v>0</v>
          </cell>
        </row>
        <row r="2116">
          <cell r="P2116">
            <v>0</v>
          </cell>
        </row>
        <row r="2117">
          <cell r="P2117">
            <v>0</v>
          </cell>
        </row>
        <row r="2118">
          <cell r="P2118">
            <v>0</v>
          </cell>
        </row>
        <row r="2119">
          <cell r="P2119">
            <v>0</v>
          </cell>
        </row>
        <row r="2120">
          <cell r="P2120">
            <v>0</v>
          </cell>
        </row>
        <row r="2121">
          <cell r="P2121">
            <v>0</v>
          </cell>
        </row>
        <row r="2122">
          <cell r="P2122">
            <v>0</v>
          </cell>
        </row>
        <row r="2123">
          <cell r="P2123">
            <v>0</v>
          </cell>
        </row>
        <row r="2124">
          <cell r="P2124">
            <v>0</v>
          </cell>
        </row>
        <row r="2125">
          <cell r="P2125">
            <v>0</v>
          </cell>
        </row>
        <row r="2126">
          <cell r="P2126">
            <v>0</v>
          </cell>
        </row>
        <row r="2127">
          <cell r="P2127">
            <v>0</v>
          </cell>
        </row>
        <row r="2128">
          <cell r="P2128">
            <v>0</v>
          </cell>
        </row>
        <row r="2129">
          <cell r="P2129">
            <v>0</v>
          </cell>
        </row>
        <row r="2130">
          <cell r="P2130">
            <v>0</v>
          </cell>
        </row>
        <row r="2131">
          <cell r="P2131">
            <v>0</v>
          </cell>
        </row>
        <row r="2132">
          <cell r="P2132">
            <v>0</v>
          </cell>
        </row>
        <row r="2133">
          <cell r="P2133">
            <v>0</v>
          </cell>
        </row>
        <row r="2134">
          <cell r="P2134">
            <v>0</v>
          </cell>
        </row>
        <row r="2135">
          <cell r="P2135">
            <v>0</v>
          </cell>
        </row>
        <row r="2136">
          <cell r="P2136">
            <v>0</v>
          </cell>
        </row>
        <row r="2137">
          <cell r="P2137">
            <v>0</v>
          </cell>
        </row>
        <row r="2138">
          <cell r="P2138">
            <v>0</v>
          </cell>
        </row>
        <row r="2139">
          <cell r="P2139">
            <v>0</v>
          </cell>
        </row>
        <row r="2140">
          <cell r="P2140">
            <v>0</v>
          </cell>
        </row>
        <row r="2141">
          <cell r="P2141">
            <v>0</v>
          </cell>
        </row>
        <row r="2142">
          <cell r="P2142">
            <v>0</v>
          </cell>
        </row>
        <row r="2143">
          <cell r="P2143">
            <v>0</v>
          </cell>
        </row>
        <row r="2144">
          <cell r="P2144">
            <v>0</v>
          </cell>
        </row>
        <row r="2145">
          <cell r="P2145">
            <v>0</v>
          </cell>
        </row>
        <row r="2146">
          <cell r="P2146">
            <v>0</v>
          </cell>
        </row>
        <row r="2147">
          <cell r="P2147">
            <v>0</v>
          </cell>
        </row>
        <row r="2148">
          <cell r="P2148">
            <v>0</v>
          </cell>
        </row>
        <row r="2149">
          <cell r="P2149">
            <v>0</v>
          </cell>
        </row>
        <row r="2150">
          <cell r="P2150">
            <v>0</v>
          </cell>
        </row>
        <row r="2151">
          <cell r="P2151">
            <v>0</v>
          </cell>
        </row>
        <row r="2152">
          <cell r="P2152">
            <v>0</v>
          </cell>
        </row>
        <row r="2153">
          <cell r="P2153">
            <v>0</v>
          </cell>
        </row>
        <row r="2154">
          <cell r="P2154">
            <v>0</v>
          </cell>
        </row>
        <row r="2155">
          <cell r="P2155">
            <v>0</v>
          </cell>
        </row>
        <row r="2156">
          <cell r="P2156">
            <v>0</v>
          </cell>
        </row>
        <row r="2157">
          <cell r="P2157">
            <v>0</v>
          </cell>
        </row>
        <row r="2158">
          <cell r="P2158">
            <v>0</v>
          </cell>
        </row>
        <row r="2159">
          <cell r="P2159">
            <v>0</v>
          </cell>
        </row>
        <row r="2160">
          <cell r="P2160">
            <v>0</v>
          </cell>
        </row>
        <row r="2161">
          <cell r="P2161">
            <v>0</v>
          </cell>
        </row>
        <row r="2162">
          <cell r="P2162">
            <v>0</v>
          </cell>
        </row>
        <row r="2163">
          <cell r="P2163">
            <v>0</v>
          </cell>
        </row>
        <row r="2164">
          <cell r="P2164">
            <v>0</v>
          </cell>
        </row>
        <row r="2165">
          <cell r="P2165">
            <v>0</v>
          </cell>
        </row>
        <row r="2166">
          <cell r="P2166">
            <v>0</v>
          </cell>
        </row>
        <row r="2167">
          <cell r="P2167">
            <v>0</v>
          </cell>
        </row>
        <row r="2168">
          <cell r="P2168">
            <v>0</v>
          </cell>
        </row>
        <row r="2169">
          <cell r="P2169">
            <v>0</v>
          </cell>
        </row>
        <row r="2170">
          <cell r="P2170">
            <v>0</v>
          </cell>
        </row>
        <row r="2171">
          <cell r="P2171">
            <v>0</v>
          </cell>
        </row>
        <row r="2172">
          <cell r="P2172">
            <v>0</v>
          </cell>
        </row>
        <row r="2173">
          <cell r="P2173">
            <v>0</v>
          </cell>
        </row>
        <row r="2174">
          <cell r="P2174">
            <v>0</v>
          </cell>
        </row>
        <row r="2175">
          <cell r="P2175">
            <v>0</v>
          </cell>
        </row>
        <row r="2176">
          <cell r="P2176">
            <v>0</v>
          </cell>
        </row>
        <row r="2177">
          <cell r="P2177">
            <v>0</v>
          </cell>
        </row>
        <row r="2178">
          <cell r="P2178">
            <v>0</v>
          </cell>
        </row>
        <row r="2179">
          <cell r="P2179">
            <v>0</v>
          </cell>
        </row>
        <row r="2180">
          <cell r="P2180">
            <v>0</v>
          </cell>
        </row>
        <row r="2181">
          <cell r="P2181">
            <v>0</v>
          </cell>
        </row>
        <row r="2182">
          <cell r="P2182">
            <v>0</v>
          </cell>
        </row>
        <row r="2183">
          <cell r="P2183">
            <v>0</v>
          </cell>
        </row>
        <row r="2184">
          <cell r="P2184">
            <v>0</v>
          </cell>
        </row>
        <row r="2185">
          <cell r="P2185">
            <v>0</v>
          </cell>
        </row>
        <row r="2186">
          <cell r="P2186">
            <v>0</v>
          </cell>
        </row>
        <row r="2187">
          <cell r="P2187">
            <v>0</v>
          </cell>
        </row>
        <row r="2188">
          <cell r="P2188">
            <v>0</v>
          </cell>
        </row>
        <row r="2189">
          <cell r="P2189">
            <v>0</v>
          </cell>
        </row>
        <row r="2190">
          <cell r="P2190">
            <v>0</v>
          </cell>
        </row>
        <row r="2191">
          <cell r="P2191">
            <v>0</v>
          </cell>
        </row>
        <row r="2192">
          <cell r="P2192">
            <v>0</v>
          </cell>
        </row>
        <row r="2193">
          <cell r="P2193">
            <v>0</v>
          </cell>
        </row>
        <row r="2194">
          <cell r="P2194">
            <v>0</v>
          </cell>
        </row>
        <row r="2195">
          <cell r="P2195">
            <v>0</v>
          </cell>
        </row>
        <row r="2196">
          <cell r="P2196">
            <v>0</v>
          </cell>
        </row>
        <row r="2197">
          <cell r="P2197">
            <v>0</v>
          </cell>
        </row>
        <row r="2198">
          <cell r="P2198">
            <v>0</v>
          </cell>
        </row>
        <row r="2199">
          <cell r="P2199">
            <v>0</v>
          </cell>
        </row>
        <row r="2200">
          <cell r="P2200">
            <v>0</v>
          </cell>
        </row>
        <row r="2201">
          <cell r="P2201">
            <v>0</v>
          </cell>
        </row>
        <row r="2202">
          <cell r="P2202">
            <v>0</v>
          </cell>
        </row>
        <row r="2203">
          <cell r="P2203">
            <v>0</v>
          </cell>
        </row>
        <row r="2204">
          <cell r="P2204">
            <v>0</v>
          </cell>
        </row>
        <row r="2205">
          <cell r="P2205">
            <v>0</v>
          </cell>
        </row>
        <row r="2206">
          <cell r="P2206">
            <v>0</v>
          </cell>
        </row>
        <row r="2207">
          <cell r="P2207">
            <v>0</v>
          </cell>
        </row>
        <row r="2208">
          <cell r="P2208">
            <v>0</v>
          </cell>
        </row>
        <row r="2209">
          <cell r="P2209">
            <v>0</v>
          </cell>
        </row>
        <row r="2210">
          <cell r="P2210">
            <v>0</v>
          </cell>
        </row>
        <row r="2211">
          <cell r="P2211">
            <v>0</v>
          </cell>
        </row>
        <row r="2212">
          <cell r="P2212">
            <v>0</v>
          </cell>
        </row>
        <row r="2213">
          <cell r="P2213">
            <v>0</v>
          </cell>
        </row>
        <row r="2214">
          <cell r="P2214">
            <v>0</v>
          </cell>
        </row>
        <row r="2215">
          <cell r="P2215">
            <v>0</v>
          </cell>
        </row>
        <row r="2216">
          <cell r="P2216">
            <v>0</v>
          </cell>
        </row>
        <row r="2217">
          <cell r="P2217">
            <v>0</v>
          </cell>
        </row>
        <row r="2218">
          <cell r="P2218">
            <v>0</v>
          </cell>
        </row>
        <row r="2219">
          <cell r="P2219">
            <v>0</v>
          </cell>
        </row>
        <row r="2220">
          <cell r="P2220">
            <v>0</v>
          </cell>
        </row>
        <row r="2221">
          <cell r="P2221">
            <v>0</v>
          </cell>
        </row>
        <row r="2222">
          <cell r="P2222">
            <v>0</v>
          </cell>
        </row>
        <row r="2223">
          <cell r="P2223">
            <v>0</v>
          </cell>
        </row>
        <row r="2224">
          <cell r="P2224">
            <v>0</v>
          </cell>
        </row>
        <row r="2225">
          <cell r="P2225">
            <v>0</v>
          </cell>
        </row>
        <row r="2226">
          <cell r="P2226">
            <v>0</v>
          </cell>
        </row>
        <row r="2227">
          <cell r="P2227">
            <v>0</v>
          </cell>
        </row>
        <row r="2228">
          <cell r="P2228">
            <v>0</v>
          </cell>
        </row>
        <row r="2229">
          <cell r="P2229">
            <v>0</v>
          </cell>
        </row>
        <row r="2230">
          <cell r="P2230">
            <v>0</v>
          </cell>
        </row>
        <row r="2231">
          <cell r="P2231">
            <v>0</v>
          </cell>
        </row>
        <row r="2232">
          <cell r="P2232">
            <v>0</v>
          </cell>
        </row>
        <row r="2233">
          <cell r="P2233">
            <v>0</v>
          </cell>
        </row>
        <row r="2234">
          <cell r="P2234">
            <v>0</v>
          </cell>
        </row>
        <row r="2235">
          <cell r="P2235">
            <v>0</v>
          </cell>
        </row>
        <row r="2236">
          <cell r="P2236">
            <v>0</v>
          </cell>
        </row>
        <row r="2237">
          <cell r="P2237">
            <v>0</v>
          </cell>
        </row>
        <row r="2238">
          <cell r="P2238">
            <v>0</v>
          </cell>
        </row>
        <row r="2239">
          <cell r="P2239">
            <v>0</v>
          </cell>
        </row>
        <row r="2240">
          <cell r="P2240">
            <v>0</v>
          </cell>
        </row>
        <row r="2241">
          <cell r="P2241">
            <v>0</v>
          </cell>
        </row>
        <row r="2242">
          <cell r="P2242">
            <v>0</v>
          </cell>
        </row>
        <row r="2243">
          <cell r="P2243">
            <v>0</v>
          </cell>
        </row>
        <row r="2244">
          <cell r="P2244">
            <v>0</v>
          </cell>
        </row>
        <row r="2245">
          <cell r="P2245">
            <v>0</v>
          </cell>
        </row>
        <row r="2246">
          <cell r="P2246">
            <v>0</v>
          </cell>
        </row>
        <row r="2247">
          <cell r="P2247">
            <v>0</v>
          </cell>
        </row>
        <row r="2248">
          <cell r="P2248">
            <v>0</v>
          </cell>
        </row>
        <row r="2249">
          <cell r="P2249">
            <v>0</v>
          </cell>
        </row>
        <row r="2250">
          <cell r="P2250">
            <v>0</v>
          </cell>
        </row>
        <row r="2251">
          <cell r="P2251">
            <v>0</v>
          </cell>
        </row>
        <row r="2252">
          <cell r="P2252">
            <v>0</v>
          </cell>
        </row>
        <row r="2253">
          <cell r="P2253">
            <v>0</v>
          </cell>
        </row>
        <row r="2254">
          <cell r="P2254">
            <v>0</v>
          </cell>
        </row>
        <row r="2255">
          <cell r="P2255">
            <v>0</v>
          </cell>
        </row>
        <row r="2256">
          <cell r="P2256">
            <v>0</v>
          </cell>
        </row>
        <row r="2257">
          <cell r="P2257">
            <v>0</v>
          </cell>
        </row>
        <row r="2258">
          <cell r="P2258">
            <v>0</v>
          </cell>
        </row>
        <row r="2259">
          <cell r="P2259">
            <v>0</v>
          </cell>
        </row>
        <row r="2260">
          <cell r="P2260">
            <v>0</v>
          </cell>
        </row>
        <row r="2261">
          <cell r="P2261">
            <v>0</v>
          </cell>
        </row>
        <row r="2262">
          <cell r="P2262">
            <v>0</v>
          </cell>
        </row>
        <row r="2263">
          <cell r="P2263">
            <v>0</v>
          </cell>
        </row>
        <row r="2264">
          <cell r="P2264">
            <v>0</v>
          </cell>
        </row>
        <row r="2265">
          <cell r="P2265">
            <v>0</v>
          </cell>
        </row>
        <row r="2266">
          <cell r="P2266">
            <v>0</v>
          </cell>
        </row>
        <row r="2267">
          <cell r="P2267">
            <v>0</v>
          </cell>
        </row>
        <row r="2268">
          <cell r="P2268">
            <v>0</v>
          </cell>
        </row>
        <row r="2269">
          <cell r="P2269">
            <v>0</v>
          </cell>
        </row>
        <row r="2270">
          <cell r="P2270">
            <v>0</v>
          </cell>
        </row>
        <row r="2271">
          <cell r="P2271">
            <v>0</v>
          </cell>
        </row>
        <row r="2272">
          <cell r="P2272">
            <v>0</v>
          </cell>
        </row>
        <row r="2273">
          <cell r="P2273">
            <v>0</v>
          </cell>
        </row>
        <row r="2274">
          <cell r="P2274">
            <v>0</v>
          </cell>
        </row>
        <row r="2275">
          <cell r="P2275">
            <v>0</v>
          </cell>
        </row>
        <row r="2276">
          <cell r="P2276">
            <v>0</v>
          </cell>
        </row>
        <row r="2277">
          <cell r="P2277">
            <v>0</v>
          </cell>
        </row>
        <row r="2278">
          <cell r="P2278">
            <v>0</v>
          </cell>
        </row>
        <row r="2279">
          <cell r="P2279">
            <v>0</v>
          </cell>
        </row>
        <row r="2280">
          <cell r="P2280">
            <v>0</v>
          </cell>
        </row>
        <row r="2281">
          <cell r="P2281">
            <v>0</v>
          </cell>
        </row>
        <row r="2282">
          <cell r="P2282">
            <v>0</v>
          </cell>
        </row>
        <row r="2283">
          <cell r="P2283">
            <v>0</v>
          </cell>
        </row>
        <row r="2284">
          <cell r="P2284">
            <v>0</v>
          </cell>
        </row>
        <row r="2285">
          <cell r="P2285">
            <v>0</v>
          </cell>
        </row>
        <row r="2286">
          <cell r="P2286">
            <v>0</v>
          </cell>
        </row>
        <row r="2287">
          <cell r="P2287">
            <v>0</v>
          </cell>
        </row>
        <row r="2288">
          <cell r="P2288">
            <v>0</v>
          </cell>
        </row>
        <row r="2289">
          <cell r="P2289">
            <v>0</v>
          </cell>
        </row>
        <row r="2290">
          <cell r="P2290">
            <v>0</v>
          </cell>
        </row>
        <row r="2291">
          <cell r="P2291">
            <v>0</v>
          </cell>
        </row>
        <row r="2292">
          <cell r="P2292">
            <v>0</v>
          </cell>
        </row>
        <row r="2293">
          <cell r="P2293">
            <v>0</v>
          </cell>
        </row>
        <row r="2294">
          <cell r="P2294">
            <v>0</v>
          </cell>
        </row>
        <row r="2295">
          <cell r="P2295">
            <v>0</v>
          </cell>
        </row>
        <row r="2296">
          <cell r="P2296">
            <v>0</v>
          </cell>
        </row>
        <row r="2297">
          <cell r="P2297">
            <v>0</v>
          </cell>
        </row>
        <row r="2298">
          <cell r="P2298">
            <v>0</v>
          </cell>
        </row>
        <row r="2299">
          <cell r="P2299">
            <v>0</v>
          </cell>
        </row>
        <row r="2300">
          <cell r="P2300">
            <v>0</v>
          </cell>
        </row>
        <row r="2301">
          <cell r="P2301">
            <v>0</v>
          </cell>
        </row>
        <row r="2302">
          <cell r="P2302">
            <v>0</v>
          </cell>
        </row>
        <row r="2303">
          <cell r="P2303">
            <v>0</v>
          </cell>
        </row>
        <row r="2304">
          <cell r="P2304">
            <v>0</v>
          </cell>
        </row>
        <row r="2305">
          <cell r="P2305">
            <v>0</v>
          </cell>
        </row>
        <row r="2306">
          <cell r="P2306">
            <v>0</v>
          </cell>
        </row>
        <row r="2307">
          <cell r="P2307">
            <v>0</v>
          </cell>
        </row>
        <row r="2308">
          <cell r="P2308">
            <v>0</v>
          </cell>
        </row>
        <row r="2309">
          <cell r="P2309">
            <v>0</v>
          </cell>
        </row>
        <row r="2310">
          <cell r="P2310">
            <v>0</v>
          </cell>
        </row>
        <row r="2311">
          <cell r="P2311">
            <v>0</v>
          </cell>
        </row>
        <row r="2312">
          <cell r="P2312">
            <v>0</v>
          </cell>
        </row>
        <row r="2313">
          <cell r="P2313">
            <v>0</v>
          </cell>
        </row>
        <row r="2314">
          <cell r="P2314">
            <v>0</v>
          </cell>
        </row>
        <row r="2315">
          <cell r="P2315">
            <v>0</v>
          </cell>
        </row>
        <row r="2316">
          <cell r="P2316">
            <v>0</v>
          </cell>
        </row>
        <row r="2317">
          <cell r="P2317">
            <v>0</v>
          </cell>
        </row>
        <row r="2318">
          <cell r="P2318">
            <v>0</v>
          </cell>
        </row>
        <row r="2319">
          <cell r="P2319">
            <v>0</v>
          </cell>
        </row>
        <row r="2320">
          <cell r="P2320">
            <v>0</v>
          </cell>
        </row>
        <row r="2321">
          <cell r="P2321">
            <v>0</v>
          </cell>
        </row>
        <row r="2322">
          <cell r="P2322">
            <v>0</v>
          </cell>
        </row>
        <row r="2323">
          <cell r="P2323">
            <v>0</v>
          </cell>
        </row>
        <row r="2324">
          <cell r="P2324">
            <v>0</v>
          </cell>
        </row>
        <row r="2325">
          <cell r="P2325">
            <v>0</v>
          </cell>
        </row>
        <row r="2326">
          <cell r="P2326">
            <v>0</v>
          </cell>
        </row>
        <row r="2327">
          <cell r="P2327">
            <v>0</v>
          </cell>
        </row>
        <row r="2328">
          <cell r="P2328">
            <v>0</v>
          </cell>
        </row>
        <row r="2329">
          <cell r="P2329">
            <v>0</v>
          </cell>
        </row>
        <row r="2330">
          <cell r="P2330">
            <v>0</v>
          </cell>
        </row>
        <row r="2331">
          <cell r="P2331">
            <v>0</v>
          </cell>
        </row>
        <row r="2332">
          <cell r="P2332">
            <v>0</v>
          </cell>
        </row>
        <row r="2333">
          <cell r="P2333">
            <v>0</v>
          </cell>
        </row>
        <row r="2334">
          <cell r="P2334">
            <v>0</v>
          </cell>
        </row>
        <row r="2335">
          <cell r="P2335">
            <v>0</v>
          </cell>
        </row>
        <row r="2336">
          <cell r="P2336">
            <v>0</v>
          </cell>
        </row>
        <row r="2337">
          <cell r="P2337">
            <v>0</v>
          </cell>
        </row>
        <row r="2338">
          <cell r="P2338">
            <v>0</v>
          </cell>
        </row>
        <row r="2339">
          <cell r="P2339">
            <v>0</v>
          </cell>
        </row>
        <row r="2340">
          <cell r="P2340">
            <v>0</v>
          </cell>
        </row>
        <row r="2341">
          <cell r="P2341">
            <v>0</v>
          </cell>
        </row>
        <row r="2342">
          <cell r="P2342">
            <v>0</v>
          </cell>
        </row>
        <row r="2343">
          <cell r="P2343">
            <v>0</v>
          </cell>
        </row>
        <row r="2344">
          <cell r="P2344">
            <v>0</v>
          </cell>
        </row>
        <row r="2345">
          <cell r="P2345">
            <v>0</v>
          </cell>
        </row>
        <row r="2346">
          <cell r="P2346">
            <v>0</v>
          </cell>
        </row>
        <row r="2347">
          <cell r="P2347">
            <v>0</v>
          </cell>
        </row>
        <row r="2348">
          <cell r="P2348">
            <v>0</v>
          </cell>
        </row>
        <row r="2349">
          <cell r="P2349">
            <v>0</v>
          </cell>
        </row>
        <row r="2350">
          <cell r="P2350">
            <v>0</v>
          </cell>
        </row>
        <row r="2351">
          <cell r="P2351">
            <v>0</v>
          </cell>
        </row>
        <row r="2352">
          <cell r="P2352">
            <v>0</v>
          </cell>
        </row>
        <row r="2353">
          <cell r="P2353">
            <v>0</v>
          </cell>
        </row>
        <row r="2354">
          <cell r="P2354">
            <v>0</v>
          </cell>
        </row>
        <row r="2355">
          <cell r="P2355">
            <v>0</v>
          </cell>
        </row>
        <row r="2356">
          <cell r="P2356">
            <v>0</v>
          </cell>
        </row>
        <row r="2357">
          <cell r="P2357">
            <v>0</v>
          </cell>
        </row>
        <row r="2358">
          <cell r="P2358">
            <v>0</v>
          </cell>
        </row>
        <row r="2359">
          <cell r="P2359">
            <v>0</v>
          </cell>
        </row>
        <row r="2360">
          <cell r="P2360">
            <v>0</v>
          </cell>
        </row>
        <row r="2361">
          <cell r="P2361">
            <v>0</v>
          </cell>
        </row>
        <row r="2362">
          <cell r="P2362">
            <v>0</v>
          </cell>
        </row>
        <row r="2363">
          <cell r="P2363">
            <v>0</v>
          </cell>
        </row>
        <row r="2364">
          <cell r="P2364">
            <v>0</v>
          </cell>
        </row>
        <row r="2365">
          <cell r="P2365">
            <v>0</v>
          </cell>
        </row>
        <row r="2366">
          <cell r="P2366">
            <v>0</v>
          </cell>
        </row>
        <row r="2367">
          <cell r="P2367">
            <v>0</v>
          </cell>
        </row>
        <row r="2368">
          <cell r="P2368">
            <v>0</v>
          </cell>
        </row>
        <row r="2369">
          <cell r="P2369">
            <v>0</v>
          </cell>
        </row>
        <row r="2370">
          <cell r="P2370">
            <v>0</v>
          </cell>
        </row>
        <row r="2371">
          <cell r="P2371">
            <v>0</v>
          </cell>
        </row>
        <row r="2372">
          <cell r="P2372">
            <v>0</v>
          </cell>
        </row>
        <row r="2373">
          <cell r="P2373">
            <v>0</v>
          </cell>
        </row>
        <row r="2374">
          <cell r="P2374">
            <v>0</v>
          </cell>
        </row>
        <row r="2375">
          <cell r="P2375">
            <v>0</v>
          </cell>
        </row>
        <row r="2376">
          <cell r="P2376">
            <v>0</v>
          </cell>
        </row>
        <row r="2377">
          <cell r="P2377">
            <v>0</v>
          </cell>
        </row>
        <row r="2378">
          <cell r="P2378">
            <v>0</v>
          </cell>
        </row>
        <row r="2379">
          <cell r="P2379">
            <v>0</v>
          </cell>
        </row>
        <row r="2380">
          <cell r="P2380">
            <v>0</v>
          </cell>
        </row>
        <row r="2381">
          <cell r="P2381">
            <v>0</v>
          </cell>
        </row>
        <row r="2382">
          <cell r="P2382">
            <v>0</v>
          </cell>
        </row>
        <row r="2383">
          <cell r="P2383">
            <v>0</v>
          </cell>
        </row>
        <row r="2384">
          <cell r="P2384">
            <v>0</v>
          </cell>
        </row>
        <row r="2385">
          <cell r="P2385">
            <v>0</v>
          </cell>
        </row>
        <row r="2386">
          <cell r="P2386">
            <v>0</v>
          </cell>
        </row>
        <row r="2387">
          <cell r="P2387">
            <v>0</v>
          </cell>
        </row>
        <row r="2388">
          <cell r="P2388">
            <v>0</v>
          </cell>
        </row>
        <row r="2389">
          <cell r="P2389">
            <v>0</v>
          </cell>
        </row>
        <row r="2390">
          <cell r="P2390">
            <v>0</v>
          </cell>
        </row>
        <row r="2391">
          <cell r="P2391">
            <v>0</v>
          </cell>
        </row>
        <row r="2392">
          <cell r="P2392">
            <v>0</v>
          </cell>
        </row>
        <row r="2393">
          <cell r="P2393">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ran Kas"/>
      <sheetName val="LRA"/>
      <sheetName val="Silpa"/>
      <sheetName val="UUDP 05"/>
      <sheetName val="Rekap Pdptn"/>
      <sheetName val="Pdptn"/>
      <sheetName val="Rekap Belanja"/>
      <sheetName val="Rekap Publik"/>
      <sheetName val="Publik"/>
      <sheetName val="Rekap Aprtr"/>
      <sheetName val="Aparatur"/>
      <sheetName val="Bant _ Tdk Trsangka"/>
      <sheetName val="Pembiayaan"/>
      <sheetName val="Gaji DPRD"/>
      <sheetName val="Bupati"/>
      <sheetName val="Setda"/>
      <sheetName val="Sekretaris"/>
      <sheetName val="Ast I"/>
      <sheetName val="Ast II"/>
      <sheetName val="KPUD"/>
      <sheetName val="Pemerintahan"/>
      <sheetName val="Hukum"/>
      <sheetName val="Ekbang"/>
      <sheetName val="PMD"/>
      <sheetName val="Kepegawaian"/>
      <sheetName val="Keuangan"/>
      <sheetName val="Umum"/>
      <sheetName val="Setwan"/>
      <sheetName val="Dispenda"/>
      <sheetName val="Bappeda"/>
      <sheetName val="Bawasda"/>
      <sheetName val="Kesbang"/>
      <sheetName val="Pertanian"/>
      <sheetName val="Tambang"/>
      <sheetName val="Hutan"/>
      <sheetName val="Perindag"/>
      <sheetName val="Kesehatan"/>
      <sheetName val="Dikbudpar"/>
      <sheetName val="PU"/>
      <sheetName val="Capil"/>
      <sheetName val="Lasusua"/>
      <sheetName val="Pakue"/>
      <sheetName val="B Putih"/>
      <sheetName val="R Angin"/>
      <sheetName val="Ngapa"/>
      <sheetName val="Kodeoha"/>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sheetData sheetId="9" refreshError="1"/>
      <sheetData sheetId="10"/>
      <sheetData sheetId="11"/>
      <sheetData sheetId="12"/>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sheetData sheetId="45"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mur ekonomis"/>
      <sheetName val="KAPITAL JALAN"/>
      <sheetName val="KAPITAL BANGUNAN"/>
    </sheetNames>
    <sheetDataSet>
      <sheetData sheetId="0" refreshError="1">
        <row r="1">
          <cell r="A1" t="str">
            <v>Kode aset</v>
          </cell>
          <cell r="B1" t="str">
            <v>nama aset</v>
          </cell>
          <cell r="C1" t="str">
            <v>masa manfaat</v>
          </cell>
        </row>
        <row r="2">
          <cell r="A2">
            <v>20201</v>
          </cell>
          <cell r="B2" t="str">
            <v xml:space="preserve">Alat-alat Besar Darat                                                                               </v>
          </cell>
          <cell r="C2">
            <v>10</v>
          </cell>
        </row>
        <row r="3">
          <cell r="A3">
            <v>20202</v>
          </cell>
          <cell r="B3" t="str">
            <v xml:space="preserve">Alat-alat Besar Apung                                                                               </v>
          </cell>
          <cell r="C3">
            <v>8</v>
          </cell>
        </row>
        <row r="4">
          <cell r="A4">
            <v>20203</v>
          </cell>
          <cell r="B4" t="str">
            <v xml:space="preserve">Alat Bantu                                                                                          </v>
          </cell>
          <cell r="C4">
            <v>7</v>
          </cell>
        </row>
        <row r="5">
          <cell r="A5">
            <v>20301</v>
          </cell>
          <cell r="B5" t="str">
            <v xml:space="preserve">Alat Angkutan Darat Bermotor                                                                        </v>
          </cell>
          <cell r="C5">
            <v>7</v>
          </cell>
        </row>
        <row r="6">
          <cell r="A6">
            <v>20302</v>
          </cell>
          <cell r="B6" t="str">
            <v xml:space="preserve">Alat Angkutan Darat Tak Bermotor                                                                    </v>
          </cell>
          <cell r="C6">
            <v>2</v>
          </cell>
        </row>
        <row r="7">
          <cell r="A7">
            <v>20303</v>
          </cell>
          <cell r="B7" t="str">
            <v xml:space="preserve">Alat Angkut Apung Bermotor                                                                          </v>
          </cell>
          <cell r="C7">
            <v>10</v>
          </cell>
        </row>
        <row r="8">
          <cell r="A8">
            <v>20304</v>
          </cell>
          <cell r="B8" t="str">
            <v xml:space="preserve">Alat Angkut Apung Tak Bermotor                                                                      </v>
          </cell>
          <cell r="C8">
            <v>3</v>
          </cell>
        </row>
        <row r="9">
          <cell r="A9">
            <v>20305</v>
          </cell>
          <cell r="B9" t="str">
            <v xml:space="preserve">Alat Angkut Bermotor Udara                                                                          </v>
          </cell>
          <cell r="C9">
            <v>20</v>
          </cell>
        </row>
        <row r="10">
          <cell r="A10">
            <v>20401</v>
          </cell>
          <cell r="B10" t="str">
            <v xml:space="preserve">Alat Bengkel Bermesin                                                                               </v>
          </cell>
          <cell r="C10">
            <v>10</v>
          </cell>
        </row>
        <row r="11">
          <cell r="A11">
            <v>20402</v>
          </cell>
          <cell r="B11" t="str">
            <v xml:space="preserve">Alat Bengkel Tak Bermesin                                                                           </v>
          </cell>
          <cell r="C11">
            <v>5</v>
          </cell>
        </row>
        <row r="12">
          <cell r="A12">
            <v>20403</v>
          </cell>
          <cell r="B12" t="str">
            <v xml:space="preserve">Alat Ukur                                                                                           </v>
          </cell>
          <cell r="C12">
            <v>5</v>
          </cell>
        </row>
        <row r="13">
          <cell r="A13">
            <v>20501</v>
          </cell>
          <cell r="B13" t="str">
            <v xml:space="preserve">Alat Pengolahan                                                                                     </v>
          </cell>
          <cell r="C13">
            <v>4</v>
          </cell>
        </row>
        <row r="14">
          <cell r="A14">
            <v>20502</v>
          </cell>
          <cell r="B14" t="str">
            <v xml:space="preserve">Alat Pemeliharaan Tanaman/Alat Penyimpanan                                                          </v>
          </cell>
          <cell r="C14">
            <v>4</v>
          </cell>
        </row>
        <row r="15">
          <cell r="A15">
            <v>20503</v>
          </cell>
          <cell r="B15" t="str">
            <v xml:space="preserve">Pengembangan Perbenihan / Pembibitan                                                                </v>
          </cell>
        </row>
        <row r="16">
          <cell r="A16">
            <v>20601</v>
          </cell>
          <cell r="B16" t="str">
            <v xml:space="preserve">Alat-alat Kantor                                                                                    </v>
          </cell>
          <cell r="C16">
            <v>5</v>
          </cell>
        </row>
        <row r="17">
          <cell r="A17">
            <v>20602</v>
          </cell>
          <cell r="B17" t="str">
            <v xml:space="preserve">Alat Rumah Tangga                                                                                   </v>
          </cell>
          <cell r="C17">
            <v>5</v>
          </cell>
        </row>
        <row r="18">
          <cell r="A18">
            <v>20603</v>
          </cell>
          <cell r="B18" t="str">
            <v xml:space="preserve">Komputer                                                                                            </v>
          </cell>
          <cell r="C18">
            <v>4</v>
          </cell>
        </row>
        <row r="19">
          <cell r="A19">
            <v>20604</v>
          </cell>
          <cell r="B19" t="str">
            <v xml:space="preserve">Meja dan Kursi Kerja  / Rapat Pejabat                                                               </v>
          </cell>
          <cell r="C19">
            <v>5</v>
          </cell>
        </row>
        <row r="20">
          <cell r="A20">
            <v>20701</v>
          </cell>
          <cell r="B20" t="str">
            <v xml:space="preserve">Alat Studio                                                                                         </v>
          </cell>
          <cell r="C20">
            <v>5</v>
          </cell>
        </row>
        <row r="21">
          <cell r="A21">
            <v>20702</v>
          </cell>
          <cell r="B21" t="str">
            <v xml:space="preserve">Alat Komunikasi                                                                                     </v>
          </cell>
          <cell r="C21">
            <v>5</v>
          </cell>
        </row>
        <row r="22">
          <cell r="A22">
            <v>20703</v>
          </cell>
          <cell r="B22" t="str">
            <v xml:space="preserve">PERALATAN PEMANCAR                                                                                  </v>
          </cell>
          <cell r="C22">
            <v>10</v>
          </cell>
        </row>
        <row r="23">
          <cell r="A23">
            <v>20801</v>
          </cell>
          <cell r="B23" t="str">
            <v xml:space="preserve">ALAT KEDOKTERAN                                                                                     </v>
          </cell>
          <cell r="C23">
            <v>5</v>
          </cell>
        </row>
        <row r="24">
          <cell r="A24">
            <v>20802</v>
          </cell>
          <cell r="B24" t="str">
            <v xml:space="preserve">ALAT KESEHATAN                                                                                      </v>
          </cell>
          <cell r="C24">
            <v>5</v>
          </cell>
        </row>
        <row r="25">
          <cell r="A25">
            <v>20901</v>
          </cell>
          <cell r="B25" t="str">
            <v xml:space="preserve">UNIT-UNIT LABORATOTIUM                                                                              </v>
          </cell>
          <cell r="C25">
            <v>8</v>
          </cell>
        </row>
        <row r="26">
          <cell r="A26">
            <v>20902</v>
          </cell>
          <cell r="B26" t="str">
            <v xml:space="preserve">ALAT PERAGA / PRAKTEK SEKOLAH                                                                       </v>
          </cell>
          <cell r="C26">
            <v>10</v>
          </cell>
        </row>
        <row r="27">
          <cell r="A27">
            <v>20903</v>
          </cell>
          <cell r="B27" t="str">
            <v xml:space="preserve">UNIT ALAT LABORATORIUM KIMIA NUKLIR                                                                 </v>
          </cell>
          <cell r="C27">
            <v>15</v>
          </cell>
        </row>
        <row r="28">
          <cell r="A28">
            <v>20904</v>
          </cell>
          <cell r="B28" t="str">
            <v xml:space="preserve">ALAT LABORATORY FISIKA NUKLIR / ELEKTRONIKA                                                         </v>
          </cell>
          <cell r="C28">
            <v>15</v>
          </cell>
        </row>
        <row r="29">
          <cell r="A29">
            <v>20905</v>
          </cell>
          <cell r="B29" t="str">
            <v xml:space="preserve">ALAT PROTEKSI RADIASI / PROTEKSI LINGKUNGAN                                                         </v>
          </cell>
          <cell r="C29">
            <v>10</v>
          </cell>
        </row>
        <row r="30">
          <cell r="A30">
            <v>20907</v>
          </cell>
          <cell r="B30" t="str">
            <v xml:space="preserve">ALAT LABORATORIUM LINGKUNGAN HIDUP                                                                  </v>
          </cell>
          <cell r="C30">
            <v>7</v>
          </cell>
        </row>
        <row r="31">
          <cell r="A31">
            <v>20908</v>
          </cell>
          <cell r="B31" t="str">
            <v xml:space="preserve">PERALATAN LABORATORIUM HYDRODINAMICA                                                                </v>
          </cell>
          <cell r="C31">
            <v>15</v>
          </cell>
        </row>
        <row r="32">
          <cell r="A32">
            <v>21001</v>
          </cell>
          <cell r="B32" t="str">
            <v xml:space="preserve">Senjata Api                                                                                         </v>
          </cell>
          <cell r="C32">
            <v>10</v>
          </cell>
        </row>
        <row r="33">
          <cell r="A33">
            <v>21002</v>
          </cell>
          <cell r="B33" t="str">
            <v xml:space="preserve">Persenjataan Non Senjata Api                                                                        </v>
          </cell>
          <cell r="C33">
            <v>3</v>
          </cell>
        </row>
        <row r="34">
          <cell r="A34">
            <v>21003</v>
          </cell>
          <cell r="B34" t="str">
            <v xml:space="preserve">Amunisi                                                                                             </v>
          </cell>
        </row>
        <row r="35">
          <cell r="A35">
            <v>21004</v>
          </cell>
          <cell r="B35" t="str">
            <v xml:space="preserve">SENJATA SINAR                                                                                       </v>
          </cell>
          <cell r="C35">
            <v>3</v>
          </cell>
        </row>
        <row r="36">
          <cell r="A36">
            <v>31101</v>
          </cell>
          <cell r="B36" t="str">
            <v xml:space="preserve">BANGUNAN GEDUNG TEMPAT KERJA  PERMANEN                                                              </v>
          </cell>
          <cell r="C36">
            <v>50</v>
          </cell>
        </row>
        <row r="37">
          <cell r="A37">
            <v>31102</v>
          </cell>
          <cell r="B37" t="str">
            <v xml:space="preserve">BANGUNAN GEDUNG TEMPAT TINGGAL  PERMANEN                                                            </v>
          </cell>
          <cell r="C37">
            <v>50</v>
          </cell>
        </row>
        <row r="38">
          <cell r="A38">
            <v>31103</v>
          </cell>
          <cell r="B38" t="str">
            <v xml:space="preserve">BANGUNAN MENARA  PERMANEN                                                                           </v>
          </cell>
          <cell r="C38">
            <v>40</v>
          </cell>
        </row>
        <row r="39">
          <cell r="A39">
            <v>31104</v>
          </cell>
          <cell r="B39" t="str">
            <v xml:space="preserve">BANGUNAN BUKAN GEDUNG  PERMANEN                                                                     </v>
          </cell>
          <cell r="C39">
            <v>40</v>
          </cell>
        </row>
        <row r="40">
          <cell r="A40">
            <v>31105</v>
          </cell>
          <cell r="B40" t="str">
            <v xml:space="preserve">BANGUNAN GEDUNG TEMPAT KERJA SEMI PERMANEN                                                          </v>
          </cell>
          <cell r="C40">
            <v>25</v>
          </cell>
        </row>
        <row r="41">
          <cell r="A41">
            <v>31106</v>
          </cell>
          <cell r="B41" t="str">
            <v xml:space="preserve">BANGUNAN GEDUNG TEMPAT TINGGAL  SEMI PERMANEN                                                       </v>
          </cell>
          <cell r="C41">
            <v>25</v>
          </cell>
        </row>
        <row r="42">
          <cell r="A42">
            <v>31107</v>
          </cell>
          <cell r="B42" t="str">
            <v xml:space="preserve">BANGUNAN MENARA SEMI PERMANEN                                                                       </v>
          </cell>
          <cell r="C42">
            <v>20</v>
          </cell>
        </row>
        <row r="43">
          <cell r="A43">
            <v>31108</v>
          </cell>
          <cell r="B43" t="str">
            <v xml:space="preserve">BANGUNAN BUKAN GEDUNG  SEMI PERMANEN                                                                </v>
          </cell>
          <cell r="C43">
            <v>20</v>
          </cell>
        </row>
        <row r="44">
          <cell r="A44">
            <v>31109</v>
          </cell>
          <cell r="B44" t="str">
            <v xml:space="preserve">BANGUNAN GEDUNG TEMPAT KERJA NON PERMANEN                                                           </v>
          </cell>
          <cell r="C44">
            <v>10</v>
          </cell>
        </row>
        <row r="45">
          <cell r="A45">
            <v>31110</v>
          </cell>
          <cell r="B45" t="str">
            <v xml:space="preserve">BANGUNAN GEDUNG TEMPAT TINGGAL  NON PERMANEN                                                        </v>
          </cell>
          <cell r="C45">
            <v>10</v>
          </cell>
        </row>
        <row r="46">
          <cell r="A46">
            <v>31111</v>
          </cell>
          <cell r="B46" t="str">
            <v xml:space="preserve">BANGUNAN MENARA NON PERMANEN                                                                        </v>
          </cell>
          <cell r="C46">
            <v>10</v>
          </cell>
        </row>
        <row r="47">
          <cell r="A47">
            <v>31112</v>
          </cell>
          <cell r="B47" t="str">
            <v xml:space="preserve">BANGUNAN BUKAN GEDUNG  NON PERMANEN                                                                 </v>
          </cell>
          <cell r="C47">
            <v>10</v>
          </cell>
        </row>
        <row r="48">
          <cell r="A48">
            <v>31201</v>
          </cell>
          <cell r="B48" t="str">
            <v xml:space="preserve">Bangunan Bersejarah                                                                                 </v>
          </cell>
          <cell r="C48">
            <v>50</v>
          </cell>
        </row>
        <row r="49">
          <cell r="A49">
            <v>31202</v>
          </cell>
          <cell r="B49" t="str">
            <v xml:space="preserve">TUGU PERINGATAN                                                                                     </v>
          </cell>
          <cell r="C49">
            <v>50</v>
          </cell>
        </row>
        <row r="50">
          <cell r="A50">
            <v>31203</v>
          </cell>
          <cell r="B50" t="str">
            <v xml:space="preserve">CANDI                                                                                               </v>
          </cell>
          <cell r="C50">
            <v>50</v>
          </cell>
        </row>
        <row r="51">
          <cell r="A51">
            <v>31204</v>
          </cell>
          <cell r="B51" t="str">
            <v xml:space="preserve">MONUMEN/BANGUNAN BERSEJARAH                                                                         </v>
          </cell>
          <cell r="C51">
            <v>50</v>
          </cell>
        </row>
        <row r="52">
          <cell r="A52">
            <v>31205</v>
          </cell>
          <cell r="B52" t="str">
            <v xml:space="preserve">TUGU PERINGATAN                                                                                     </v>
          </cell>
          <cell r="C52">
            <v>50</v>
          </cell>
        </row>
        <row r="53">
          <cell r="A53">
            <v>31206</v>
          </cell>
          <cell r="B53" t="str">
            <v xml:space="preserve">TUGU TITIK KONTROL / PASTI                                                                          </v>
          </cell>
          <cell r="C53">
            <v>50</v>
          </cell>
        </row>
        <row r="54">
          <cell r="A54">
            <v>31207</v>
          </cell>
          <cell r="B54" t="str">
            <v xml:space="preserve">RAMBU-RAMBU                                                                                         </v>
          </cell>
          <cell r="C54">
            <v>50</v>
          </cell>
        </row>
        <row r="55">
          <cell r="A55">
            <v>31208</v>
          </cell>
          <cell r="B55" t="str">
            <v xml:space="preserve">RAMBU-RAMBU LALU LINTAS UDARA                                                                       </v>
          </cell>
          <cell r="C55">
            <v>50</v>
          </cell>
        </row>
        <row r="56">
          <cell r="A56">
            <v>41301</v>
          </cell>
          <cell r="B56" t="str">
            <v xml:space="preserve">JALAN                                                                                               </v>
          </cell>
          <cell r="C56">
            <v>10</v>
          </cell>
        </row>
        <row r="57">
          <cell r="A57">
            <v>41302</v>
          </cell>
          <cell r="B57" t="str">
            <v xml:space="preserve">JEMBATAN                                                                                            </v>
          </cell>
          <cell r="C57">
            <v>50</v>
          </cell>
        </row>
        <row r="58">
          <cell r="A58">
            <v>41401</v>
          </cell>
          <cell r="B58" t="str">
            <v xml:space="preserve">Bangunan Air Irigasi                                                                                </v>
          </cell>
          <cell r="C58">
            <v>50</v>
          </cell>
        </row>
        <row r="59">
          <cell r="A59">
            <v>41402</v>
          </cell>
          <cell r="B59" t="str">
            <v xml:space="preserve">BANGUNAN AIR PASANG SURUT                                                                           </v>
          </cell>
          <cell r="C59">
            <v>50</v>
          </cell>
        </row>
        <row r="60">
          <cell r="A60">
            <v>41403</v>
          </cell>
          <cell r="B60" t="str">
            <v xml:space="preserve">BANGUNAN AIR PENGEMBANGAN RAWA DAN POLDER                                                           </v>
          </cell>
          <cell r="C60">
            <v>25</v>
          </cell>
        </row>
        <row r="61">
          <cell r="A61">
            <v>41404</v>
          </cell>
          <cell r="B61" t="str">
            <v xml:space="preserve">BANGUNAN PENGAMAN SUNGAI DAN PENANGGULANGAN BENCANA ALAM                                            </v>
          </cell>
          <cell r="C61">
            <v>10</v>
          </cell>
        </row>
        <row r="62">
          <cell r="A62">
            <v>41405</v>
          </cell>
          <cell r="B62" t="str">
            <v xml:space="preserve">BANGUNAN PENGEMBANGAN SUMBER AIR DAN AIR TANAH                                                      </v>
          </cell>
          <cell r="C62">
            <v>30</v>
          </cell>
        </row>
        <row r="63">
          <cell r="A63">
            <v>41406</v>
          </cell>
          <cell r="B63" t="str">
            <v xml:space="preserve">BANGUNAN AIR BERSIH / BAKU                                                                          </v>
          </cell>
          <cell r="C63">
            <v>40</v>
          </cell>
        </row>
        <row r="64">
          <cell r="A64">
            <v>41407</v>
          </cell>
          <cell r="B64" t="str">
            <v xml:space="preserve">BANGUNAN AIR KOTOR                                                                                  </v>
          </cell>
          <cell r="C64">
            <v>40</v>
          </cell>
        </row>
        <row r="65">
          <cell r="A65">
            <v>41408</v>
          </cell>
          <cell r="B65" t="str">
            <v xml:space="preserve">BANGUNAN AIR                                                                                        </v>
          </cell>
          <cell r="C65">
            <v>40</v>
          </cell>
        </row>
        <row r="66">
          <cell r="A66">
            <v>41501</v>
          </cell>
          <cell r="B66" t="str">
            <v xml:space="preserve">INSTALASI AIR MINUM/BERSIH                                                                          </v>
          </cell>
          <cell r="C66">
            <v>30</v>
          </cell>
        </row>
        <row r="67">
          <cell r="A67">
            <v>41502</v>
          </cell>
          <cell r="B67" t="str">
            <v xml:space="preserve">INSTALASI AIR KOTOR                                                                                 </v>
          </cell>
          <cell r="C67">
            <v>30</v>
          </cell>
        </row>
        <row r="68">
          <cell r="A68">
            <v>41503</v>
          </cell>
          <cell r="B68" t="str">
            <v xml:space="preserve">INSTALASI PENGOLAHAN SAMPAH                                                                         </v>
          </cell>
          <cell r="C68">
            <v>10</v>
          </cell>
        </row>
        <row r="69">
          <cell r="A69">
            <v>41504</v>
          </cell>
          <cell r="B69" t="str">
            <v xml:space="preserve">INSTALASI PENGOLAHAN BAHAN BANGUNAN                                                                 </v>
          </cell>
          <cell r="C69">
            <v>10</v>
          </cell>
        </row>
        <row r="70">
          <cell r="A70">
            <v>41505</v>
          </cell>
          <cell r="B70" t="str">
            <v xml:space="preserve">INSTALASI PEMBANGKIT LISTRIK                                                                        </v>
          </cell>
          <cell r="C70">
            <v>10</v>
          </cell>
        </row>
        <row r="71">
          <cell r="A71">
            <v>41506</v>
          </cell>
          <cell r="B71" t="str">
            <v xml:space="preserve">Instalasi Gardu Distribusi Kapasitas Kecil                                                          </v>
          </cell>
          <cell r="C71">
            <v>40</v>
          </cell>
        </row>
        <row r="72">
          <cell r="A72">
            <v>41507</v>
          </cell>
          <cell r="B72" t="str">
            <v xml:space="preserve">INSTALASI PERTAHANAN                                                                                </v>
          </cell>
          <cell r="C72">
            <v>30</v>
          </cell>
        </row>
        <row r="73">
          <cell r="A73">
            <v>41508</v>
          </cell>
          <cell r="B73" t="str">
            <v xml:space="preserve">Instalasi Penangkal Petir  Manual                                                                   </v>
          </cell>
        </row>
        <row r="74">
          <cell r="A74">
            <v>41509</v>
          </cell>
          <cell r="B74" t="str">
            <v xml:space="preserve">INSTALASI PENGAMAN                                                                                  </v>
          </cell>
          <cell r="C74">
            <v>30</v>
          </cell>
        </row>
        <row r="75">
          <cell r="A75">
            <v>41510</v>
          </cell>
          <cell r="B75" t="str">
            <v xml:space="preserve">INSTALASI TELEPON                                                                                   </v>
          </cell>
          <cell r="C75">
            <v>20</v>
          </cell>
        </row>
        <row r="76">
          <cell r="A76">
            <v>41601</v>
          </cell>
          <cell r="B76" t="str">
            <v xml:space="preserve">JARINGAN AIR MINUM                                                                                  </v>
          </cell>
          <cell r="C76">
            <v>30</v>
          </cell>
        </row>
        <row r="77">
          <cell r="A77">
            <v>41602</v>
          </cell>
          <cell r="B77" t="str">
            <v xml:space="preserve">JARINGAN LISTRIK                                                                                    </v>
          </cell>
          <cell r="C77">
            <v>40</v>
          </cell>
        </row>
        <row r="78">
          <cell r="A78">
            <v>41603</v>
          </cell>
          <cell r="B78" t="str">
            <v xml:space="preserve">JARINGAN TELEPON                                                                                    </v>
          </cell>
          <cell r="C78">
            <v>20</v>
          </cell>
        </row>
        <row r="79">
          <cell r="A79">
            <v>41604</v>
          </cell>
          <cell r="B79" t="str">
            <v xml:space="preserve">JARINGAN GAS                                                                                        </v>
          </cell>
          <cell r="C79">
            <v>30</v>
          </cell>
        </row>
      </sheetData>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TANAH"/>
      <sheetName val="B. PELTN MSIN "/>
      <sheetName val="B. PELTN MSIN  (2)"/>
      <sheetName val="c. GB"/>
      <sheetName val="D. JIJ"/>
      <sheetName val="E.ATL"/>
      <sheetName val="F.AL"/>
      <sheetName val="BI"/>
      <sheetName val="2011"/>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PEM"/>
      <sheetName val="EKBANG"/>
      <sheetName val="PMD"/>
      <sheetName val="KESBANG"/>
      <sheetName val="CAPIL"/>
      <sheetName val="BAPPEDA"/>
      <sheetName val="BAWASDA"/>
      <sheetName val="DIKBUDPAR"/>
    </sheetNames>
    <sheetDataSet>
      <sheetData sheetId="0">
        <row r="5">
          <cell r="J5" t="str">
            <v>BAGIAN PEMERINTAHAN</v>
          </cell>
        </row>
      </sheetData>
      <sheetData sheetId="1">
        <row r="4">
          <cell r="J4" t="str">
            <v>BAGIAN EKONOMI PEMBANGUNAN</v>
          </cell>
        </row>
      </sheetData>
      <sheetData sheetId="2">
        <row r="5">
          <cell r="J5" t="str">
            <v>BAGIAN PEMBERDAYAAN MASYARAKAT DESA</v>
          </cell>
        </row>
      </sheetData>
      <sheetData sheetId="3">
        <row r="5">
          <cell r="J5" t="str">
            <v>KANTOR KESATUAN BANGSA DAN PERLINDUNGAN MASYARAKAT</v>
          </cell>
        </row>
      </sheetData>
      <sheetData sheetId="4">
        <row r="5">
          <cell r="J5" t="str">
            <v>KANTOR CATATAN SIPIL</v>
          </cell>
        </row>
      </sheetData>
      <sheetData sheetId="5">
        <row r="5">
          <cell r="J5" t="str">
            <v>B A P P E D A</v>
          </cell>
        </row>
      </sheetData>
      <sheetData sheetId="6">
        <row r="5">
          <cell r="J5" t="str">
            <v>B A W A S D A</v>
          </cell>
        </row>
      </sheetData>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PEM"/>
      <sheetName val="EKBANG"/>
      <sheetName val="PMD"/>
      <sheetName val="KESBANG"/>
      <sheetName val="CAPIL"/>
      <sheetName val="BAPPEDA"/>
      <sheetName val="BAWASDA"/>
      <sheetName val="DIKBUDPAR"/>
    </sheetNames>
    <sheetDataSet>
      <sheetData sheetId="0">
        <row r="5">
          <cell r="J5" t="str">
            <v>BAGIAN PEMERINTAHAN</v>
          </cell>
        </row>
      </sheetData>
      <sheetData sheetId="1">
        <row r="4">
          <cell r="J4" t="str">
            <v>BAGIAN EKONOMI PEMBANGUNAN</v>
          </cell>
        </row>
      </sheetData>
      <sheetData sheetId="2">
        <row r="5">
          <cell r="J5" t="str">
            <v>BAGIAN PEMBERDAYAAN MASYARAKAT DESA</v>
          </cell>
        </row>
      </sheetData>
      <sheetData sheetId="3">
        <row r="5">
          <cell r="J5" t="str">
            <v>KANTOR KESATUAN BANGSA DAN PERLINDUNGAN MASYARAKAT</v>
          </cell>
        </row>
      </sheetData>
      <sheetData sheetId="4">
        <row r="5">
          <cell r="J5" t="str">
            <v>KANTOR CATATAN SIPIL</v>
          </cell>
        </row>
      </sheetData>
      <sheetData sheetId="5">
        <row r="5">
          <cell r="J5" t="str">
            <v>B A P P E D A</v>
          </cell>
        </row>
      </sheetData>
      <sheetData sheetId="6">
        <row r="5">
          <cell r="J5" t="str">
            <v>B A W A S D A</v>
          </cell>
        </row>
      </sheetData>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ran Kas"/>
      <sheetName val="LRA"/>
      <sheetName val="Silpa"/>
      <sheetName val="UUDP 05"/>
      <sheetName val="Rekap Pdptn"/>
      <sheetName val="Pdptn"/>
      <sheetName val="Rekap Belanja"/>
      <sheetName val="Rekap Publik"/>
      <sheetName val="Publik"/>
      <sheetName val="Rekap Aprtr"/>
      <sheetName val="Aparatur"/>
      <sheetName val="Bant _ Tdk Trsangka"/>
      <sheetName val="Pembiayaan"/>
      <sheetName val="Gaji DPRD"/>
      <sheetName val="Bupati"/>
      <sheetName val="Setda"/>
      <sheetName val="Sekretaris"/>
      <sheetName val="Ast I"/>
      <sheetName val="Ast II"/>
      <sheetName val="KPUD"/>
      <sheetName val="Pemerintahan"/>
      <sheetName val="Hukum"/>
      <sheetName val="Ekbang"/>
      <sheetName val="PMD"/>
      <sheetName val="Kepegawaian"/>
      <sheetName val="Keuangan"/>
      <sheetName val="Umum"/>
      <sheetName val="Setwan"/>
      <sheetName val="Dispenda"/>
      <sheetName val="Bappeda"/>
      <sheetName val="Bawasda"/>
      <sheetName val="Kesbang"/>
      <sheetName val="Pertanian"/>
      <sheetName val="Tambang"/>
      <sheetName val="Hutan"/>
      <sheetName val="Perindag"/>
      <sheetName val="Kesehatan"/>
      <sheetName val="Dikbudpar"/>
      <sheetName val="PU"/>
      <sheetName val="Capil"/>
      <sheetName val="Lasusua"/>
      <sheetName val="Pakue"/>
      <sheetName val="B Putih"/>
      <sheetName val="R Angin"/>
      <sheetName val="Ngapa"/>
      <sheetName val="Kodeoha"/>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sheetData sheetId="9" refreshError="1"/>
      <sheetData sheetId="10"/>
      <sheetData sheetId="11"/>
      <sheetData sheetId="12"/>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sheetData sheetId="4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ran Kas"/>
      <sheetName val="LRA"/>
      <sheetName val="Silpa"/>
      <sheetName val="UUDP 05"/>
      <sheetName val="Rekap Pdptn"/>
      <sheetName val="Pdptn"/>
      <sheetName val="Rekap Belanja"/>
      <sheetName val="Rekap Publik"/>
      <sheetName val="Publik"/>
      <sheetName val="Rekap Aprtr"/>
      <sheetName val="Aparatur"/>
      <sheetName val="Bant _ Tdk Trsangka"/>
      <sheetName val="Pembiayaan"/>
      <sheetName val="Gaji DPRD"/>
      <sheetName val="Bupati"/>
      <sheetName val="Setda"/>
      <sheetName val="Sekretaris"/>
      <sheetName val="Ast I"/>
      <sheetName val="Ast II"/>
      <sheetName val="KPUD"/>
      <sheetName val="Pemerintahan"/>
      <sheetName val="Hukum"/>
      <sheetName val="Ekbang"/>
      <sheetName val="PMD"/>
      <sheetName val="Kepegawaian"/>
      <sheetName val="Keuangan"/>
      <sheetName val="Umum"/>
      <sheetName val="Setwan"/>
      <sheetName val="Dispenda"/>
      <sheetName val="Bappeda"/>
      <sheetName val="Bawasda"/>
      <sheetName val="Kesbang"/>
      <sheetName val="Pertanian"/>
      <sheetName val="Tambang"/>
      <sheetName val="Hutan"/>
      <sheetName val="Perindag"/>
      <sheetName val="Kesehatan"/>
      <sheetName val="Dikbudpar"/>
      <sheetName val="PU"/>
      <sheetName val="Capil"/>
      <sheetName val="Lasusua"/>
      <sheetName val="Pakue"/>
      <sheetName val="B Putih"/>
      <sheetName val="R Angin"/>
      <sheetName val="Ngapa"/>
      <sheetName val="Kodeoha"/>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sheetData sheetId="9" refreshError="1"/>
      <sheetData sheetId="10"/>
      <sheetData sheetId="11"/>
      <sheetData sheetId="12"/>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sheetData sheetId="4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namic Filtering"/>
      <sheetName val="KIB A AU eksekusi"/>
      <sheetName val="KIB A AU"/>
      <sheetName val="KIB A"/>
      <sheetName val="Sheet4"/>
      <sheetName val="Sheet5"/>
      <sheetName val="KIB B"/>
      <sheetName val="kode barang"/>
      <sheetName val="MASA MANFAAT"/>
      <sheetName val="KIB C"/>
      <sheetName val="KIB D"/>
      <sheetName val="KIB E"/>
      <sheetName val="KIB F"/>
      <sheetName val="Sheet2"/>
    </sheetNames>
    <sheetDataSet>
      <sheetData sheetId="0">
        <row r="2">
          <cell r="H2">
            <v>0</v>
          </cell>
        </row>
        <row r="3">
          <cell r="H3">
            <v>0</v>
          </cell>
        </row>
        <row r="4">
          <cell r="H4">
            <v>0</v>
          </cell>
        </row>
        <row r="5">
          <cell r="H5">
            <v>0</v>
          </cell>
        </row>
        <row r="6">
          <cell r="H6">
            <v>0</v>
          </cell>
        </row>
        <row r="7">
          <cell r="H7">
            <v>0</v>
          </cell>
        </row>
        <row r="8">
          <cell r="H8">
            <v>0</v>
          </cell>
        </row>
        <row r="9">
          <cell r="H9">
            <v>0</v>
          </cell>
        </row>
        <row r="10">
          <cell r="H10">
            <v>0</v>
          </cell>
        </row>
        <row r="11">
          <cell r="H11">
            <v>0</v>
          </cell>
        </row>
        <row r="12">
          <cell r="H12">
            <v>0</v>
          </cell>
        </row>
        <row r="13">
          <cell r="H13">
            <v>0</v>
          </cell>
        </row>
        <row r="14">
          <cell r="H14">
            <v>0</v>
          </cell>
        </row>
        <row r="15">
          <cell r="H15">
            <v>0</v>
          </cell>
        </row>
        <row r="16">
          <cell r="H16">
            <v>0</v>
          </cell>
        </row>
        <row r="17">
          <cell r="H17">
            <v>0</v>
          </cell>
        </row>
        <row r="18">
          <cell r="H18">
            <v>0</v>
          </cell>
        </row>
        <row r="19">
          <cell r="H19">
            <v>0</v>
          </cell>
        </row>
        <row r="20">
          <cell r="H20">
            <v>0</v>
          </cell>
        </row>
        <row r="21">
          <cell r="H21">
            <v>0</v>
          </cell>
        </row>
        <row r="22">
          <cell r="H22">
            <v>0</v>
          </cell>
        </row>
        <row r="23">
          <cell r="H23">
            <v>0</v>
          </cell>
        </row>
        <row r="24">
          <cell r="H24">
            <v>0</v>
          </cell>
        </row>
        <row r="25">
          <cell r="H25">
            <v>0</v>
          </cell>
        </row>
        <row r="26">
          <cell r="H26">
            <v>0</v>
          </cell>
        </row>
        <row r="27">
          <cell r="H27">
            <v>0</v>
          </cell>
        </row>
        <row r="28">
          <cell r="H28">
            <v>0</v>
          </cell>
        </row>
        <row r="29">
          <cell r="H29">
            <v>0</v>
          </cell>
        </row>
        <row r="30">
          <cell r="H30">
            <v>0</v>
          </cell>
        </row>
        <row r="31">
          <cell r="H31">
            <v>0</v>
          </cell>
        </row>
        <row r="32">
          <cell r="H32">
            <v>0</v>
          </cell>
        </row>
        <row r="33">
          <cell r="H33">
            <v>0</v>
          </cell>
        </row>
        <row r="34">
          <cell r="H34">
            <v>0</v>
          </cell>
        </row>
        <row r="35">
          <cell r="H35">
            <v>0</v>
          </cell>
        </row>
        <row r="36">
          <cell r="H36">
            <v>0</v>
          </cell>
        </row>
        <row r="37">
          <cell r="H37">
            <v>0</v>
          </cell>
        </row>
        <row r="38">
          <cell r="H38">
            <v>0</v>
          </cell>
        </row>
        <row r="39">
          <cell r="H39">
            <v>0</v>
          </cell>
        </row>
        <row r="40">
          <cell r="H40">
            <v>0</v>
          </cell>
        </row>
        <row r="41">
          <cell r="H41">
            <v>0</v>
          </cell>
        </row>
        <row r="42">
          <cell r="H42">
            <v>0</v>
          </cell>
        </row>
        <row r="43">
          <cell r="H43">
            <v>0</v>
          </cell>
        </row>
        <row r="44">
          <cell r="H44">
            <v>0</v>
          </cell>
        </row>
        <row r="45">
          <cell r="H45">
            <v>0</v>
          </cell>
        </row>
        <row r="46">
          <cell r="H46">
            <v>0</v>
          </cell>
        </row>
        <row r="47">
          <cell r="H47">
            <v>0</v>
          </cell>
        </row>
        <row r="48">
          <cell r="H48">
            <v>0</v>
          </cell>
        </row>
        <row r="49">
          <cell r="H49">
            <v>0</v>
          </cell>
        </row>
        <row r="50">
          <cell r="H50">
            <v>0</v>
          </cell>
        </row>
        <row r="51">
          <cell r="H51">
            <v>0</v>
          </cell>
        </row>
        <row r="52">
          <cell r="H52">
            <v>0</v>
          </cell>
        </row>
        <row r="53">
          <cell r="H53">
            <v>0</v>
          </cell>
        </row>
        <row r="54">
          <cell r="H54">
            <v>0</v>
          </cell>
        </row>
        <row r="55">
          <cell r="H55">
            <v>0</v>
          </cell>
        </row>
        <row r="56">
          <cell r="H56">
            <v>0</v>
          </cell>
        </row>
        <row r="57">
          <cell r="H57">
            <v>0</v>
          </cell>
        </row>
        <row r="58">
          <cell r="H58">
            <v>0</v>
          </cell>
        </row>
        <row r="59">
          <cell r="H59">
            <v>0</v>
          </cell>
        </row>
        <row r="60">
          <cell r="H60">
            <v>0</v>
          </cell>
        </row>
        <row r="61">
          <cell r="H61">
            <v>0</v>
          </cell>
        </row>
        <row r="62">
          <cell r="H62">
            <v>0</v>
          </cell>
        </row>
        <row r="63">
          <cell r="H63">
            <v>0</v>
          </cell>
        </row>
        <row r="64">
          <cell r="H64">
            <v>0</v>
          </cell>
        </row>
        <row r="65">
          <cell r="H65">
            <v>0</v>
          </cell>
        </row>
        <row r="66">
          <cell r="H66">
            <v>0</v>
          </cell>
        </row>
        <row r="67">
          <cell r="H67">
            <v>0</v>
          </cell>
        </row>
        <row r="68">
          <cell r="H68">
            <v>0</v>
          </cell>
        </row>
        <row r="69">
          <cell r="H69">
            <v>0</v>
          </cell>
        </row>
        <row r="70">
          <cell r="H70">
            <v>0</v>
          </cell>
        </row>
        <row r="71">
          <cell r="H71">
            <v>0</v>
          </cell>
        </row>
        <row r="72">
          <cell r="H72">
            <v>0</v>
          </cell>
        </row>
        <row r="73">
          <cell r="H73">
            <v>0</v>
          </cell>
        </row>
        <row r="74">
          <cell r="H74">
            <v>0</v>
          </cell>
        </row>
        <row r="75">
          <cell r="H75">
            <v>0</v>
          </cell>
        </row>
        <row r="76">
          <cell r="H76">
            <v>0</v>
          </cell>
        </row>
        <row r="77">
          <cell r="H77">
            <v>0</v>
          </cell>
        </row>
        <row r="78">
          <cell r="H78">
            <v>0</v>
          </cell>
        </row>
        <row r="79">
          <cell r="H79">
            <v>0</v>
          </cell>
        </row>
        <row r="80">
          <cell r="H80">
            <v>0</v>
          </cell>
        </row>
        <row r="81">
          <cell r="H81">
            <v>0</v>
          </cell>
        </row>
        <row r="82">
          <cell r="H82">
            <v>0</v>
          </cell>
        </row>
        <row r="83">
          <cell r="H83">
            <v>0</v>
          </cell>
        </row>
        <row r="84">
          <cell r="H84">
            <v>0</v>
          </cell>
        </row>
        <row r="85">
          <cell r="H85">
            <v>0</v>
          </cell>
        </row>
        <row r="86">
          <cell r="H86">
            <v>0</v>
          </cell>
        </row>
        <row r="87">
          <cell r="H87">
            <v>0</v>
          </cell>
        </row>
        <row r="88">
          <cell r="H88">
            <v>0</v>
          </cell>
        </row>
        <row r="89">
          <cell r="H89">
            <v>0</v>
          </cell>
        </row>
        <row r="90">
          <cell r="H90">
            <v>0</v>
          </cell>
        </row>
        <row r="91">
          <cell r="H91">
            <v>0</v>
          </cell>
        </row>
        <row r="92">
          <cell r="H92">
            <v>0</v>
          </cell>
        </row>
        <row r="93">
          <cell r="H93">
            <v>0</v>
          </cell>
        </row>
        <row r="94">
          <cell r="H94">
            <v>0</v>
          </cell>
        </row>
        <row r="95">
          <cell r="H95">
            <v>0</v>
          </cell>
        </row>
        <row r="96">
          <cell r="H96">
            <v>0</v>
          </cell>
        </row>
        <row r="97">
          <cell r="H97">
            <v>0</v>
          </cell>
        </row>
        <row r="98">
          <cell r="H98">
            <v>0</v>
          </cell>
        </row>
        <row r="99">
          <cell r="H99">
            <v>0</v>
          </cell>
        </row>
        <row r="100">
          <cell r="H100">
            <v>0</v>
          </cell>
        </row>
        <row r="101">
          <cell r="H101">
            <v>0</v>
          </cell>
        </row>
        <row r="102">
          <cell r="H102">
            <v>0</v>
          </cell>
        </row>
        <row r="103">
          <cell r="H103">
            <v>0</v>
          </cell>
        </row>
        <row r="104">
          <cell r="H104">
            <v>0</v>
          </cell>
        </row>
        <row r="105">
          <cell r="H105">
            <v>0</v>
          </cell>
        </row>
        <row r="106">
          <cell r="H106">
            <v>0</v>
          </cell>
        </row>
        <row r="107">
          <cell r="H107">
            <v>0</v>
          </cell>
        </row>
        <row r="108">
          <cell r="H108">
            <v>0</v>
          </cell>
        </row>
        <row r="109">
          <cell r="H109">
            <v>0</v>
          </cell>
        </row>
        <row r="110">
          <cell r="H110">
            <v>0</v>
          </cell>
        </row>
        <row r="111">
          <cell r="H111">
            <v>0</v>
          </cell>
        </row>
        <row r="112">
          <cell r="H112">
            <v>0</v>
          </cell>
        </row>
        <row r="113">
          <cell r="H113">
            <v>0</v>
          </cell>
        </row>
        <row r="114">
          <cell r="H114">
            <v>0</v>
          </cell>
        </row>
        <row r="115">
          <cell r="H115">
            <v>0</v>
          </cell>
        </row>
        <row r="116">
          <cell r="H116">
            <v>0</v>
          </cell>
        </row>
        <row r="117">
          <cell r="H117">
            <v>0</v>
          </cell>
        </row>
        <row r="118">
          <cell r="H118">
            <v>0</v>
          </cell>
        </row>
        <row r="119">
          <cell r="H119">
            <v>0</v>
          </cell>
        </row>
        <row r="120">
          <cell r="H120">
            <v>0</v>
          </cell>
        </row>
        <row r="121">
          <cell r="H121">
            <v>0</v>
          </cell>
        </row>
        <row r="122">
          <cell r="H122">
            <v>0</v>
          </cell>
        </row>
        <row r="123">
          <cell r="H123">
            <v>0</v>
          </cell>
        </row>
        <row r="124">
          <cell r="H124">
            <v>0</v>
          </cell>
        </row>
        <row r="125">
          <cell r="H125">
            <v>0</v>
          </cell>
        </row>
        <row r="126">
          <cell r="H126">
            <v>0</v>
          </cell>
        </row>
        <row r="127">
          <cell r="H127">
            <v>0</v>
          </cell>
        </row>
        <row r="128">
          <cell r="H128">
            <v>0</v>
          </cell>
        </row>
        <row r="129">
          <cell r="H129">
            <v>0</v>
          </cell>
        </row>
        <row r="130">
          <cell r="H130">
            <v>0</v>
          </cell>
        </row>
        <row r="131">
          <cell r="H131">
            <v>0</v>
          </cell>
        </row>
        <row r="132">
          <cell r="H132">
            <v>0</v>
          </cell>
        </row>
        <row r="133">
          <cell r="H133">
            <v>0</v>
          </cell>
        </row>
        <row r="134">
          <cell r="H134">
            <v>0</v>
          </cell>
        </row>
        <row r="135">
          <cell r="H135">
            <v>0</v>
          </cell>
        </row>
        <row r="136">
          <cell r="H136">
            <v>0</v>
          </cell>
        </row>
        <row r="137">
          <cell r="H137">
            <v>0</v>
          </cell>
        </row>
        <row r="138">
          <cell r="H138">
            <v>0</v>
          </cell>
        </row>
        <row r="139">
          <cell r="H139">
            <v>0</v>
          </cell>
        </row>
        <row r="140">
          <cell r="H140">
            <v>0</v>
          </cell>
        </row>
        <row r="141">
          <cell r="H141">
            <v>0</v>
          </cell>
        </row>
        <row r="142">
          <cell r="H142">
            <v>0</v>
          </cell>
        </row>
        <row r="143">
          <cell r="H143">
            <v>0</v>
          </cell>
        </row>
        <row r="144">
          <cell r="H144">
            <v>0</v>
          </cell>
        </row>
        <row r="145">
          <cell r="H145">
            <v>0</v>
          </cell>
        </row>
        <row r="146">
          <cell r="H146">
            <v>0</v>
          </cell>
        </row>
        <row r="147">
          <cell r="H147">
            <v>0</v>
          </cell>
        </row>
        <row r="148">
          <cell r="H148">
            <v>0</v>
          </cell>
        </row>
        <row r="149">
          <cell r="H149">
            <v>0</v>
          </cell>
        </row>
        <row r="150">
          <cell r="H150">
            <v>0</v>
          </cell>
        </row>
        <row r="151">
          <cell r="H151">
            <v>0</v>
          </cell>
        </row>
        <row r="152">
          <cell r="H152">
            <v>0</v>
          </cell>
        </row>
        <row r="153">
          <cell r="H153">
            <v>0</v>
          </cell>
        </row>
        <row r="154">
          <cell r="H154">
            <v>0</v>
          </cell>
        </row>
        <row r="155">
          <cell r="H155">
            <v>0</v>
          </cell>
        </row>
        <row r="156">
          <cell r="H156">
            <v>0</v>
          </cell>
        </row>
        <row r="157">
          <cell r="H157">
            <v>0</v>
          </cell>
        </row>
        <row r="158">
          <cell r="H158">
            <v>0</v>
          </cell>
        </row>
        <row r="159">
          <cell r="H159">
            <v>0</v>
          </cell>
        </row>
        <row r="160">
          <cell r="H160">
            <v>0</v>
          </cell>
        </row>
        <row r="161">
          <cell r="H161">
            <v>0</v>
          </cell>
        </row>
        <row r="162">
          <cell r="H162">
            <v>0</v>
          </cell>
        </row>
        <row r="163">
          <cell r="H163">
            <v>0</v>
          </cell>
        </row>
        <row r="164">
          <cell r="H164">
            <v>0</v>
          </cell>
        </row>
        <row r="165">
          <cell r="H165">
            <v>0</v>
          </cell>
        </row>
        <row r="166">
          <cell r="H166">
            <v>0</v>
          </cell>
        </row>
        <row r="167">
          <cell r="H167">
            <v>0</v>
          </cell>
        </row>
        <row r="168">
          <cell r="H168">
            <v>0</v>
          </cell>
        </row>
        <row r="169">
          <cell r="H169">
            <v>0</v>
          </cell>
        </row>
        <row r="170">
          <cell r="H170">
            <v>0</v>
          </cell>
        </row>
        <row r="171">
          <cell r="H171">
            <v>0</v>
          </cell>
        </row>
        <row r="172">
          <cell r="H172">
            <v>0</v>
          </cell>
        </row>
        <row r="173">
          <cell r="H173">
            <v>0</v>
          </cell>
        </row>
        <row r="174">
          <cell r="H174">
            <v>0</v>
          </cell>
        </row>
        <row r="175">
          <cell r="H175">
            <v>0</v>
          </cell>
        </row>
        <row r="176">
          <cell r="H176">
            <v>0</v>
          </cell>
        </row>
        <row r="177">
          <cell r="H177">
            <v>0</v>
          </cell>
        </row>
        <row r="178">
          <cell r="H178">
            <v>0</v>
          </cell>
        </row>
        <row r="179">
          <cell r="H179">
            <v>0</v>
          </cell>
        </row>
        <row r="180">
          <cell r="H180">
            <v>0</v>
          </cell>
        </row>
        <row r="181">
          <cell r="H181">
            <v>0</v>
          </cell>
        </row>
        <row r="182">
          <cell r="H182">
            <v>0</v>
          </cell>
        </row>
        <row r="183">
          <cell r="H183">
            <v>0</v>
          </cell>
        </row>
        <row r="184">
          <cell r="H184">
            <v>0</v>
          </cell>
        </row>
        <row r="185">
          <cell r="H185">
            <v>0</v>
          </cell>
        </row>
        <row r="186">
          <cell r="H186">
            <v>0</v>
          </cell>
        </row>
        <row r="187">
          <cell r="H187">
            <v>0</v>
          </cell>
        </row>
        <row r="188">
          <cell r="H188">
            <v>0</v>
          </cell>
        </row>
        <row r="189">
          <cell r="H189">
            <v>0</v>
          </cell>
        </row>
        <row r="190">
          <cell r="H190">
            <v>0</v>
          </cell>
        </row>
        <row r="191">
          <cell r="H191">
            <v>0</v>
          </cell>
        </row>
        <row r="192">
          <cell r="H192">
            <v>0</v>
          </cell>
        </row>
        <row r="193">
          <cell r="H193">
            <v>0</v>
          </cell>
        </row>
        <row r="194">
          <cell r="H194">
            <v>0</v>
          </cell>
        </row>
        <row r="195">
          <cell r="H195">
            <v>0</v>
          </cell>
        </row>
        <row r="196">
          <cell r="H196">
            <v>0</v>
          </cell>
        </row>
        <row r="197">
          <cell r="H197">
            <v>0</v>
          </cell>
        </row>
        <row r="198">
          <cell r="H198">
            <v>0</v>
          </cell>
        </row>
        <row r="199">
          <cell r="H199">
            <v>0</v>
          </cell>
        </row>
        <row r="200">
          <cell r="H200">
            <v>0</v>
          </cell>
        </row>
        <row r="201">
          <cell r="H201">
            <v>0</v>
          </cell>
        </row>
        <row r="202">
          <cell r="H202">
            <v>0</v>
          </cell>
        </row>
        <row r="203">
          <cell r="H203">
            <v>0</v>
          </cell>
        </row>
        <row r="204">
          <cell r="H204">
            <v>0</v>
          </cell>
        </row>
        <row r="205">
          <cell r="H205">
            <v>0</v>
          </cell>
        </row>
        <row r="206">
          <cell r="H206">
            <v>0</v>
          </cell>
        </row>
        <row r="207">
          <cell r="H207">
            <v>0</v>
          </cell>
        </row>
        <row r="208">
          <cell r="H208">
            <v>0</v>
          </cell>
        </row>
        <row r="209">
          <cell r="H209">
            <v>0</v>
          </cell>
        </row>
        <row r="210">
          <cell r="H210">
            <v>0</v>
          </cell>
        </row>
        <row r="211">
          <cell r="H211">
            <v>0</v>
          </cell>
        </row>
        <row r="212">
          <cell r="H212">
            <v>0</v>
          </cell>
        </row>
        <row r="213">
          <cell r="H213">
            <v>0</v>
          </cell>
        </row>
        <row r="214">
          <cell r="H214">
            <v>0</v>
          </cell>
        </row>
        <row r="215">
          <cell r="H215">
            <v>0</v>
          </cell>
        </row>
        <row r="216">
          <cell r="H216">
            <v>0</v>
          </cell>
        </row>
        <row r="217">
          <cell r="H217">
            <v>0</v>
          </cell>
        </row>
        <row r="218">
          <cell r="H218">
            <v>0</v>
          </cell>
        </row>
        <row r="219">
          <cell r="H219">
            <v>0</v>
          </cell>
        </row>
        <row r="220">
          <cell r="H220">
            <v>0</v>
          </cell>
        </row>
        <row r="221">
          <cell r="H221">
            <v>0</v>
          </cell>
        </row>
        <row r="222">
          <cell r="H222">
            <v>0</v>
          </cell>
        </row>
        <row r="223">
          <cell r="H223">
            <v>0</v>
          </cell>
        </row>
        <row r="224">
          <cell r="H224">
            <v>0</v>
          </cell>
        </row>
        <row r="225">
          <cell r="H225">
            <v>0</v>
          </cell>
        </row>
        <row r="226">
          <cell r="H226">
            <v>0</v>
          </cell>
        </row>
        <row r="227">
          <cell r="H227">
            <v>0</v>
          </cell>
        </row>
        <row r="228">
          <cell r="H228">
            <v>0</v>
          </cell>
        </row>
        <row r="229">
          <cell r="H229">
            <v>0</v>
          </cell>
        </row>
        <row r="230">
          <cell r="H230">
            <v>0</v>
          </cell>
        </row>
        <row r="231">
          <cell r="H231">
            <v>0</v>
          </cell>
        </row>
        <row r="232">
          <cell r="H232">
            <v>0</v>
          </cell>
        </row>
        <row r="233">
          <cell r="H233">
            <v>0</v>
          </cell>
        </row>
        <row r="234">
          <cell r="H234">
            <v>0</v>
          </cell>
        </row>
        <row r="235">
          <cell r="H235">
            <v>0</v>
          </cell>
        </row>
        <row r="236">
          <cell r="H236">
            <v>0</v>
          </cell>
        </row>
        <row r="237">
          <cell r="H237">
            <v>0</v>
          </cell>
        </row>
        <row r="238">
          <cell r="H238">
            <v>0</v>
          </cell>
        </row>
        <row r="239">
          <cell r="H239">
            <v>0</v>
          </cell>
        </row>
        <row r="240">
          <cell r="H240">
            <v>0</v>
          </cell>
        </row>
        <row r="241">
          <cell r="H241">
            <v>0</v>
          </cell>
        </row>
        <row r="242">
          <cell r="H242">
            <v>0</v>
          </cell>
        </row>
        <row r="243">
          <cell r="H243">
            <v>0</v>
          </cell>
        </row>
        <row r="244">
          <cell r="H244">
            <v>0</v>
          </cell>
        </row>
        <row r="245">
          <cell r="H245">
            <v>0</v>
          </cell>
        </row>
        <row r="246">
          <cell r="H246">
            <v>0</v>
          </cell>
        </row>
        <row r="247">
          <cell r="H247">
            <v>0</v>
          </cell>
        </row>
        <row r="248">
          <cell r="H248">
            <v>0</v>
          </cell>
        </row>
        <row r="249">
          <cell r="H249">
            <v>0</v>
          </cell>
        </row>
        <row r="250">
          <cell r="H250">
            <v>0</v>
          </cell>
        </row>
        <row r="251">
          <cell r="H251">
            <v>0</v>
          </cell>
        </row>
        <row r="252">
          <cell r="H252">
            <v>0</v>
          </cell>
        </row>
        <row r="253">
          <cell r="H253">
            <v>0</v>
          </cell>
        </row>
        <row r="254">
          <cell r="H254">
            <v>0</v>
          </cell>
        </row>
        <row r="255">
          <cell r="H255">
            <v>0</v>
          </cell>
        </row>
        <row r="256">
          <cell r="H256">
            <v>0</v>
          </cell>
        </row>
        <row r="257">
          <cell r="H257">
            <v>0</v>
          </cell>
        </row>
        <row r="258">
          <cell r="H258">
            <v>0</v>
          </cell>
        </row>
        <row r="259">
          <cell r="H259">
            <v>0</v>
          </cell>
        </row>
        <row r="260">
          <cell r="H260">
            <v>0</v>
          </cell>
        </row>
        <row r="261">
          <cell r="H261">
            <v>0</v>
          </cell>
        </row>
        <row r="262">
          <cell r="H262">
            <v>0</v>
          </cell>
        </row>
        <row r="263">
          <cell r="H263">
            <v>0</v>
          </cell>
        </row>
        <row r="264">
          <cell r="H264">
            <v>0</v>
          </cell>
        </row>
        <row r="265">
          <cell r="H265">
            <v>0</v>
          </cell>
        </row>
        <row r="266">
          <cell r="H266">
            <v>0</v>
          </cell>
        </row>
        <row r="267">
          <cell r="H267">
            <v>0</v>
          </cell>
        </row>
        <row r="268">
          <cell r="H268">
            <v>0</v>
          </cell>
        </row>
        <row r="269">
          <cell r="H269">
            <v>0</v>
          </cell>
        </row>
        <row r="270">
          <cell r="H270">
            <v>0</v>
          </cell>
        </row>
        <row r="271">
          <cell r="H271">
            <v>0</v>
          </cell>
        </row>
        <row r="272">
          <cell r="H272">
            <v>0</v>
          </cell>
        </row>
        <row r="273">
          <cell r="H273">
            <v>0</v>
          </cell>
        </row>
        <row r="274">
          <cell r="H274">
            <v>0</v>
          </cell>
        </row>
        <row r="275">
          <cell r="H275">
            <v>0</v>
          </cell>
        </row>
        <row r="276">
          <cell r="H276">
            <v>0</v>
          </cell>
        </row>
        <row r="277">
          <cell r="H277">
            <v>0</v>
          </cell>
        </row>
        <row r="278">
          <cell r="H278">
            <v>0</v>
          </cell>
        </row>
        <row r="279">
          <cell r="H279">
            <v>0</v>
          </cell>
        </row>
        <row r="280">
          <cell r="H280">
            <v>0</v>
          </cell>
        </row>
        <row r="281">
          <cell r="H281">
            <v>0</v>
          </cell>
        </row>
        <row r="282">
          <cell r="H282">
            <v>0</v>
          </cell>
        </row>
        <row r="283">
          <cell r="H283">
            <v>0</v>
          </cell>
        </row>
        <row r="284">
          <cell r="H284">
            <v>0</v>
          </cell>
        </row>
        <row r="285">
          <cell r="H285">
            <v>0</v>
          </cell>
        </row>
        <row r="286">
          <cell r="H286">
            <v>0</v>
          </cell>
        </row>
        <row r="287">
          <cell r="H287">
            <v>0</v>
          </cell>
        </row>
        <row r="288">
          <cell r="H288">
            <v>0</v>
          </cell>
        </row>
        <row r="289">
          <cell r="H289">
            <v>0</v>
          </cell>
        </row>
        <row r="290">
          <cell r="H290">
            <v>0</v>
          </cell>
        </row>
        <row r="291">
          <cell r="H291">
            <v>0</v>
          </cell>
        </row>
        <row r="292">
          <cell r="H292">
            <v>0</v>
          </cell>
        </row>
        <row r="293">
          <cell r="H293">
            <v>0</v>
          </cell>
        </row>
        <row r="294">
          <cell r="H294">
            <v>0</v>
          </cell>
        </row>
        <row r="295">
          <cell r="H295">
            <v>0</v>
          </cell>
        </row>
        <row r="296">
          <cell r="H296">
            <v>0</v>
          </cell>
        </row>
        <row r="297">
          <cell r="H297">
            <v>0</v>
          </cell>
        </row>
        <row r="298">
          <cell r="H298">
            <v>0</v>
          </cell>
        </row>
        <row r="299">
          <cell r="H299">
            <v>0</v>
          </cell>
        </row>
        <row r="300">
          <cell r="H300">
            <v>0</v>
          </cell>
        </row>
        <row r="301">
          <cell r="H301">
            <v>0</v>
          </cell>
        </row>
        <row r="302">
          <cell r="H302">
            <v>0</v>
          </cell>
        </row>
        <row r="303">
          <cell r="H303">
            <v>0</v>
          </cell>
        </row>
        <row r="304">
          <cell r="H304">
            <v>0</v>
          </cell>
        </row>
        <row r="305">
          <cell r="H305">
            <v>0</v>
          </cell>
        </row>
        <row r="306">
          <cell r="H306">
            <v>0</v>
          </cell>
        </row>
        <row r="307">
          <cell r="H307">
            <v>0</v>
          </cell>
        </row>
        <row r="308">
          <cell r="H308">
            <v>0</v>
          </cell>
        </row>
        <row r="309">
          <cell r="H309">
            <v>0</v>
          </cell>
        </row>
        <row r="310">
          <cell r="H310">
            <v>0</v>
          </cell>
        </row>
        <row r="311">
          <cell r="H311">
            <v>0</v>
          </cell>
        </row>
        <row r="312">
          <cell r="H312">
            <v>0</v>
          </cell>
        </row>
        <row r="313">
          <cell r="H313">
            <v>0</v>
          </cell>
        </row>
        <row r="314">
          <cell r="H314">
            <v>0</v>
          </cell>
        </row>
        <row r="315">
          <cell r="H315">
            <v>0</v>
          </cell>
        </row>
        <row r="316">
          <cell r="H316">
            <v>0</v>
          </cell>
        </row>
        <row r="317">
          <cell r="H317">
            <v>0</v>
          </cell>
        </row>
        <row r="318">
          <cell r="H318">
            <v>0</v>
          </cell>
        </row>
        <row r="319">
          <cell r="H319">
            <v>0</v>
          </cell>
        </row>
        <row r="320">
          <cell r="H320">
            <v>0</v>
          </cell>
        </row>
        <row r="321">
          <cell r="H321">
            <v>0</v>
          </cell>
        </row>
        <row r="322">
          <cell r="H322">
            <v>0</v>
          </cell>
        </row>
        <row r="323">
          <cell r="H323">
            <v>0</v>
          </cell>
        </row>
        <row r="324">
          <cell r="H324">
            <v>0</v>
          </cell>
        </row>
        <row r="325">
          <cell r="H325">
            <v>0</v>
          </cell>
        </row>
        <row r="326">
          <cell r="H326">
            <v>0</v>
          </cell>
        </row>
        <row r="327">
          <cell r="H327">
            <v>0</v>
          </cell>
        </row>
        <row r="328">
          <cell r="H328">
            <v>0</v>
          </cell>
        </row>
        <row r="329">
          <cell r="H329">
            <v>0</v>
          </cell>
        </row>
        <row r="330">
          <cell r="H330">
            <v>0</v>
          </cell>
        </row>
        <row r="331">
          <cell r="H331">
            <v>0</v>
          </cell>
        </row>
        <row r="332">
          <cell r="H332">
            <v>0</v>
          </cell>
        </row>
        <row r="333">
          <cell r="H333">
            <v>0</v>
          </cell>
        </row>
        <row r="334">
          <cell r="H334">
            <v>0</v>
          </cell>
        </row>
        <row r="335">
          <cell r="H335">
            <v>0</v>
          </cell>
        </row>
        <row r="336">
          <cell r="H336">
            <v>0</v>
          </cell>
        </row>
        <row r="337">
          <cell r="H337">
            <v>0</v>
          </cell>
        </row>
        <row r="338">
          <cell r="H338">
            <v>0</v>
          </cell>
        </row>
        <row r="339">
          <cell r="H339">
            <v>0</v>
          </cell>
        </row>
        <row r="340">
          <cell r="H340">
            <v>0</v>
          </cell>
        </row>
        <row r="341">
          <cell r="H341">
            <v>0</v>
          </cell>
        </row>
        <row r="342">
          <cell r="H342">
            <v>0</v>
          </cell>
        </row>
        <row r="343">
          <cell r="H343">
            <v>0</v>
          </cell>
        </row>
        <row r="344">
          <cell r="H344">
            <v>0</v>
          </cell>
        </row>
        <row r="345">
          <cell r="H345">
            <v>0</v>
          </cell>
        </row>
        <row r="346">
          <cell r="H346">
            <v>0</v>
          </cell>
        </row>
        <row r="347">
          <cell r="H347">
            <v>0</v>
          </cell>
        </row>
        <row r="348">
          <cell r="H348">
            <v>0</v>
          </cell>
        </row>
        <row r="349">
          <cell r="H349">
            <v>0</v>
          </cell>
        </row>
        <row r="350">
          <cell r="H350">
            <v>0</v>
          </cell>
        </row>
        <row r="351">
          <cell r="H351">
            <v>0</v>
          </cell>
        </row>
        <row r="352">
          <cell r="H352">
            <v>0</v>
          </cell>
        </row>
        <row r="353">
          <cell r="H353">
            <v>0</v>
          </cell>
        </row>
        <row r="354">
          <cell r="H354">
            <v>0</v>
          </cell>
        </row>
        <row r="355">
          <cell r="H355">
            <v>0</v>
          </cell>
        </row>
        <row r="356">
          <cell r="H356">
            <v>0</v>
          </cell>
        </row>
        <row r="357">
          <cell r="H357">
            <v>0</v>
          </cell>
        </row>
        <row r="358">
          <cell r="H358">
            <v>0</v>
          </cell>
        </row>
        <row r="359">
          <cell r="H359">
            <v>0</v>
          </cell>
        </row>
        <row r="360">
          <cell r="H360">
            <v>0</v>
          </cell>
        </row>
        <row r="361">
          <cell r="H361">
            <v>0</v>
          </cell>
        </row>
        <row r="362">
          <cell r="H362">
            <v>0</v>
          </cell>
        </row>
        <row r="363">
          <cell r="H363">
            <v>0</v>
          </cell>
        </row>
        <row r="364">
          <cell r="H364">
            <v>0</v>
          </cell>
        </row>
        <row r="365">
          <cell r="H365">
            <v>0</v>
          </cell>
        </row>
        <row r="366">
          <cell r="H366">
            <v>0</v>
          </cell>
        </row>
        <row r="367">
          <cell r="H367">
            <v>0</v>
          </cell>
        </row>
        <row r="368">
          <cell r="H368">
            <v>0</v>
          </cell>
        </row>
        <row r="369">
          <cell r="H369">
            <v>0</v>
          </cell>
        </row>
        <row r="370">
          <cell r="H370">
            <v>0</v>
          </cell>
        </row>
        <row r="371">
          <cell r="H371">
            <v>0</v>
          </cell>
        </row>
        <row r="372">
          <cell r="H372">
            <v>0</v>
          </cell>
        </row>
        <row r="373">
          <cell r="H373">
            <v>0</v>
          </cell>
        </row>
        <row r="374">
          <cell r="H374">
            <v>0</v>
          </cell>
        </row>
        <row r="375">
          <cell r="H375">
            <v>0</v>
          </cell>
        </row>
        <row r="376">
          <cell r="H376">
            <v>0</v>
          </cell>
        </row>
        <row r="377">
          <cell r="H377">
            <v>0</v>
          </cell>
        </row>
        <row r="378">
          <cell r="H378">
            <v>0</v>
          </cell>
        </row>
        <row r="379">
          <cell r="H379">
            <v>0</v>
          </cell>
        </row>
        <row r="380">
          <cell r="H380">
            <v>0</v>
          </cell>
        </row>
        <row r="381">
          <cell r="H381">
            <v>0</v>
          </cell>
        </row>
        <row r="382">
          <cell r="H382">
            <v>0</v>
          </cell>
        </row>
        <row r="383">
          <cell r="H383">
            <v>0</v>
          </cell>
        </row>
        <row r="384">
          <cell r="H384">
            <v>0</v>
          </cell>
        </row>
        <row r="385">
          <cell r="H385">
            <v>0</v>
          </cell>
        </row>
        <row r="386">
          <cell r="H386">
            <v>0</v>
          </cell>
        </row>
        <row r="387">
          <cell r="H387">
            <v>0</v>
          </cell>
        </row>
        <row r="388">
          <cell r="H388">
            <v>0</v>
          </cell>
        </row>
        <row r="389">
          <cell r="H389">
            <v>0</v>
          </cell>
        </row>
        <row r="390">
          <cell r="H390">
            <v>0</v>
          </cell>
        </row>
        <row r="391">
          <cell r="H391">
            <v>0</v>
          </cell>
        </row>
        <row r="392">
          <cell r="H392">
            <v>0</v>
          </cell>
        </row>
        <row r="393">
          <cell r="H393">
            <v>0</v>
          </cell>
        </row>
        <row r="394">
          <cell r="H394">
            <v>0</v>
          </cell>
        </row>
        <row r="395">
          <cell r="H395">
            <v>0</v>
          </cell>
        </row>
        <row r="396">
          <cell r="H396">
            <v>0</v>
          </cell>
        </row>
        <row r="397">
          <cell r="H397">
            <v>0</v>
          </cell>
        </row>
        <row r="398">
          <cell r="H398">
            <v>0</v>
          </cell>
        </row>
        <row r="399">
          <cell r="H399">
            <v>0</v>
          </cell>
        </row>
        <row r="400">
          <cell r="H400">
            <v>0</v>
          </cell>
        </row>
        <row r="401">
          <cell r="H401">
            <v>0</v>
          </cell>
        </row>
        <row r="402">
          <cell r="H402">
            <v>0</v>
          </cell>
        </row>
        <row r="403">
          <cell r="H403">
            <v>0</v>
          </cell>
        </row>
        <row r="404">
          <cell r="H404">
            <v>0</v>
          </cell>
        </row>
        <row r="405">
          <cell r="H405">
            <v>0</v>
          </cell>
        </row>
        <row r="406">
          <cell r="H406">
            <v>0</v>
          </cell>
        </row>
        <row r="407">
          <cell r="H407">
            <v>0</v>
          </cell>
        </row>
        <row r="408">
          <cell r="H408">
            <v>0</v>
          </cell>
        </row>
        <row r="409">
          <cell r="H409">
            <v>0</v>
          </cell>
        </row>
        <row r="410">
          <cell r="H410">
            <v>0</v>
          </cell>
        </row>
        <row r="411">
          <cell r="H411">
            <v>0</v>
          </cell>
        </row>
        <row r="412">
          <cell r="H412">
            <v>0</v>
          </cell>
        </row>
        <row r="413">
          <cell r="H413">
            <v>0</v>
          </cell>
        </row>
        <row r="414">
          <cell r="H414">
            <v>0</v>
          </cell>
        </row>
        <row r="415">
          <cell r="H415">
            <v>0</v>
          </cell>
        </row>
        <row r="416">
          <cell r="H416">
            <v>0</v>
          </cell>
        </row>
        <row r="417">
          <cell r="H417">
            <v>0</v>
          </cell>
        </row>
        <row r="418">
          <cell r="H418">
            <v>0</v>
          </cell>
        </row>
        <row r="419">
          <cell r="H419">
            <v>0</v>
          </cell>
        </row>
        <row r="420">
          <cell r="H420">
            <v>0</v>
          </cell>
        </row>
        <row r="421">
          <cell r="H421">
            <v>0</v>
          </cell>
        </row>
        <row r="422">
          <cell r="H422">
            <v>0</v>
          </cell>
        </row>
        <row r="423">
          <cell r="H423">
            <v>0</v>
          </cell>
        </row>
        <row r="424">
          <cell r="H424">
            <v>0</v>
          </cell>
        </row>
        <row r="425">
          <cell r="H425">
            <v>0</v>
          </cell>
        </row>
        <row r="426">
          <cell r="H426">
            <v>0</v>
          </cell>
        </row>
        <row r="427">
          <cell r="H427">
            <v>0</v>
          </cell>
        </row>
        <row r="428">
          <cell r="H428">
            <v>0</v>
          </cell>
        </row>
        <row r="429">
          <cell r="H429">
            <v>0</v>
          </cell>
        </row>
        <row r="430">
          <cell r="H430">
            <v>0</v>
          </cell>
        </row>
        <row r="431">
          <cell r="H431">
            <v>0</v>
          </cell>
        </row>
        <row r="432">
          <cell r="H432">
            <v>0</v>
          </cell>
        </row>
        <row r="433">
          <cell r="H433">
            <v>0</v>
          </cell>
        </row>
        <row r="434">
          <cell r="H434">
            <v>0</v>
          </cell>
        </row>
        <row r="435">
          <cell r="H435">
            <v>0</v>
          </cell>
        </row>
        <row r="436">
          <cell r="H436">
            <v>0</v>
          </cell>
        </row>
        <row r="437">
          <cell r="H437">
            <v>0</v>
          </cell>
        </row>
        <row r="438">
          <cell r="H438">
            <v>0</v>
          </cell>
        </row>
        <row r="439">
          <cell r="H439">
            <v>0</v>
          </cell>
        </row>
        <row r="440">
          <cell r="H440">
            <v>0</v>
          </cell>
        </row>
        <row r="441">
          <cell r="H441">
            <v>0</v>
          </cell>
        </row>
        <row r="442">
          <cell r="H442">
            <v>0</v>
          </cell>
        </row>
        <row r="443">
          <cell r="H443">
            <v>0</v>
          </cell>
        </row>
        <row r="444">
          <cell r="H444">
            <v>0</v>
          </cell>
        </row>
        <row r="445">
          <cell r="H445">
            <v>0</v>
          </cell>
        </row>
        <row r="446">
          <cell r="H446">
            <v>0</v>
          </cell>
        </row>
        <row r="447">
          <cell r="H447">
            <v>0</v>
          </cell>
        </row>
        <row r="448">
          <cell r="H448">
            <v>0</v>
          </cell>
        </row>
        <row r="449">
          <cell r="H449">
            <v>0</v>
          </cell>
        </row>
        <row r="450">
          <cell r="H450">
            <v>0</v>
          </cell>
        </row>
        <row r="451">
          <cell r="H451">
            <v>0</v>
          </cell>
        </row>
        <row r="452">
          <cell r="H452">
            <v>0</v>
          </cell>
        </row>
        <row r="453">
          <cell r="H453">
            <v>0</v>
          </cell>
        </row>
        <row r="454">
          <cell r="H454">
            <v>0</v>
          </cell>
        </row>
        <row r="455">
          <cell r="H455">
            <v>0</v>
          </cell>
        </row>
        <row r="456">
          <cell r="H456">
            <v>0</v>
          </cell>
        </row>
        <row r="457">
          <cell r="H457">
            <v>0</v>
          </cell>
        </row>
        <row r="458">
          <cell r="H458">
            <v>0</v>
          </cell>
        </row>
        <row r="459">
          <cell r="H459">
            <v>0</v>
          </cell>
        </row>
        <row r="460">
          <cell r="H460">
            <v>0</v>
          </cell>
        </row>
        <row r="461">
          <cell r="H461">
            <v>0</v>
          </cell>
        </row>
        <row r="462">
          <cell r="H462">
            <v>0</v>
          </cell>
        </row>
        <row r="463">
          <cell r="H463">
            <v>0</v>
          </cell>
        </row>
        <row r="464">
          <cell r="H464">
            <v>0</v>
          </cell>
        </row>
        <row r="465">
          <cell r="H465">
            <v>0</v>
          </cell>
        </row>
        <row r="466">
          <cell r="H466">
            <v>0</v>
          </cell>
        </row>
        <row r="467">
          <cell r="H467">
            <v>0</v>
          </cell>
        </row>
        <row r="468">
          <cell r="H468">
            <v>0</v>
          </cell>
        </row>
        <row r="469">
          <cell r="H469">
            <v>0</v>
          </cell>
        </row>
        <row r="470">
          <cell r="H470">
            <v>0</v>
          </cell>
        </row>
        <row r="471">
          <cell r="H471">
            <v>0</v>
          </cell>
        </row>
        <row r="472">
          <cell r="H472">
            <v>0</v>
          </cell>
        </row>
        <row r="473">
          <cell r="H473">
            <v>0</v>
          </cell>
        </row>
        <row r="474">
          <cell r="H474">
            <v>0</v>
          </cell>
        </row>
        <row r="475">
          <cell r="H475">
            <v>0</v>
          </cell>
        </row>
        <row r="476">
          <cell r="H476">
            <v>0</v>
          </cell>
        </row>
        <row r="477">
          <cell r="H477">
            <v>0</v>
          </cell>
        </row>
        <row r="478">
          <cell r="H478">
            <v>0</v>
          </cell>
        </row>
        <row r="479">
          <cell r="H479">
            <v>0</v>
          </cell>
        </row>
        <row r="480">
          <cell r="H480">
            <v>0</v>
          </cell>
        </row>
        <row r="481">
          <cell r="H481">
            <v>0</v>
          </cell>
        </row>
        <row r="482">
          <cell r="H482">
            <v>0</v>
          </cell>
        </row>
        <row r="483">
          <cell r="H483">
            <v>0</v>
          </cell>
        </row>
        <row r="484">
          <cell r="H484">
            <v>0</v>
          </cell>
        </row>
        <row r="485">
          <cell r="H485">
            <v>0</v>
          </cell>
        </row>
        <row r="486">
          <cell r="H486">
            <v>0</v>
          </cell>
        </row>
        <row r="487">
          <cell r="H487">
            <v>0</v>
          </cell>
        </row>
        <row r="488">
          <cell r="H488">
            <v>0</v>
          </cell>
        </row>
        <row r="489">
          <cell r="H489">
            <v>0</v>
          </cell>
        </row>
        <row r="490">
          <cell r="H490">
            <v>0</v>
          </cell>
        </row>
        <row r="491">
          <cell r="H491">
            <v>0</v>
          </cell>
        </row>
        <row r="492">
          <cell r="H492">
            <v>0</v>
          </cell>
        </row>
        <row r="493">
          <cell r="H493">
            <v>0</v>
          </cell>
        </row>
        <row r="494">
          <cell r="H494">
            <v>0</v>
          </cell>
        </row>
        <row r="495">
          <cell r="H495">
            <v>0</v>
          </cell>
        </row>
        <row r="496">
          <cell r="H496">
            <v>0</v>
          </cell>
        </row>
        <row r="497">
          <cell r="H497">
            <v>0</v>
          </cell>
        </row>
        <row r="498">
          <cell r="H498">
            <v>0</v>
          </cell>
        </row>
        <row r="499">
          <cell r="H499">
            <v>0</v>
          </cell>
        </row>
        <row r="500">
          <cell r="H500">
            <v>0</v>
          </cell>
        </row>
        <row r="501">
          <cell r="H501">
            <v>0</v>
          </cell>
        </row>
        <row r="502">
          <cell r="H502">
            <v>0</v>
          </cell>
        </row>
        <row r="503">
          <cell r="H503">
            <v>0</v>
          </cell>
        </row>
        <row r="504">
          <cell r="H504">
            <v>0</v>
          </cell>
        </row>
        <row r="505">
          <cell r="H505">
            <v>0</v>
          </cell>
        </row>
        <row r="506">
          <cell r="H506">
            <v>0</v>
          </cell>
        </row>
        <row r="507">
          <cell r="H507">
            <v>0</v>
          </cell>
        </row>
        <row r="508">
          <cell r="H508">
            <v>0</v>
          </cell>
        </row>
        <row r="509">
          <cell r="H509">
            <v>0</v>
          </cell>
        </row>
        <row r="510">
          <cell r="H510">
            <v>0</v>
          </cell>
        </row>
        <row r="511">
          <cell r="H511">
            <v>0</v>
          </cell>
        </row>
        <row r="512">
          <cell r="H512">
            <v>0</v>
          </cell>
        </row>
        <row r="513">
          <cell r="H513">
            <v>0</v>
          </cell>
        </row>
        <row r="514">
          <cell r="H514">
            <v>0</v>
          </cell>
        </row>
        <row r="515">
          <cell r="H515">
            <v>0</v>
          </cell>
        </row>
        <row r="516">
          <cell r="H516">
            <v>0</v>
          </cell>
        </row>
        <row r="517">
          <cell r="H517">
            <v>0</v>
          </cell>
        </row>
        <row r="518">
          <cell r="H518">
            <v>0</v>
          </cell>
        </row>
        <row r="519">
          <cell r="H519">
            <v>0</v>
          </cell>
        </row>
        <row r="520">
          <cell r="H520">
            <v>0</v>
          </cell>
        </row>
        <row r="521">
          <cell r="H521">
            <v>0</v>
          </cell>
        </row>
        <row r="522">
          <cell r="H522">
            <v>0</v>
          </cell>
        </row>
        <row r="523">
          <cell r="H523">
            <v>0</v>
          </cell>
        </row>
        <row r="524">
          <cell r="H524">
            <v>0</v>
          </cell>
        </row>
        <row r="525">
          <cell r="H525">
            <v>0</v>
          </cell>
        </row>
        <row r="526">
          <cell r="H526">
            <v>0</v>
          </cell>
        </row>
        <row r="527">
          <cell r="H527">
            <v>0</v>
          </cell>
        </row>
        <row r="528">
          <cell r="H528">
            <v>0</v>
          </cell>
        </row>
        <row r="529">
          <cell r="H529">
            <v>0</v>
          </cell>
        </row>
        <row r="530">
          <cell r="H530">
            <v>0</v>
          </cell>
        </row>
        <row r="531">
          <cell r="H531">
            <v>0</v>
          </cell>
        </row>
        <row r="532">
          <cell r="H532">
            <v>0</v>
          </cell>
        </row>
        <row r="533">
          <cell r="H533">
            <v>0</v>
          </cell>
        </row>
        <row r="534">
          <cell r="H534">
            <v>0</v>
          </cell>
        </row>
        <row r="535">
          <cell r="H535">
            <v>0</v>
          </cell>
        </row>
        <row r="536">
          <cell r="H536">
            <v>0</v>
          </cell>
        </row>
        <row r="537">
          <cell r="H537">
            <v>0</v>
          </cell>
        </row>
        <row r="538">
          <cell r="H538">
            <v>0</v>
          </cell>
        </row>
        <row r="539">
          <cell r="H539">
            <v>0</v>
          </cell>
        </row>
        <row r="540">
          <cell r="H540">
            <v>0</v>
          </cell>
        </row>
        <row r="541">
          <cell r="H541">
            <v>0</v>
          </cell>
        </row>
        <row r="542">
          <cell r="H542">
            <v>0</v>
          </cell>
        </row>
        <row r="543">
          <cell r="H543">
            <v>0</v>
          </cell>
        </row>
        <row r="544">
          <cell r="H544">
            <v>0</v>
          </cell>
        </row>
        <row r="545">
          <cell r="H545">
            <v>0</v>
          </cell>
        </row>
        <row r="546">
          <cell r="H546">
            <v>0</v>
          </cell>
        </row>
        <row r="547">
          <cell r="H547">
            <v>0</v>
          </cell>
        </row>
        <row r="548">
          <cell r="H548">
            <v>0</v>
          </cell>
        </row>
        <row r="549">
          <cell r="H549">
            <v>0</v>
          </cell>
        </row>
        <row r="550">
          <cell r="H550">
            <v>0</v>
          </cell>
        </row>
        <row r="551">
          <cell r="H551">
            <v>0</v>
          </cell>
        </row>
        <row r="552">
          <cell r="H552">
            <v>0</v>
          </cell>
        </row>
        <row r="553">
          <cell r="H553">
            <v>0</v>
          </cell>
        </row>
        <row r="554">
          <cell r="H554">
            <v>0</v>
          </cell>
        </row>
        <row r="555">
          <cell r="H555">
            <v>0</v>
          </cell>
        </row>
        <row r="556">
          <cell r="H556">
            <v>0</v>
          </cell>
        </row>
        <row r="557">
          <cell r="H557">
            <v>0</v>
          </cell>
        </row>
        <row r="558">
          <cell r="H558">
            <v>0</v>
          </cell>
        </row>
        <row r="559">
          <cell r="H559">
            <v>0</v>
          </cell>
        </row>
        <row r="560">
          <cell r="H560">
            <v>0</v>
          </cell>
        </row>
        <row r="561">
          <cell r="H561">
            <v>0</v>
          </cell>
        </row>
        <row r="562">
          <cell r="H562">
            <v>0</v>
          </cell>
        </row>
        <row r="563">
          <cell r="H563">
            <v>0</v>
          </cell>
        </row>
        <row r="564">
          <cell r="H564">
            <v>0</v>
          </cell>
        </row>
        <row r="565">
          <cell r="H565">
            <v>0</v>
          </cell>
        </row>
        <row r="566">
          <cell r="H566">
            <v>0</v>
          </cell>
        </row>
        <row r="567">
          <cell r="H567">
            <v>0</v>
          </cell>
        </row>
        <row r="568">
          <cell r="H568">
            <v>0</v>
          </cell>
        </row>
        <row r="569">
          <cell r="H569">
            <v>0</v>
          </cell>
        </row>
        <row r="570">
          <cell r="H570">
            <v>0</v>
          </cell>
        </row>
        <row r="571">
          <cell r="H571">
            <v>0</v>
          </cell>
        </row>
        <row r="572">
          <cell r="H572">
            <v>0</v>
          </cell>
        </row>
        <row r="573">
          <cell r="H573">
            <v>0</v>
          </cell>
        </row>
        <row r="574">
          <cell r="H574">
            <v>0</v>
          </cell>
        </row>
        <row r="575">
          <cell r="H575">
            <v>0</v>
          </cell>
        </row>
        <row r="576">
          <cell r="H576">
            <v>0</v>
          </cell>
        </row>
        <row r="577">
          <cell r="H577">
            <v>0</v>
          </cell>
        </row>
        <row r="578">
          <cell r="H578">
            <v>0</v>
          </cell>
        </row>
        <row r="579">
          <cell r="H579">
            <v>0</v>
          </cell>
        </row>
        <row r="580">
          <cell r="H580">
            <v>0</v>
          </cell>
        </row>
        <row r="581">
          <cell r="H581">
            <v>0</v>
          </cell>
        </row>
        <row r="582">
          <cell r="H582">
            <v>0</v>
          </cell>
        </row>
        <row r="583">
          <cell r="H583">
            <v>0</v>
          </cell>
        </row>
        <row r="584">
          <cell r="H584">
            <v>0</v>
          </cell>
        </row>
        <row r="585">
          <cell r="H585">
            <v>0</v>
          </cell>
        </row>
        <row r="586">
          <cell r="H586">
            <v>0</v>
          </cell>
        </row>
        <row r="587">
          <cell r="H587">
            <v>0</v>
          </cell>
        </row>
        <row r="588">
          <cell r="H588">
            <v>0</v>
          </cell>
        </row>
        <row r="589">
          <cell r="H589">
            <v>0</v>
          </cell>
        </row>
        <row r="590">
          <cell r="H590">
            <v>0</v>
          </cell>
        </row>
        <row r="591">
          <cell r="H591">
            <v>0</v>
          </cell>
        </row>
        <row r="592">
          <cell r="H592">
            <v>0</v>
          </cell>
        </row>
        <row r="593">
          <cell r="H593">
            <v>0</v>
          </cell>
        </row>
        <row r="594">
          <cell r="H594">
            <v>0</v>
          </cell>
        </row>
        <row r="595">
          <cell r="H595">
            <v>0</v>
          </cell>
        </row>
        <row r="596">
          <cell r="H596">
            <v>0</v>
          </cell>
        </row>
        <row r="597">
          <cell r="H597">
            <v>0</v>
          </cell>
        </row>
        <row r="598">
          <cell r="H598">
            <v>0</v>
          </cell>
        </row>
        <row r="599">
          <cell r="H599">
            <v>0</v>
          </cell>
        </row>
        <row r="600">
          <cell r="H600">
            <v>0</v>
          </cell>
        </row>
        <row r="601">
          <cell r="H601">
            <v>0</v>
          </cell>
        </row>
        <row r="602">
          <cell r="H602">
            <v>0</v>
          </cell>
        </row>
        <row r="603">
          <cell r="H603">
            <v>0</v>
          </cell>
        </row>
        <row r="604">
          <cell r="H604">
            <v>0</v>
          </cell>
        </row>
        <row r="605">
          <cell r="H605">
            <v>0</v>
          </cell>
        </row>
        <row r="606">
          <cell r="H606">
            <v>0</v>
          </cell>
        </row>
        <row r="607">
          <cell r="H607">
            <v>0</v>
          </cell>
        </row>
        <row r="608">
          <cell r="H608">
            <v>0</v>
          </cell>
        </row>
        <row r="609">
          <cell r="H609">
            <v>0</v>
          </cell>
        </row>
        <row r="610">
          <cell r="H610">
            <v>0</v>
          </cell>
        </row>
        <row r="611">
          <cell r="H611">
            <v>0</v>
          </cell>
        </row>
        <row r="612">
          <cell r="H612">
            <v>0</v>
          </cell>
        </row>
        <row r="613">
          <cell r="H613">
            <v>0</v>
          </cell>
        </row>
        <row r="614">
          <cell r="H614">
            <v>0</v>
          </cell>
        </row>
        <row r="615">
          <cell r="H615">
            <v>0</v>
          </cell>
        </row>
        <row r="616">
          <cell r="H616">
            <v>0</v>
          </cell>
        </row>
        <row r="617">
          <cell r="H617">
            <v>0</v>
          </cell>
        </row>
        <row r="618">
          <cell r="H618">
            <v>0</v>
          </cell>
        </row>
        <row r="619">
          <cell r="H619">
            <v>0</v>
          </cell>
        </row>
        <row r="620">
          <cell r="H620">
            <v>0</v>
          </cell>
        </row>
        <row r="621">
          <cell r="H621">
            <v>0</v>
          </cell>
        </row>
        <row r="622">
          <cell r="H622">
            <v>0</v>
          </cell>
        </row>
        <row r="623">
          <cell r="H623">
            <v>0</v>
          </cell>
        </row>
        <row r="624">
          <cell r="H624">
            <v>0</v>
          </cell>
        </row>
        <row r="625">
          <cell r="H625">
            <v>0</v>
          </cell>
        </row>
        <row r="626">
          <cell r="H626">
            <v>0</v>
          </cell>
        </row>
        <row r="627">
          <cell r="H627">
            <v>0</v>
          </cell>
        </row>
        <row r="628">
          <cell r="H628">
            <v>0</v>
          </cell>
        </row>
        <row r="629">
          <cell r="H629">
            <v>0</v>
          </cell>
        </row>
        <row r="630">
          <cell r="H630">
            <v>0</v>
          </cell>
        </row>
        <row r="631">
          <cell r="H631">
            <v>0</v>
          </cell>
        </row>
        <row r="632">
          <cell r="H632">
            <v>0</v>
          </cell>
        </row>
        <row r="633">
          <cell r="H633">
            <v>0</v>
          </cell>
        </row>
        <row r="634">
          <cell r="H634">
            <v>0</v>
          </cell>
        </row>
        <row r="635">
          <cell r="H635">
            <v>0</v>
          </cell>
        </row>
        <row r="636">
          <cell r="H636">
            <v>0</v>
          </cell>
        </row>
        <row r="637">
          <cell r="H637">
            <v>0</v>
          </cell>
        </row>
        <row r="638">
          <cell r="H638">
            <v>0</v>
          </cell>
        </row>
        <row r="639">
          <cell r="H639">
            <v>0</v>
          </cell>
        </row>
        <row r="640">
          <cell r="H640">
            <v>0</v>
          </cell>
        </row>
        <row r="641">
          <cell r="H641">
            <v>0</v>
          </cell>
        </row>
        <row r="642">
          <cell r="H642">
            <v>0</v>
          </cell>
        </row>
        <row r="643">
          <cell r="H643">
            <v>0</v>
          </cell>
        </row>
        <row r="644">
          <cell r="H644">
            <v>0</v>
          </cell>
        </row>
        <row r="645">
          <cell r="H645">
            <v>0</v>
          </cell>
        </row>
        <row r="646">
          <cell r="H646">
            <v>0</v>
          </cell>
        </row>
        <row r="647">
          <cell r="H647">
            <v>0</v>
          </cell>
        </row>
        <row r="648">
          <cell r="H648">
            <v>0</v>
          </cell>
        </row>
        <row r="649">
          <cell r="H649">
            <v>0</v>
          </cell>
        </row>
        <row r="650">
          <cell r="H650">
            <v>0</v>
          </cell>
        </row>
        <row r="651">
          <cell r="H651">
            <v>0</v>
          </cell>
        </row>
        <row r="652">
          <cell r="H652">
            <v>0</v>
          </cell>
        </row>
        <row r="653">
          <cell r="H653">
            <v>0</v>
          </cell>
        </row>
        <row r="654">
          <cell r="H654">
            <v>0</v>
          </cell>
        </row>
        <row r="655">
          <cell r="H655">
            <v>0</v>
          </cell>
        </row>
        <row r="656">
          <cell r="H656">
            <v>0</v>
          </cell>
        </row>
        <row r="657">
          <cell r="H657">
            <v>0</v>
          </cell>
        </row>
        <row r="658">
          <cell r="H658">
            <v>0</v>
          </cell>
        </row>
        <row r="659">
          <cell r="H659">
            <v>0</v>
          </cell>
        </row>
        <row r="660">
          <cell r="H660">
            <v>0</v>
          </cell>
        </row>
        <row r="661">
          <cell r="H661">
            <v>0</v>
          </cell>
        </row>
        <row r="662">
          <cell r="H662">
            <v>0</v>
          </cell>
        </row>
        <row r="663">
          <cell r="H663">
            <v>0</v>
          </cell>
        </row>
        <row r="664">
          <cell r="H664">
            <v>0</v>
          </cell>
        </row>
        <row r="665">
          <cell r="H665">
            <v>0</v>
          </cell>
        </row>
        <row r="666">
          <cell r="H666">
            <v>0</v>
          </cell>
        </row>
        <row r="667">
          <cell r="H667">
            <v>0</v>
          </cell>
        </row>
        <row r="668">
          <cell r="H668">
            <v>0</v>
          </cell>
        </row>
        <row r="669">
          <cell r="H669">
            <v>0</v>
          </cell>
        </row>
        <row r="670">
          <cell r="H670">
            <v>0</v>
          </cell>
        </row>
        <row r="671">
          <cell r="H671">
            <v>0</v>
          </cell>
        </row>
        <row r="672">
          <cell r="H672">
            <v>0</v>
          </cell>
        </row>
        <row r="673">
          <cell r="H673">
            <v>0</v>
          </cell>
        </row>
        <row r="674">
          <cell r="H674">
            <v>0</v>
          </cell>
        </row>
        <row r="675">
          <cell r="H675">
            <v>0</v>
          </cell>
        </row>
        <row r="676">
          <cell r="H676">
            <v>0</v>
          </cell>
        </row>
        <row r="677">
          <cell r="H677">
            <v>0</v>
          </cell>
        </row>
        <row r="678">
          <cell r="H678">
            <v>0</v>
          </cell>
        </row>
        <row r="679">
          <cell r="H679">
            <v>0</v>
          </cell>
        </row>
        <row r="680">
          <cell r="H680">
            <v>0</v>
          </cell>
        </row>
        <row r="681">
          <cell r="H681">
            <v>0</v>
          </cell>
        </row>
        <row r="682">
          <cell r="H682">
            <v>0</v>
          </cell>
        </row>
        <row r="683">
          <cell r="H683">
            <v>0</v>
          </cell>
        </row>
        <row r="684">
          <cell r="H684">
            <v>0</v>
          </cell>
        </row>
        <row r="685">
          <cell r="H685">
            <v>0</v>
          </cell>
        </row>
        <row r="686">
          <cell r="H686">
            <v>0</v>
          </cell>
        </row>
        <row r="687">
          <cell r="H687">
            <v>0</v>
          </cell>
        </row>
        <row r="688">
          <cell r="H688">
            <v>0</v>
          </cell>
        </row>
        <row r="689">
          <cell r="H689">
            <v>0</v>
          </cell>
        </row>
        <row r="690">
          <cell r="H690">
            <v>0</v>
          </cell>
        </row>
        <row r="691">
          <cell r="H691">
            <v>0</v>
          </cell>
        </row>
        <row r="692">
          <cell r="H692">
            <v>0</v>
          </cell>
        </row>
        <row r="693">
          <cell r="H693">
            <v>0</v>
          </cell>
        </row>
        <row r="694">
          <cell r="H694">
            <v>0</v>
          </cell>
        </row>
        <row r="695">
          <cell r="H695">
            <v>0</v>
          </cell>
        </row>
        <row r="696">
          <cell r="H696">
            <v>0</v>
          </cell>
        </row>
        <row r="697">
          <cell r="H697">
            <v>0</v>
          </cell>
        </row>
        <row r="698">
          <cell r="H698">
            <v>0</v>
          </cell>
        </row>
        <row r="699">
          <cell r="H699">
            <v>0</v>
          </cell>
        </row>
        <row r="700">
          <cell r="H700">
            <v>0</v>
          </cell>
        </row>
        <row r="701">
          <cell r="H701">
            <v>0</v>
          </cell>
        </row>
        <row r="702">
          <cell r="H702">
            <v>0</v>
          </cell>
        </row>
        <row r="703">
          <cell r="H703">
            <v>0</v>
          </cell>
        </row>
        <row r="704">
          <cell r="H704">
            <v>0</v>
          </cell>
        </row>
        <row r="705">
          <cell r="H705">
            <v>0</v>
          </cell>
        </row>
        <row r="706">
          <cell r="H706">
            <v>0</v>
          </cell>
        </row>
        <row r="707">
          <cell r="H707">
            <v>0</v>
          </cell>
        </row>
        <row r="708">
          <cell r="H708">
            <v>0</v>
          </cell>
        </row>
        <row r="709">
          <cell r="H709">
            <v>0</v>
          </cell>
        </row>
        <row r="710">
          <cell r="H710">
            <v>0</v>
          </cell>
        </row>
        <row r="711">
          <cell r="H711">
            <v>0</v>
          </cell>
        </row>
        <row r="712">
          <cell r="H712">
            <v>0</v>
          </cell>
        </row>
        <row r="713">
          <cell r="H713">
            <v>0</v>
          </cell>
        </row>
        <row r="714">
          <cell r="H714">
            <v>0</v>
          </cell>
        </row>
        <row r="715">
          <cell r="H715">
            <v>0</v>
          </cell>
        </row>
        <row r="716">
          <cell r="H716">
            <v>0</v>
          </cell>
        </row>
        <row r="717">
          <cell r="H717">
            <v>0</v>
          </cell>
        </row>
        <row r="718">
          <cell r="H718">
            <v>0</v>
          </cell>
        </row>
        <row r="719">
          <cell r="H719">
            <v>0</v>
          </cell>
        </row>
        <row r="720">
          <cell r="H720">
            <v>0</v>
          </cell>
        </row>
        <row r="721">
          <cell r="H721">
            <v>0</v>
          </cell>
        </row>
        <row r="722">
          <cell r="H722">
            <v>0</v>
          </cell>
        </row>
        <row r="723">
          <cell r="H723">
            <v>0</v>
          </cell>
        </row>
        <row r="724">
          <cell r="H724">
            <v>0</v>
          </cell>
        </row>
        <row r="725">
          <cell r="H725">
            <v>0</v>
          </cell>
        </row>
        <row r="726">
          <cell r="H726">
            <v>0</v>
          </cell>
        </row>
        <row r="727">
          <cell r="H727">
            <v>0</v>
          </cell>
        </row>
        <row r="728">
          <cell r="H728">
            <v>0</v>
          </cell>
        </row>
        <row r="729">
          <cell r="H729">
            <v>0</v>
          </cell>
        </row>
        <row r="730">
          <cell r="H730">
            <v>0</v>
          </cell>
        </row>
        <row r="731">
          <cell r="H731">
            <v>0</v>
          </cell>
        </row>
        <row r="732">
          <cell r="H732">
            <v>0</v>
          </cell>
        </row>
        <row r="733">
          <cell r="H733">
            <v>0</v>
          </cell>
        </row>
        <row r="734">
          <cell r="H734">
            <v>0</v>
          </cell>
        </row>
        <row r="735">
          <cell r="H735">
            <v>0</v>
          </cell>
        </row>
        <row r="736">
          <cell r="H736">
            <v>0</v>
          </cell>
        </row>
        <row r="737">
          <cell r="H737">
            <v>0</v>
          </cell>
        </row>
        <row r="738">
          <cell r="H738">
            <v>0</v>
          </cell>
        </row>
        <row r="739">
          <cell r="H739">
            <v>0</v>
          </cell>
        </row>
        <row r="740">
          <cell r="H740">
            <v>0</v>
          </cell>
        </row>
        <row r="741">
          <cell r="H741">
            <v>0</v>
          </cell>
        </row>
        <row r="742">
          <cell r="H742">
            <v>0</v>
          </cell>
        </row>
        <row r="743">
          <cell r="H743">
            <v>0</v>
          </cell>
        </row>
        <row r="744">
          <cell r="H744">
            <v>0</v>
          </cell>
        </row>
        <row r="745">
          <cell r="H745">
            <v>0</v>
          </cell>
        </row>
        <row r="746">
          <cell r="H746">
            <v>0</v>
          </cell>
        </row>
        <row r="747">
          <cell r="H747">
            <v>0</v>
          </cell>
        </row>
        <row r="748">
          <cell r="H748">
            <v>0</v>
          </cell>
        </row>
        <row r="749">
          <cell r="H749">
            <v>0</v>
          </cell>
        </row>
        <row r="750">
          <cell r="H750">
            <v>0</v>
          </cell>
        </row>
        <row r="751">
          <cell r="H751">
            <v>0</v>
          </cell>
        </row>
        <row r="752">
          <cell r="H752">
            <v>0</v>
          </cell>
        </row>
        <row r="753">
          <cell r="H753">
            <v>0</v>
          </cell>
        </row>
        <row r="754">
          <cell r="H754">
            <v>0</v>
          </cell>
        </row>
        <row r="755">
          <cell r="H755">
            <v>0</v>
          </cell>
        </row>
        <row r="756">
          <cell r="H756">
            <v>0</v>
          </cell>
        </row>
        <row r="757">
          <cell r="H757">
            <v>0</v>
          </cell>
        </row>
        <row r="758">
          <cell r="H758">
            <v>0</v>
          </cell>
        </row>
        <row r="759">
          <cell r="H759">
            <v>0</v>
          </cell>
        </row>
        <row r="760">
          <cell r="H760">
            <v>0</v>
          </cell>
        </row>
        <row r="761">
          <cell r="H761">
            <v>0</v>
          </cell>
        </row>
        <row r="762">
          <cell r="H762">
            <v>0</v>
          </cell>
        </row>
        <row r="763">
          <cell r="H763">
            <v>0</v>
          </cell>
        </row>
        <row r="764">
          <cell r="H764">
            <v>0</v>
          </cell>
        </row>
        <row r="765">
          <cell r="H765">
            <v>0</v>
          </cell>
        </row>
        <row r="766">
          <cell r="H766">
            <v>0</v>
          </cell>
        </row>
        <row r="767">
          <cell r="H767">
            <v>0</v>
          </cell>
        </row>
        <row r="768">
          <cell r="H768">
            <v>0</v>
          </cell>
        </row>
        <row r="769">
          <cell r="H769">
            <v>0</v>
          </cell>
        </row>
        <row r="770">
          <cell r="H770">
            <v>0</v>
          </cell>
        </row>
        <row r="771">
          <cell r="H771">
            <v>0</v>
          </cell>
        </row>
        <row r="772">
          <cell r="H772">
            <v>0</v>
          </cell>
        </row>
        <row r="773">
          <cell r="H773">
            <v>0</v>
          </cell>
        </row>
        <row r="774">
          <cell r="H774">
            <v>0</v>
          </cell>
        </row>
        <row r="775">
          <cell r="H775">
            <v>0</v>
          </cell>
        </row>
        <row r="776">
          <cell r="H776">
            <v>0</v>
          </cell>
        </row>
        <row r="777">
          <cell r="H777">
            <v>0</v>
          </cell>
        </row>
        <row r="778">
          <cell r="H778">
            <v>0</v>
          </cell>
        </row>
        <row r="779">
          <cell r="H779">
            <v>0</v>
          </cell>
        </row>
        <row r="780">
          <cell r="H780">
            <v>0</v>
          </cell>
        </row>
        <row r="781">
          <cell r="H781">
            <v>0</v>
          </cell>
        </row>
        <row r="782">
          <cell r="H782">
            <v>0</v>
          </cell>
        </row>
        <row r="783">
          <cell r="H783">
            <v>0</v>
          </cell>
        </row>
        <row r="784">
          <cell r="H784">
            <v>0</v>
          </cell>
        </row>
        <row r="785">
          <cell r="H785">
            <v>0</v>
          </cell>
        </row>
        <row r="786">
          <cell r="H786">
            <v>0</v>
          </cell>
        </row>
        <row r="787">
          <cell r="H787">
            <v>0</v>
          </cell>
        </row>
        <row r="788">
          <cell r="H788">
            <v>0</v>
          </cell>
        </row>
        <row r="789">
          <cell r="H789">
            <v>0</v>
          </cell>
        </row>
        <row r="790">
          <cell r="H790">
            <v>0</v>
          </cell>
        </row>
        <row r="791">
          <cell r="H791">
            <v>0</v>
          </cell>
        </row>
        <row r="792">
          <cell r="H792">
            <v>0</v>
          </cell>
        </row>
        <row r="793">
          <cell r="H793">
            <v>0</v>
          </cell>
        </row>
        <row r="794">
          <cell r="H794">
            <v>0</v>
          </cell>
        </row>
        <row r="795">
          <cell r="H795">
            <v>0</v>
          </cell>
        </row>
        <row r="796">
          <cell r="H796">
            <v>0</v>
          </cell>
        </row>
        <row r="797">
          <cell r="H797">
            <v>0</v>
          </cell>
        </row>
        <row r="798">
          <cell r="H798">
            <v>0</v>
          </cell>
        </row>
        <row r="799">
          <cell r="H799">
            <v>0</v>
          </cell>
        </row>
        <row r="800">
          <cell r="H800">
            <v>0</v>
          </cell>
        </row>
        <row r="801">
          <cell r="H801">
            <v>0</v>
          </cell>
        </row>
        <row r="802">
          <cell r="H802">
            <v>0</v>
          </cell>
        </row>
        <row r="803">
          <cell r="H803">
            <v>0</v>
          </cell>
        </row>
        <row r="804">
          <cell r="H804">
            <v>0</v>
          </cell>
        </row>
        <row r="805">
          <cell r="H805">
            <v>0</v>
          </cell>
        </row>
        <row r="806">
          <cell r="H806">
            <v>0</v>
          </cell>
        </row>
        <row r="807">
          <cell r="H807">
            <v>0</v>
          </cell>
        </row>
        <row r="808">
          <cell r="H808">
            <v>0</v>
          </cell>
        </row>
        <row r="809">
          <cell r="H809">
            <v>0</v>
          </cell>
        </row>
        <row r="810">
          <cell r="H810">
            <v>0</v>
          </cell>
        </row>
        <row r="811">
          <cell r="H811">
            <v>0</v>
          </cell>
        </row>
        <row r="812">
          <cell r="H812">
            <v>0</v>
          </cell>
        </row>
        <row r="813">
          <cell r="H813">
            <v>0</v>
          </cell>
        </row>
        <row r="814">
          <cell r="H814">
            <v>0</v>
          </cell>
        </row>
        <row r="815">
          <cell r="H815">
            <v>0</v>
          </cell>
        </row>
        <row r="816">
          <cell r="H816">
            <v>0</v>
          </cell>
        </row>
        <row r="817">
          <cell r="H817">
            <v>0</v>
          </cell>
        </row>
        <row r="818">
          <cell r="H818">
            <v>0</v>
          </cell>
        </row>
        <row r="819">
          <cell r="H819">
            <v>0</v>
          </cell>
        </row>
        <row r="820">
          <cell r="H820">
            <v>0</v>
          </cell>
        </row>
        <row r="821">
          <cell r="H821">
            <v>0</v>
          </cell>
        </row>
        <row r="822">
          <cell r="H822">
            <v>0</v>
          </cell>
        </row>
        <row r="823">
          <cell r="H823">
            <v>0</v>
          </cell>
        </row>
        <row r="824">
          <cell r="H824">
            <v>0</v>
          </cell>
        </row>
        <row r="825">
          <cell r="H825">
            <v>0</v>
          </cell>
        </row>
        <row r="826">
          <cell r="H826">
            <v>0</v>
          </cell>
        </row>
        <row r="827">
          <cell r="H827">
            <v>0</v>
          </cell>
        </row>
        <row r="828">
          <cell r="H828">
            <v>0</v>
          </cell>
        </row>
        <row r="829">
          <cell r="H829">
            <v>0</v>
          </cell>
        </row>
        <row r="830">
          <cell r="H830">
            <v>0</v>
          </cell>
        </row>
        <row r="831">
          <cell r="H831">
            <v>0</v>
          </cell>
        </row>
        <row r="832">
          <cell r="H832">
            <v>0</v>
          </cell>
        </row>
        <row r="833">
          <cell r="H833">
            <v>0</v>
          </cell>
        </row>
        <row r="834">
          <cell r="H834">
            <v>0</v>
          </cell>
        </row>
        <row r="835">
          <cell r="H835">
            <v>0</v>
          </cell>
        </row>
        <row r="836">
          <cell r="H836">
            <v>0</v>
          </cell>
        </row>
        <row r="837">
          <cell r="H837">
            <v>0</v>
          </cell>
        </row>
        <row r="838">
          <cell r="H838">
            <v>0</v>
          </cell>
        </row>
        <row r="839">
          <cell r="H839">
            <v>0</v>
          </cell>
        </row>
        <row r="840">
          <cell r="H840">
            <v>0</v>
          </cell>
        </row>
        <row r="841">
          <cell r="H841">
            <v>0</v>
          </cell>
        </row>
        <row r="842">
          <cell r="H842">
            <v>0</v>
          </cell>
        </row>
        <row r="843">
          <cell r="H843">
            <v>0</v>
          </cell>
        </row>
        <row r="844">
          <cell r="H844">
            <v>0</v>
          </cell>
        </row>
        <row r="845">
          <cell r="H845">
            <v>0</v>
          </cell>
        </row>
        <row r="846">
          <cell r="H846">
            <v>0</v>
          </cell>
        </row>
        <row r="847">
          <cell r="H847">
            <v>0</v>
          </cell>
        </row>
        <row r="848">
          <cell r="H848">
            <v>0</v>
          </cell>
        </row>
        <row r="849">
          <cell r="H849">
            <v>0</v>
          </cell>
        </row>
        <row r="850">
          <cell r="H850">
            <v>0</v>
          </cell>
        </row>
        <row r="851">
          <cell r="H851">
            <v>0</v>
          </cell>
        </row>
        <row r="852">
          <cell r="H852">
            <v>0</v>
          </cell>
        </row>
        <row r="853">
          <cell r="H853">
            <v>0</v>
          </cell>
        </row>
        <row r="854">
          <cell r="H854">
            <v>0</v>
          </cell>
        </row>
        <row r="855">
          <cell r="H855">
            <v>0</v>
          </cell>
        </row>
        <row r="856">
          <cell r="H856">
            <v>0</v>
          </cell>
        </row>
        <row r="857">
          <cell r="H857">
            <v>0</v>
          </cell>
        </row>
        <row r="858">
          <cell r="H858">
            <v>0</v>
          </cell>
        </row>
        <row r="859">
          <cell r="H859">
            <v>0</v>
          </cell>
        </row>
        <row r="860">
          <cell r="H860">
            <v>0</v>
          </cell>
        </row>
        <row r="861">
          <cell r="H861">
            <v>0</v>
          </cell>
        </row>
        <row r="862">
          <cell r="H862">
            <v>0</v>
          </cell>
        </row>
        <row r="863">
          <cell r="H863">
            <v>0</v>
          </cell>
        </row>
        <row r="864">
          <cell r="H864">
            <v>0</v>
          </cell>
        </row>
        <row r="865">
          <cell r="H865">
            <v>0</v>
          </cell>
        </row>
        <row r="866">
          <cell r="H866">
            <v>0</v>
          </cell>
        </row>
        <row r="867">
          <cell r="H867">
            <v>0</v>
          </cell>
        </row>
        <row r="868">
          <cell r="H868">
            <v>0</v>
          </cell>
        </row>
        <row r="869">
          <cell r="H869">
            <v>0</v>
          </cell>
        </row>
        <row r="870">
          <cell r="H870">
            <v>0</v>
          </cell>
        </row>
        <row r="871">
          <cell r="H871">
            <v>0</v>
          </cell>
        </row>
        <row r="872">
          <cell r="H872">
            <v>0</v>
          </cell>
        </row>
        <row r="873">
          <cell r="H873">
            <v>0</v>
          </cell>
        </row>
        <row r="874">
          <cell r="H874">
            <v>0</v>
          </cell>
        </row>
        <row r="875">
          <cell r="H875">
            <v>0</v>
          </cell>
        </row>
        <row r="876">
          <cell r="H876">
            <v>0</v>
          </cell>
        </row>
        <row r="877">
          <cell r="H877">
            <v>0</v>
          </cell>
        </row>
        <row r="878">
          <cell r="H878">
            <v>0</v>
          </cell>
        </row>
        <row r="879">
          <cell r="H879">
            <v>0</v>
          </cell>
        </row>
        <row r="880">
          <cell r="H880">
            <v>0</v>
          </cell>
        </row>
        <row r="881">
          <cell r="H881">
            <v>0</v>
          </cell>
        </row>
        <row r="882">
          <cell r="H882">
            <v>0</v>
          </cell>
        </row>
        <row r="883">
          <cell r="H883">
            <v>0</v>
          </cell>
        </row>
        <row r="884">
          <cell r="H884">
            <v>0</v>
          </cell>
        </row>
        <row r="885">
          <cell r="H885">
            <v>0</v>
          </cell>
        </row>
        <row r="886">
          <cell r="H886">
            <v>0</v>
          </cell>
        </row>
        <row r="887">
          <cell r="H887">
            <v>0</v>
          </cell>
        </row>
        <row r="888">
          <cell r="H888">
            <v>0</v>
          </cell>
        </row>
        <row r="889">
          <cell r="H889">
            <v>0</v>
          </cell>
        </row>
        <row r="890">
          <cell r="H890">
            <v>0</v>
          </cell>
        </row>
        <row r="891">
          <cell r="H891">
            <v>0</v>
          </cell>
        </row>
        <row r="892">
          <cell r="H892">
            <v>0</v>
          </cell>
        </row>
        <row r="893">
          <cell r="H893">
            <v>0</v>
          </cell>
        </row>
        <row r="894">
          <cell r="H894">
            <v>0</v>
          </cell>
        </row>
        <row r="895">
          <cell r="H895">
            <v>0</v>
          </cell>
        </row>
        <row r="896">
          <cell r="H896">
            <v>0</v>
          </cell>
        </row>
        <row r="897">
          <cell r="H897">
            <v>0</v>
          </cell>
        </row>
        <row r="898">
          <cell r="H898">
            <v>0</v>
          </cell>
        </row>
        <row r="899">
          <cell r="H899">
            <v>0</v>
          </cell>
        </row>
        <row r="900">
          <cell r="H900">
            <v>0</v>
          </cell>
        </row>
        <row r="901">
          <cell r="H901">
            <v>0</v>
          </cell>
        </row>
        <row r="902">
          <cell r="H902">
            <v>0</v>
          </cell>
        </row>
        <row r="903">
          <cell r="H903">
            <v>0</v>
          </cell>
        </row>
        <row r="904">
          <cell r="H904">
            <v>0</v>
          </cell>
        </row>
        <row r="905">
          <cell r="H905">
            <v>0</v>
          </cell>
        </row>
        <row r="906">
          <cell r="H906">
            <v>0</v>
          </cell>
        </row>
        <row r="907">
          <cell r="H907">
            <v>0</v>
          </cell>
        </row>
        <row r="908">
          <cell r="H908">
            <v>0</v>
          </cell>
        </row>
        <row r="909">
          <cell r="H909">
            <v>0</v>
          </cell>
        </row>
        <row r="910">
          <cell r="H910">
            <v>0</v>
          </cell>
        </row>
        <row r="911">
          <cell r="H911">
            <v>0</v>
          </cell>
        </row>
        <row r="912">
          <cell r="H912">
            <v>0</v>
          </cell>
        </row>
        <row r="913">
          <cell r="H913">
            <v>0</v>
          </cell>
        </row>
        <row r="914">
          <cell r="H914">
            <v>0</v>
          </cell>
        </row>
        <row r="915">
          <cell r="H915">
            <v>0</v>
          </cell>
        </row>
        <row r="916">
          <cell r="H916">
            <v>0</v>
          </cell>
        </row>
        <row r="917">
          <cell r="H917">
            <v>0</v>
          </cell>
        </row>
        <row r="918">
          <cell r="H918">
            <v>0</v>
          </cell>
        </row>
        <row r="919">
          <cell r="H919">
            <v>0</v>
          </cell>
        </row>
        <row r="920">
          <cell r="H920">
            <v>0</v>
          </cell>
        </row>
        <row r="921">
          <cell r="H921">
            <v>0</v>
          </cell>
        </row>
        <row r="922">
          <cell r="H922">
            <v>0</v>
          </cell>
        </row>
        <row r="923">
          <cell r="H923">
            <v>0</v>
          </cell>
        </row>
        <row r="924">
          <cell r="H924">
            <v>0</v>
          </cell>
        </row>
        <row r="925">
          <cell r="H925">
            <v>0</v>
          </cell>
        </row>
        <row r="926">
          <cell r="H926">
            <v>0</v>
          </cell>
        </row>
        <row r="927">
          <cell r="H927">
            <v>0</v>
          </cell>
        </row>
        <row r="928">
          <cell r="H928">
            <v>0</v>
          </cell>
        </row>
        <row r="929">
          <cell r="H929">
            <v>0</v>
          </cell>
        </row>
        <row r="930">
          <cell r="H930">
            <v>0</v>
          </cell>
        </row>
        <row r="931">
          <cell r="H931">
            <v>0</v>
          </cell>
        </row>
        <row r="932">
          <cell r="H932">
            <v>0</v>
          </cell>
        </row>
        <row r="933">
          <cell r="H933">
            <v>0</v>
          </cell>
        </row>
        <row r="934">
          <cell r="H934">
            <v>0</v>
          </cell>
        </row>
        <row r="935">
          <cell r="H935">
            <v>0</v>
          </cell>
        </row>
        <row r="936">
          <cell r="H936">
            <v>0</v>
          </cell>
        </row>
        <row r="937">
          <cell r="H937">
            <v>0</v>
          </cell>
        </row>
        <row r="938">
          <cell r="H938">
            <v>0</v>
          </cell>
        </row>
        <row r="939">
          <cell r="H939">
            <v>0</v>
          </cell>
        </row>
        <row r="940">
          <cell r="H940">
            <v>0</v>
          </cell>
        </row>
        <row r="941">
          <cell r="H941">
            <v>0</v>
          </cell>
        </row>
        <row r="942">
          <cell r="H942">
            <v>0</v>
          </cell>
        </row>
        <row r="943">
          <cell r="H943">
            <v>0</v>
          </cell>
        </row>
        <row r="944">
          <cell r="H944">
            <v>0</v>
          </cell>
        </row>
        <row r="945">
          <cell r="H945">
            <v>0</v>
          </cell>
        </row>
        <row r="946">
          <cell r="H946">
            <v>0</v>
          </cell>
        </row>
        <row r="947">
          <cell r="H947">
            <v>0</v>
          </cell>
        </row>
        <row r="948">
          <cell r="H948">
            <v>0</v>
          </cell>
        </row>
        <row r="949">
          <cell r="H949">
            <v>0</v>
          </cell>
        </row>
        <row r="950">
          <cell r="H950">
            <v>0</v>
          </cell>
        </row>
        <row r="951">
          <cell r="H951">
            <v>0</v>
          </cell>
        </row>
        <row r="952">
          <cell r="H952">
            <v>0</v>
          </cell>
        </row>
        <row r="953">
          <cell r="H953">
            <v>0</v>
          </cell>
        </row>
        <row r="954">
          <cell r="H954">
            <v>0</v>
          </cell>
        </row>
        <row r="955">
          <cell r="H955">
            <v>0</v>
          </cell>
        </row>
        <row r="956">
          <cell r="H956">
            <v>0</v>
          </cell>
        </row>
        <row r="957">
          <cell r="H957">
            <v>0</v>
          </cell>
        </row>
        <row r="958">
          <cell r="H958">
            <v>0</v>
          </cell>
        </row>
        <row r="959">
          <cell r="H959">
            <v>0</v>
          </cell>
        </row>
        <row r="960">
          <cell r="H960">
            <v>0</v>
          </cell>
        </row>
        <row r="961">
          <cell r="H961">
            <v>0</v>
          </cell>
        </row>
        <row r="962">
          <cell r="H962">
            <v>0</v>
          </cell>
        </row>
        <row r="963">
          <cell r="H963">
            <v>0</v>
          </cell>
        </row>
        <row r="964">
          <cell r="H964">
            <v>0</v>
          </cell>
        </row>
        <row r="965">
          <cell r="H965">
            <v>0</v>
          </cell>
        </row>
        <row r="966">
          <cell r="H966">
            <v>0</v>
          </cell>
        </row>
        <row r="967">
          <cell r="H967">
            <v>0</v>
          </cell>
        </row>
        <row r="968">
          <cell r="H968">
            <v>0</v>
          </cell>
        </row>
        <row r="969">
          <cell r="H969">
            <v>0</v>
          </cell>
        </row>
        <row r="970">
          <cell r="H970">
            <v>0</v>
          </cell>
        </row>
        <row r="971">
          <cell r="H971">
            <v>0</v>
          </cell>
        </row>
        <row r="972">
          <cell r="H972">
            <v>0</v>
          </cell>
        </row>
        <row r="973">
          <cell r="H973">
            <v>0</v>
          </cell>
        </row>
        <row r="974">
          <cell r="H974">
            <v>0</v>
          </cell>
        </row>
        <row r="975">
          <cell r="H975">
            <v>0</v>
          </cell>
        </row>
        <row r="976">
          <cell r="H976">
            <v>0</v>
          </cell>
        </row>
        <row r="977">
          <cell r="H977">
            <v>0</v>
          </cell>
        </row>
        <row r="978">
          <cell r="H978">
            <v>0</v>
          </cell>
        </row>
        <row r="979">
          <cell r="H979">
            <v>0</v>
          </cell>
        </row>
        <row r="980">
          <cell r="H980">
            <v>0</v>
          </cell>
        </row>
        <row r="981">
          <cell r="H981">
            <v>0</v>
          </cell>
        </row>
        <row r="982">
          <cell r="H982">
            <v>0</v>
          </cell>
        </row>
        <row r="983">
          <cell r="H983">
            <v>0</v>
          </cell>
        </row>
        <row r="984">
          <cell r="H984">
            <v>0</v>
          </cell>
        </row>
        <row r="985">
          <cell r="H985">
            <v>0</v>
          </cell>
        </row>
        <row r="986">
          <cell r="H986">
            <v>0</v>
          </cell>
        </row>
        <row r="987">
          <cell r="H987">
            <v>0</v>
          </cell>
        </row>
        <row r="988">
          <cell r="H988">
            <v>0</v>
          </cell>
        </row>
        <row r="989">
          <cell r="H989">
            <v>0</v>
          </cell>
        </row>
        <row r="990">
          <cell r="H990">
            <v>0</v>
          </cell>
        </row>
        <row r="991">
          <cell r="H991">
            <v>0</v>
          </cell>
        </row>
        <row r="992">
          <cell r="H992">
            <v>0</v>
          </cell>
        </row>
        <row r="993">
          <cell r="H993">
            <v>0</v>
          </cell>
        </row>
        <row r="994">
          <cell r="H994">
            <v>0</v>
          </cell>
        </row>
        <row r="995">
          <cell r="H995">
            <v>0</v>
          </cell>
        </row>
        <row r="996">
          <cell r="H996">
            <v>0</v>
          </cell>
        </row>
        <row r="997">
          <cell r="H997">
            <v>0</v>
          </cell>
        </row>
        <row r="998">
          <cell r="H998">
            <v>0</v>
          </cell>
        </row>
        <row r="999">
          <cell r="H999">
            <v>0</v>
          </cell>
        </row>
        <row r="1000">
          <cell r="H1000">
            <v>0</v>
          </cell>
        </row>
        <row r="1001">
          <cell r="H1001">
            <v>0</v>
          </cell>
        </row>
        <row r="1002">
          <cell r="H1002">
            <v>0</v>
          </cell>
        </row>
        <row r="1003">
          <cell r="H1003">
            <v>0</v>
          </cell>
        </row>
        <row r="1004">
          <cell r="H1004">
            <v>0</v>
          </cell>
        </row>
        <row r="1005">
          <cell r="H1005">
            <v>0</v>
          </cell>
        </row>
        <row r="1006">
          <cell r="H1006">
            <v>0</v>
          </cell>
        </row>
        <row r="1007">
          <cell r="H1007">
            <v>0</v>
          </cell>
        </row>
        <row r="1008">
          <cell r="H1008">
            <v>0</v>
          </cell>
        </row>
        <row r="1009">
          <cell r="H1009">
            <v>0</v>
          </cell>
        </row>
        <row r="1010">
          <cell r="H1010">
            <v>0</v>
          </cell>
        </row>
        <row r="1011">
          <cell r="H1011">
            <v>0</v>
          </cell>
        </row>
        <row r="1012">
          <cell r="H1012">
            <v>0</v>
          </cell>
        </row>
        <row r="1013">
          <cell r="H1013">
            <v>0</v>
          </cell>
        </row>
        <row r="1014">
          <cell r="H1014">
            <v>0</v>
          </cell>
        </row>
        <row r="1015">
          <cell r="H1015">
            <v>0</v>
          </cell>
        </row>
        <row r="1016">
          <cell r="H1016">
            <v>0</v>
          </cell>
        </row>
        <row r="1017">
          <cell r="H1017">
            <v>0</v>
          </cell>
        </row>
        <row r="1018">
          <cell r="H1018">
            <v>0</v>
          </cell>
        </row>
        <row r="1019">
          <cell r="H1019">
            <v>0</v>
          </cell>
        </row>
        <row r="1020">
          <cell r="H1020">
            <v>0</v>
          </cell>
        </row>
        <row r="1021">
          <cell r="H1021">
            <v>0</v>
          </cell>
        </row>
        <row r="1022">
          <cell r="H1022">
            <v>0</v>
          </cell>
        </row>
        <row r="1023">
          <cell r="H1023">
            <v>0</v>
          </cell>
        </row>
        <row r="1024">
          <cell r="H1024">
            <v>0</v>
          </cell>
        </row>
        <row r="1025">
          <cell r="H1025">
            <v>0</v>
          </cell>
        </row>
        <row r="1026">
          <cell r="H1026">
            <v>0</v>
          </cell>
        </row>
        <row r="1027">
          <cell r="H1027">
            <v>0</v>
          </cell>
        </row>
        <row r="1028">
          <cell r="H1028">
            <v>0</v>
          </cell>
        </row>
        <row r="1029">
          <cell r="H1029">
            <v>0</v>
          </cell>
        </row>
        <row r="1030">
          <cell r="H1030">
            <v>0</v>
          </cell>
        </row>
        <row r="1031">
          <cell r="H1031">
            <v>0</v>
          </cell>
        </row>
        <row r="1032">
          <cell r="H1032">
            <v>0</v>
          </cell>
        </row>
        <row r="1033">
          <cell r="H1033">
            <v>0</v>
          </cell>
        </row>
        <row r="1034">
          <cell r="H1034">
            <v>0</v>
          </cell>
        </row>
        <row r="1035">
          <cell r="H1035">
            <v>0</v>
          </cell>
        </row>
        <row r="1036">
          <cell r="H1036">
            <v>0</v>
          </cell>
        </row>
        <row r="1037">
          <cell r="H1037">
            <v>0</v>
          </cell>
        </row>
        <row r="1038">
          <cell r="H1038">
            <v>0</v>
          </cell>
        </row>
        <row r="1039">
          <cell r="H1039">
            <v>0</v>
          </cell>
        </row>
        <row r="1040">
          <cell r="H1040">
            <v>0</v>
          </cell>
        </row>
        <row r="1041">
          <cell r="H1041">
            <v>0</v>
          </cell>
        </row>
        <row r="1042">
          <cell r="H1042">
            <v>0</v>
          </cell>
        </row>
        <row r="1043">
          <cell r="H1043">
            <v>0</v>
          </cell>
        </row>
        <row r="1044">
          <cell r="H1044">
            <v>0</v>
          </cell>
        </row>
        <row r="1045">
          <cell r="H1045">
            <v>0</v>
          </cell>
        </row>
        <row r="1046">
          <cell r="H1046">
            <v>0</v>
          </cell>
        </row>
        <row r="1047">
          <cell r="H1047">
            <v>0</v>
          </cell>
        </row>
        <row r="1048">
          <cell r="H1048">
            <v>0</v>
          </cell>
        </row>
        <row r="1049">
          <cell r="H1049">
            <v>0</v>
          </cell>
        </row>
        <row r="1050">
          <cell r="H1050">
            <v>0</v>
          </cell>
        </row>
        <row r="1051">
          <cell r="H1051">
            <v>0</v>
          </cell>
        </row>
        <row r="1052">
          <cell r="H1052">
            <v>0</v>
          </cell>
        </row>
        <row r="1053">
          <cell r="H1053">
            <v>0</v>
          </cell>
        </row>
        <row r="1054">
          <cell r="H1054">
            <v>0</v>
          </cell>
        </row>
        <row r="1055">
          <cell r="H1055">
            <v>0</v>
          </cell>
        </row>
        <row r="1056">
          <cell r="H1056">
            <v>0</v>
          </cell>
        </row>
        <row r="1057">
          <cell r="H1057">
            <v>0</v>
          </cell>
        </row>
        <row r="1058">
          <cell r="H1058">
            <v>0</v>
          </cell>
        </row>
        <row r="1059">
          <cell r="H1059">
            <v>0</v>
          </cell>
        </row>
        <row r="1060">
          <cell r="H1060">
            <v>0</v>
          </cell>
        </row>
        <row r="1061">
          <cell r="H1061">
            <v>0</v>
          </cell>
        </row>
        <row r="1062">
          <cell r="H1062">
            <v>0</v>
          </cell>
        </row>
        <row r="1063">
          <cell r="H1063">
            <v>0</v>
          </cell>
        </row>
        <row r="1064">
          <cell r="H1064">
            <v>0</v>
          </cell>
        </row>
        <row r="1065">
          <cell r="H1065">
            <v>0</v>
          </cell>
        </row>
        <row r="1066">
          <cell r="H1066">
            <v>0</v>
          </cell>
        </row>
        <row r="1067">
          <cell r="H1067">
            <v>0</v>
          </cell>
        </row>
        <row r="1068">
          <cell r="H1068">
            <v>0</v>
          </cell>
        </row>
        <row r="1069">
          <cell r="H1069">
            <v>0</v>
          </cell>
        </row>
        <row r="1070">
          <cell r="H1070">
            <v>0</v>
          </cell>
        </row>
        <row r="1071">
          <cell r="H1071">
            <v>0</v>
          </cell>
        </row>
        <row r="1072">
          <cell r="H1072">
            <v>0</v>
          </cell>
        </row>
        <row r="1073">
          <cell r="H1073">
            <v>0</v>
          </cell>
        </row>
        <row r="1074">
          <cell r="H1074">
            <v>0</v>
          </cell>
        </row>
        <row r="1075">
          <cell r="H1075">
            <v>0</v>
          </cell>
        </row>
        <row r="1076">
          <cell r="H1076">
            <v>0</v>
          </cell>
        </row>
        <row r="1077">
          <cell r="H1077">
            <v>0</v>
          </cell>
        </row>
        <row r="1078">
          <cell r="H1078">
            <v>0</v>
          </cell>
        </row>
        <row r="1079">
          <cell r="H1079">
            <v>0</v>
          </cell>
        </row>
        <row r="1080">
          <cell r="H1080">
            <v>0</v>
          </cell>
        </row>
        <row r="1081">
          <cell r="H1081">
            <v>0</v>
          </cell>
        </row>
        <row r="1082">
          <cell r="H1082">
            <v>0</v>
          </cell>
        </row>
        <row r="1083">
          <cell r="H1083">
            <v>0</v>
          </cell>
        </row>
        <row r="1084">
          <cell r="H1084">
            <v>0</v>
          </cell>
        </row>
        <row r="1085">
          <cell r="H1085">
            <v>0</v>
          </cell>
        </row>
        <row r="1086">
          <cell r="H1086">
            <v>0</v>
          </cell>
        </row>
        <row r="1087">
          <cell r="H1087">
            <v>0</v>
          </cell>
        </row>
        <row r="1088">
          <cell r="H1088">
            <v>0</v>
          </cell>
        </row>
        <row r="1089">
          <cell r="H1089">
            <v>0</v>
          </cell>
        </row>
        <row r="1090">
          <cell r="H1090">
            <v>0</v>
          </cell>
        </row>
        <row r="1091">
          <cell r="H1091">
            <v>0</v>
          </cell>
        </row>
        <row r="1092">
          <cell r="H1092">
            <v>0</v>
          </cell>
        </row>
        <row r="1093">
          <cell r="H1093">
            <v>0</v>
          </cell>
        </row>
        <row r="1094">
          <cell r="H1094">
            <v>0</v>
          </cell>
        </row>
        <row r="1095">
          <cell r="H1095">
            <v>0</v>
          </cell>
        </row>
        <row r="1096">
          <cell r="H1096">
            <v>0</v>
          </cell>
        </row>
        <row r="1097">
          <cell r="H1097">
            <v>0</v>
          </cell>
        </row>
        <row r="1098">
          <cell r="H1098">
            <v>0</v>
          </cell>
        </row>
        <row r="1099">
          <cell r="H1099">
            <v>0</v>
          </cell>
        </row>
        <row r="1100">
          <cell r="H1100">
            <v>0</v>
          </cell>
        </row>
        <row r="1101">
          <cell r="H1101">
            <v>0</v>
          </cell>
        </row>
        <row r="1102">
          <cell r="H1102">
            <v>0</v>
          </cell>
        </row>
        <row r="1103">
          <cell r="H1103">
            <v>0</v>
          </cell>
        </row>
        <row r="1104">
          <cell r="H1104">
            <v>0</v>
          </cell>
        </row>
        <row r="1105">
          <cell r="H1105">
            <v>0</v>
          </cell>
        </row>
        <row r="1106">
          <cell r="H1106">
            <v>0</v>
          </cell>
        </row>
        <row r="1107">
          <cell r="H1107">
            <v>0</v>
          </cell>
        </row>
        <row r="1108">
          <cell r="H1108">
            <v>0</v>
          </cell>
        </row>
        <row r="1109">
          <cell r="H1109">
            <v>0</v>
          </cell>
        </row>
        <row r="1110">
          <cell r="H1110">
            <v>0</v>
          </cell>
        </row>
        <row r="1111">
          <cell r="H1111">
            <v>0</v>
          </cell>
        </row>
        <row r="1112">
          <cell r="H1112">
            <v>0</v>
          </cell>
        </row>
        <row r="1113">
          <cell r="H1113">
            <v>0</v>
          </cell>
        </row>
        <row r="1114">
          <cell r="H1114">
            <v>0</v>
          </cell>
        </row>
        <row r="1115">
          <cell r="H1115">
            <v>0</v>
          </cell>
        </row>
        <row r="1116">
          <cell r="H1116">
            <v>0</v>
          </cell>
        </row>
        <row r="1117">
          <cell r="H1117">
            <v>0</v>
          </cell>
        </row>
        <row r="1118">
          <cell r="H1118">
            <v>0</v>
          </cell>
        </row>
        <row r="1119">
          <cell r="H1119">
            <v>0</v>
          </cell>
        </row>
        <row r="1120">
          <cell r="H1120">
            <v>0</v>
          </cell>
        </row>
        <row r="1121">
          <cell r="H1121">
            <v>0</v>
          </cell>
        </row>
        <row r="1122">
          <cell r="H1122">
            <v>0</v>
          </cell>
        </row>
        <row r="1123">
          <cell r="H1123">
            <v>0</v>
          </cell>
        </row>
        <row r="1124">
          <cell r="H1124">
            <v>0</v>
          </cell>
        </row>
        <row r="1125">
          <cell r="H1125">
            <v>0</v>
          </cell>
        </row>
        <row r="1126">
          <cell r="H1126">
            <v>0</v>
          </cell>
        </row>
        <row r="1127">
          <cell r="H1127">
            <v>0</v>
          </cell>
        </row>
        <row r="1128">
          <cell r="H1128">
            <v>0</v>
          </cell>
        </row>
        <row r="1129">
          <cell r="H1129">
            <v>0</v>
          </cell>
        </row>
        <row r="1130">
          <cell r="H1130">
            <v>0</v>
          </cell>
        </row>
        <row r="1131">
          <cell r="H1131">
            <v>0</v>
          </cell>
        </row>
        <row r="1132">
          <cell r="H1132">
            <v>0</v>
          </cell>
        </row>
        <row r="1133">
          <cell r="H1133">
            <v>0</v>
          </cell>
        </row>
        <row r="1134">
          <cell r="H1134">
            <v>0</v>
          </cell>
        </row>
        <row r="1135">
          <cell r="H1135">
            <v>0</v>
          </cell>
        </row>
        <row r="1136">
          <cell r="H1136">
            <v>0</v>
          </cell>
        </row>
        <row r="1137">
          <cell r="H1137">
            <v>0</v>
          </cell>
        </row>
        <row r="1138">
          <cell r="H1138">
            <v>0</v>
          </cell>
        </row>
        <row r="1139">
          <cell r="H1139">
            <v>0</v>
          </cell>
        </row>
        <row r="1140">
          <cell r="H1140">
            <v>0</v>
          </cell>
        </row>
        <row r="1141">
          <cell r="H1141">
            <v>0</v>
          </cell>
        </row>
        <row r="1142">
          <cell r="H1142">
            <v>0</v>
          </cell>
        </row>
        <row r="1143">
          <cell r="H1143">
            <v>0</v>
          </cell>
        </row>
        <row r="1144">
          <cell r="H1144">
            <v>0</v>
          </cell>
        </row>
        <row r="1145">
          <cell r="H1145">
            <v>0</v>
          </cell>
        </row>
        <row r="1146">
          <cell r="H1146">
            <v>0</v>
          </cell>
        </row>
        <row r="1147">
          <cell r="H1147">
            <v>0</v>
          </cell>
        </row>
        <row r="1148">
          <cell r="H1148">
            <v>0</v>
          </cell>
        </row>
        <row r="1149">
          <cell r="H1149">
            <v>0</v>
          </cell>
        </row>
        <row r="1150">
          <cell r="H1150">
            <v>0</v>
          </cell>
        </row>
        <row r="1151">
          <cell r="H1151">
            <v>0</v>
          </cell>
        </row>
        <row r="1152">
          <cell r="H1152">
            <v>0</v>
          </cell>
        </row>
        <row r="1153">
          <cell r="H1153">
            <v>0</v>
          </cell>
        </row>
        <row r="1154">
          <cell r="H1154">
            <v>0</v>
          </cell>
        </row>
        <row r="1155">
          <cell r="H1155">
            <v>0</v>
          </cell>
        </row>
        <row r="1156">
          <cell r="H1156">
            <v>0</v>
          </cell>
        </row>
        <row r="1157">
          <cell r="H1157">
            <v>0</v>
          </cell>
        </row>
        <row r="1158">
          <cell r="H1158">
            <v>0</v>
          </cell>
        </row>
        <row r="1159">
          <cell r="H1159">
            <v>0</v>
          </cell>
        </row>
        <row r="1160">
          <cell r="H1160">
            <v>0</v>
          </cell>
        </row>
        <row r="1161">
          <cell r="H1161">
            <v>0</v>
          </cell>
        </row>
        <row r="1162">
          <cell r="H1162">
            <v>0</v>
          </cell>
        </row>
        <row r="1163">
          <cell r="H1163">
            <v>0</v>
          </cell>
        </row>
        <row r="1164">
          <cell r="H1164">
            <v>0</v>
          </cell>
        </row>
        <row r="1165">
          <cell r="H1165">
            <v>0</v>
          </cell>
        </row>
        <row r="1166">
          <cell r="H1166">
            <v>0</v>
          </cell>
        </row>
        <row r="1167">
          <cell r="H1167">
            <v>0</v>
          </cell>
        </row>
        <row r="1168">
          <cell r="H1168">
            <v>0</v>
          </cell>
        </row>
        <row r="1169">
          <cell r="H1169">
            <v>0</v>
          </cell>
        </row>
        <row r="1170">
          <cell r="H1170">
            <v>0</v>
          </cell>
        </row>
        <row r="1171">
          <cell r="H1171">
            <v>0</v>
          </cell>
        </row>
        <row r="1172">
          <cell r="H1172">
            <v>0</v>
          </cell>
        </row>
        <row r="1173">
          <cell r="H1173">
            <v>0</v>
          </cell>
        </row>
        <row r="1174">
          <cell r="H1174">
            <v>0</v>
          </cell>
        </row>
        <row r="1175">
          <cell r="H1175">
            <v>0</v>
          </cell>
        </row>
        <row r="1176">
          <cell r="H1176">
            <v>0</v>
          </cell>
        </row>
        <row r="1177">
          <cell r="H1177">
            <v>0</v>
          </cell>
        </row>
        <row r="1178">
          <cell r="H1178">
            <v>0</v>
          </cell>
        </row>
        <row r="1179">
          <cell r="H1179">
            <v>0</v>
          </cell>
        </row>
        <row r="1180">
          <cell r="H1180">
            <v>0</v>
          </cell>
        </row>
        <row r="1181">
          <cell r="H1181">
            <v>0</v>
          </cell>
        </row>
        <row r="1182">
          <cell r="H1182">
            <v>0</v>
          </cell>
        </row>
        <row r="1183">
          <cell r="H1183">
            <v>0</v>
          </cell>
        </row>
        <row r="1184">
          <cell r="H1184">
            <v>0</v>
          </cell>
        </row>
        <row r="1185">
          <cell r="H1185">
            <v>0</v>
          </cell>
        </row>
        <row r="1186">
          <cell r="H1186">
            <v>0</v>
          </cell>
        </row>
        <row r="1187">
          <cell r="H1187">
            <v>0</v>
          </cell>
        </row>
        <row r="1188">
          <cell r="H1188">
            <v>0</v>
          </cell>
        </row>
        <row r="1189">
          <cell r="H1189">
            <v>0</v>
          </cell>
        </row>
        <row r="1190">
          <cell r="H1190">
            <v>0</v>
          </cell>
        </row>
        <row r="1191">
          <cell r="H1191">
            <v>0</v>
          </cell>
        </row>
        <row r="1192">
          <cell r="H1192">
            <v>0</v>
          </cell>
        </row>
        <row r="1193">
          <cell r="H1193">
            <v>0</v>
          </cell>
        </row>
        <row r="1194">
          <cell r="H1194">
            <v>0</v>
          </cell>
        </row>
        <row r="1195">
          <cell r="H1195">
            <v>0</v>
          </cell>
        </row>
        <row r="1196">
          <cell r="H1196">
            <v>0</v>
          </cell>
        </row>
        <row r="1197">
          <cell r="H1197">
            <v>0</v>
          </cell>
        </row>
        <row r="1198">
          <cell r="H1198">
            <v>0</v>
          </cell>
        </row>
        <row r="1199">
          <cell r="H1199">
            <v>0</v>
          </cell>
        </row>
        <row r="1200">
          <cell r="H1200">
            <v>0</v>
          </cell>
        </row>
        <row r="1201">
          <cell r="H1201">
            <v>0</v>
          </cell>
        </row>
        <row r="1202">
          <cell r="H1202">
            <v>0</v>
          </cell>
        </row>
        <row r="1203">
          <cell r="H1203">
            <v>0</v>
          </cell>
        </row>
        <row r="1204">
          <cell r="H1204">
            <v>0</v>
          </cell>
        </row>
        <row r="1205">
          <cell r="H1205">
            <v>0</v>
          </cell>
        </row>
        <row r="1206">
          <cell r="H1206">
            <v>0</v>
          </cell>
        </row>
        <row r="1207">
          <cell r="H1207">
            <v>0</v>
          </cell>
        </row>
        <row r="1208">
          <cell r="H1208">
            <v>0</v>
          </cell>
        </row>
        <row r="1209">
          <cell r="H1209">
            <v>0</v>
          </cell>
        </row>
        <row r="1210">
          <cell r="H1210">
            <v>0</v>
          </cell>
        </row>
        <row r="1211">
          <cell r="H1211">
            <v>0</v>
          </cell>
        </row>
        <row r="1212">
          <cell r="H1212">
            <v>0</v>
          </cell>
        </row>
        <row r="1213">
          <cell r="H1213">
            <v>0</v>
          </cell>
        </row>
        <row r="1214">
          <cell r="H1214">
            <v>0</v>
          </cell>
        </row>
        <row r="1215">
          <cell r="H1215">
            <v>0</v>
          </cell>
        </row>
        <row r="1216">
          <cell r="H1216">
            <v>0</v>
          </cell>
        </row>
        <row r="1217">
          <cell r="H1217">
            <v>0</v>
          </cell>
        </row>
        <row r="1218">
          <cell r="H1218">
            <v>0</v>
          </cell>
        </row>
        <row r="1219">
          <cell r="H1219">
            <v>0</v>
          </cell>
        </row>
        <row r="1220">
          <cell r="H1220">
            <v>0</v>
          </cell>
        </row>
        <row r="1221">
          <cell r="H1221">
            <v>0</v>
          </cell>
        </row>
        <row r="1222">
          <cell r="H1222">
            <v>0</v>
          </cell>
        </row>
        <row r="1223">
          <cell r="H1223">
            <v>0</v>
          </cell>
        </row>
        <row r="1224">
          <cell r="H1224">
            <v>0</v>
          </cell>
        </row>
        <row r="1225">
          <cell r="H1225">
            <v>0</v>
          </cell>
        </row>
        <row r="1226">
          <cell r="H1226">
            <v>0</v>
          </cell>
        </row>
        <row r="1227">
          <cell r="H1227">
            <v>0</v>
          </cell>
        </row>
        <row r="1228">
          <cell r="H1228">
            <v>0</v>
          </cell>
        </row>
        <row r="1229">
          <cell r="H1229">
            <v>0</v>
          </cell>
        </row>
        <row r="1230">
          <cell r="H1230">
            <v>0</v>
          </cell>
        </row>
        <row r="1231">
          <cell r="H1231">
            <v>0</v>
          </cell>
        </row>
        <row r="1232">
          <cell r="H1232">
            <v>0</v>
          </cell>
        </row>
        <row r="1233">
          <cell r="H1233">
            <v>0</v>
          </cell>
        </row>
        <row r="1234">
          <cell r="H1234">
            <v>0</v>
          </cell>
        </row>
        <row r="1235">
          <cell r="H1235">
            <v>0</v>
          </cell>
        </row>
        <row r="1236">
          <cell r="H1236">
            <v>0</v>
          </cell>
        </row>
        <row r="1237">
          <cell r="H1237">
            <v>0</v>
          </cell>
        </row>
        <row r="1238">
          <cell r="H1238">
            <v>0</v>
          </cell>
        </row>
        <row r="1239">
          <cell r="H1239">
            <v>0</v>
          </cell>
        </row>
        <row r="1240">
          <cell r="H1240">
            <v>0</v>
          </cell>
        </row>
        <row r="1241">
          <cell r="H1241">
            <v>0</v>
          </cell>
        </row>
        <row r="1242">
          <cell r="H1242">
            <v>0</v>
          </cell>
        </row>
        <row r="1243">
          <cell r="H1243">
            <v>0</v>
          </cell>
        </row>
        <row r="1244">
          <cell r="H1244">
            <v>0</v>
          </cell>
        </row>
        <row r="1245">
          <cell r="H1245">
            <v>0</v>
          </cell>
        </row>
        <row r="1246">
          <cell r="H1246">
            <v>0</v>
          </cell>
        </row>
        <row r="1247">
          <cell r="H1247">
            <v>0</v>
          </cell>
        </row>
        <row r="1248">
          <cell r="H1248">
            <v>0</v>
          </cell>
        </row>
        <row r="1249">
          <cell r="H1249">
            <v>0</v>
          </cell>
        </row>
        <row r="1250">
          <cell r="H1250">
            <v>0</v>
          </cell>
        </row>
        <row r="1251">
          <cell r="H1251">
            <v>0</v>
          </cell>
        </row>
        <row r="1252">
          <cell r="H1252">
            <v>0</v>
          </cell>
        </row>
        <row r="1253">
          <cell r="H1253">
            <v>0</v>
          </cell>
        </row>
        <row r="1254">
          <cell r="H1254">
            <v>0</v>
          </cell>
        </row>
        <row r="1255">
          <cell r="H1255">
            <v>0</v>
          </cell>
        </row>
        <row r="1256">
          <cell r="H1256">
            <v>0</v>
          </cell>
        </row>
        <row r="1257">
          <cell r="H1257">
            <v>0</v>
          </cell>
        </row>
        <row r="1258">
          <cell r="H1258">
            <v>0</v>
          </cell>
        </row>
        <row r="1259">
          <cell r="H1259">
            <v>0</v>
          </cell>
        </row>
        <row r="1260">
          <cell r="H1260">
            <v>0</v>
          </cell>
        </row>
        <row r="1261">
          <cell r="H1261">
            <v>0</v>
          </cell>
        </row>
        <row r="1262">
          <cell r="H1262">
            <v>0</v>
          </cell>
        </row>
        <row r="1263">
          <cell r="H1263">
            <v>0</v>
          </cell>
        </row>
        <row r="1264">
          <cell r="H1264">
            <v>0</v>
          </cell>
        </row>
        <row r="1265">
          <cell r="H1265">
            <v>0</v>
          </cell>
        </row>
        <row r="1266">
          <cell r="H1266">
            <v>0</v>
          </cell>
        </row>
        <row r="1267">
          <cell r="H1267">
            <v>0</v>
          </cell>
        </row>
        <row r="1268">
          <cell r="H1268">
            <v>0</v>
          </cell>
        </row>
        <row r="1269">
          <cell r="H1269">
            <v>0</v>
          </cell>
        </row>
        <row r="1270">
          <cell r="H1270">
            <v>0</v>
          </cell>
        </row>
        <row r="1271">
          <cell r="H1271">
            <v>0</v>
          </cell>
        </row>
        <row r="1272">
          <cell r="H1272">
            <v>0</v>
          </cell>
        </row>
        <row r="1273">
          <cell r="H1273">
            <v>0</v>
          </cell>
        </row>
        <row r="1274">
          <cell r="H1274">
            <v>0</v>
          </cell>
        </row>
        <row r="1275">
          <cell r="H1275">
            <v>0</v>
          </cell>
        </row>
        <row r="1276">
          <cell r="H1276">
            <v>0</v>
          </cell>
        </row>
        <row r="1277">
          <cell r="H1277">
            <v>0</v>
          </cell>
        </row>
        <row r="1278">
          <cell r="H1278">
            <v>0</v>
          </cell>
        </row>
        <row r="1279">
          <cell r="H1279">
            <v>0</v>
          </cell>
        </row>
        <row r="1280">
          <cell r="H1280">
            <v>0</v>
          </cell>
        </row>
        <row r="1281">
          <cell r="H1281">
            <v>0</v>
          </cell>
        </row>
        <row r="1282">
          <cell r="H1282">
            <v>0</v>
          </cell>
        </row>
        <row r="1283">
          <cell r="H1283">
            <v>0</v>
          </cell>
        </row>
        <row r="1284">
          <cell r="H1284">
            <v>0</v>
          </cell>
        </row>
        <row r="1285">
          <cell r="H1285">
            <v>0</v>
          </cell>
        </row>
        <row r="1286">
          <cell r="H1286">
            <v>0</v>
          </cell>
        </row>
        <row r="1287">
          <cell r="H1287">
            <v>0</v>
          </cell>
        </row>
        <row r="1288">
          <cell r="H1288">
            <v>0</v>
          </cell>
        </row>
        <row r="1289">
          <cell r="H1289">
            <v>0</v>
          </cell>
        </row>
        <row r="1290">
          <cell r="H1290">
            <v>0</v>
          </cell>
        </row>
        <row r="1291">
          <cell r="H1291">
            <v>0</v>
          </cell>
        </row>
        <row r="1292">
          <cell r="H1292">
            <v>0</v>
          </cell>
        </row>
        <row r="1293">
          <cell r="H1293">
            <v>0</v>
          </cell>
        </row>
        <row r="1294">
          <cell r="H1294">
            <v>0</v>
          </cell>
        </row>
        <row r="1295">
          <cell r="H1295">
            <v>0</v>
          </cell>
        </row>
        <row r="1296">
          <cell r="H1296">
            <v>0</v>
          </cell>
        </row>
        <row r="1297">
          <cell r="H1297">
            <v>0</v>
          </cell>
        </row>
        <row r="1298">
          <cell r="H1298">
            <v>0</v>
          </cell>
        </row>
        <row r="1299">
          <cell r="H1299">
            <v>0</v>
          </cell>
        </row>
        <row r="1300">
          <cell r="H1300">
            <v>0</v>
          </cell>
        </row>
        <row r="1301">
          <cell r="H1301">
            <v>0</v>
          </cell>
        </row>
        <row r="1302">
          <cell r="H1302">
            <v>0</v>
          </cell>
        </row>
        <row r="1303">
          <cell r="H1303">
            <v>0</v>
          </cell>
        </row>
        <row r="1304">
          <cell r="H1304">
            <v>0</v>
          </cell>
        </row>
        <row r="1305">
          <cell r="H1305">
            <v>0</v>
          </cell>
        </row>
        <row r="1306">
          <cell r="H1306">
            <v>0</v>
          </cell>
        </row>
        <row r="1307">
          <cell r="H1307">
            <v>0</v>
          </cell>
        </row>
        <row r="1308">
          <cell r="H1308">
            <v>0</v>
          </cell>
        </row>
        <row r="1309">
          <cell r="H1309">
            <v>0</v>
          </cell>
        </row>
        <row r="1310">
          <cell r="H1310">
            <v>0</v>
          </cell>
        </row>
        <row r="1311">
          <cell r="H1311">
            <v>0</v>
          </cell>
        </row>
        <row r="1312">
          <cell r="H1312">
            <v>0</v>
          </cell>
        </row>
        <row r="1313">
          <cell r="H1313">
            <v>0</v>
          </cell>
        </row>
        <row r="1314">
          <cell r="H1314">
            <v>0</v>
          </cell>
        </row>
        <row r="1315">
          <cell r="H1315">
            <v>0</v>
          </cell>
        </row>
        <row r="1316">
          <cell r="H1316">
            <v>0</v>
          </cell>
        </row>
        <row r="1317">
          <cell r="H1317">
            <v>0</v>
          </cell>
        </row>
        <row r="1318">
          <cell r="H1318">
            <v>0</v>
          </cell>
        </row>
        <row r="1319">
          <cell r="H1319">
            <v>0</v>
          </cell>
        </row>
        <row r="1320">
          <cell r="H1320">
            <v>0</v>
          </cell>
        </row>
        <row r="1321">
          <cell r="H1321">
            <v>0</v>
          </cell>
        </row>
        <row r="1322">
          <cell r="H1322">
            <v>0</v>
          </cell>
        </row>
        <row r="1323">
          <cell r="H1323">
            <v>0</v>
          </cell>
        </row>
        <row r="1324">
          <cell r="H1324">
            <v>0</v>
          </cell>
        </row>
        <row r="1325">
          <cell r="H1325">
            <v>0</v>
          </cell>
        </row>
        <row r="1326">
          <cell r="H1326">
            <v>0</v>
          </cell>
        </row>
        <row r="1327">
          <cell r="H1327">
            <v>0</v>
          </cell>
        </row>
        <row r="1328">
          <cell r="H1328">
            <v>0</v>
          </cell>
        </row>
        <row r="1329">
          <cell r="H1329">
            <v>0</v>
          </cell>
        </row>
        <row r="1330">
          <cell r="H1330">
            <v>0</v>
          </cell>
        </row>
        <row r="1331">
          <cell r="H1331">
            <v>0</v>
          </cell>
        </row>
        <row r="1332">
          <cell r="H1332">
            <v>0</v>
          </cell>
        </row>
        <row r="1333">
          <cell r="H1333">
            <v>0</v>
          </cell>
        </row>
        <row r="1334">
          <cell r="H1334">
            <v>0</v>
          </cell>
        </row>
        <row r="1335">
          <cell r="H1335">
            <v>0</v>
          </cell>
        </row>
        <row r="1336">
          <cell r="H1336">
            <v>0</v>
          </cell>
        </row>
        <row r="1337">
          <cell r="H1337">
            <v>0</v>
          </cell>
        </row>
        <row r="1338">
          <cell r="H1338">
            <v>0</v>
          </cell>
        </row>
        <row r="1339">
          <cell r="H1339">
            <v>0</v>
          </cell>
        </row>
        <row r="1340">
          <cell r="H1340">
            <v>0</v>
          </cell>
        </row>
        <row r="1341">
          <cell r="H1341">
            <v>0</v>
          </cell>
        </row>
        <row r="1342">
          <cell r="H1342">
            <v>0</v>
          </cell>
        </row>
        <row r="1343">
          <cell r="H1343">
            <v>0</v>
          </cell>
        </row>
        <row r="1344">
          <cell r="H1344">
            <v>0</v>
          </cell>
        </row>
        <row r="1345">
          <cell r="H1345">
            <v>0</v>
          </cell>
        </row>
        <row r="1346">
          <cell r="H1346">
            <v>0</v>
          </cell>
        </row>
        <row r="1347">
          <cell r="H1347">
            <v>0</v>
          </cell>
        </row>
        <row r="1348">
          <cell r="H1348">
            <v>0</v>
          </cell>
        </row>
        <row r="1349">
          <cell r="H1349">
            <v>0</v>
          </cell>
        </row>
        <row r="1350">
          <cell r="H1350">
            <v>0</v>
          </cell>
        </row>
        <row r="1351">
          <cell r="H1351">
            <v>0</v>
          </cell>
        </row>
        <row r="1352">
          <cell r="H1352">
            <v>0</v>
          </cell>
        </row>
        <row r="1353">
          <cell r="H1353">
            <v>0</v>
          </cell>
        </row>
        <row r="1354">
          <cell r="H1354">
            <v>0</v>
          </cell>
        </row>
        <row r="1355">
          <cell r="H1355">
            <v>0</v>
          </cell>
        </row>
        <row r="1356">
          <cell r="H1356">
            <v>0</v>
          </cell>
        </row>
        <row r="1357">
          <cell r="H1357">
            <v>0</v>
          </cell>
        </row>
        <row r="1358">
          <cell r="H1358">
            <v>0</v>
          </cell>
        </row>
        <row r="1359">
          <cell r="H1359">
            <v>0</v>
          </cell>
        </row>
        <row r="1360">
          <cell r="H1360">
            <v>0</v>
          </cell>
        </row>
        <row r="1361">
          <cell r="H1361">
            <v>0</v>
          </cell>
        </row>
        <row r="1362">
          <cell r="H1362">
            <v>0</v>
          </cell>
        </row>
        <row r="1363">
          <cell r="H1363">
            <v>0</v>
          </cell>
        </row>
        <row r="1364">
          <cell r="H1364">
            <v>0</v>
          </cell>
        </row>
        <row r="1365">
          <cell r="H1365">
            <v>0</v>
          </cell>
        </row>
        <row r="1366">
          <cell r="H1366">
            <v>0</v>
          </cell>
        </row>
        <row r="1367">
          <cell r="H1367">
            <v>0</v>
          </cell>
        </row>
        <row r="1368">
          <cell r="H1368">
            <v>0</v>
          </cell>
        </row>
        <row r="1369">
          <cell r="H1369">
            <v>0</v>
          </cell>
        </row>
        <row r="1370">
          <cell r="H1370">
            <v>0</v>
          </cell>
        </row>
        <row r="1371">
          <cell r="H1371">
            <v>0</v>
          </cell>
        </row>
        <row r="1372">
          <cell r="H1372">
            <v>0</v>
          </cell>
        </row>
        <row r="1373">
          <cell r="H1373">
            <v>0</v>
          </cell>
        </row>
        <row r="1374">
          <cell r="H1374">
            <v>0</v>
          </cell>
        </row>
        <row r="1375">
          <cell r="H1375">
            <v>0</v>
          </cell>
        </row>
        <row r="1376">
          <cell r="H1376">
            <v>0</v>
          </cell>
        </row>
        <row r="1377">
          <cell r="H1377">
            <v>0</v>
          </cell>
        </row>
        <row r="1378">
          <cell r="H1378">
            <v>0</v>
          </cell>
        </row>
        <row r="1379">
          <cell r="H1379">
            <v>0</v>
          </cell>
        </row>
        <row r="1380">
          <cell r="H1380">
            <v>0</v>
          </cell>
        </row>
        <row r="1381">
          <cell r="H1381">
            <v>0</v>
          </cell>
        </row>
        <row r="1382">
          <cell r="H1382">
            <v>0</v>
          </cell>
        </row>
        <row r="1383">
          <cell r="H1383">
            <v>0</v>
          </cell>
        </row>
        <row r="1384">
          <cell r="H1384">
            <v>0</v>
          </cell>
        </row>
        <row r="1385">
          <cell r="H1385">
            <v>0</v>
          </cell>
        </row>
        <row r="1386">
          <cell r="H1386">
            <v>0</v>
          </cell>
        </row>
        <row r="1387">
          <cell r="H1387">
            <v>0</v>
          </cell>
        </row>
        <row r="1388">
          <cell r="H1388">
            <v>0</v>
          </cell>
        </row>
        <row r="1389">
          <cell r="H1389">
            <v>0</v>
          </cell>
        </row>
        <row r="1390">
          <cell r="H1390">
            <v>0</v>
          </cell>
        </row>
        <row r="1391">
          <cell r="H1391">
            <v>0</v>
          </cell>
        </row>
        <row r="1392">
          <cell r="H1392">
            <v>0</v>
          </cell>
        </row>
        <row r="1393">
          <cell r="H1393">
            <v>0</v>
          </cell>
        </row>
        <row r="1394">
          <cell r="H1394">
            <v>0</v>
          </cell>
        </row>
        <row r="1395">
          <cell r="H1395">
            <v>0</v>
          </cell>
        </row>
        <row r="1396">
          <cell r="H1396">
            <v>0</v>
          </cell>
        </row>
        <row r="1397">
          <cell r="H1397">
            <v>0</v>
          </cell>
        </row>
        <row r="1398">
          <cell r="H1398">
            <v>0</v>
          </cell>
        </row>
        <row r="1399">
          <cell r="H1399">
            <v>0</v>
          </cell>
        </row>
        <row r="1400">
          <cell r="H1400">
            <v>0</v>
          </cell>
        </row>
        <row r="1401">
          <cell r="H1401">
            <v>0</v>
          </cell>
        </row>
        <row r="1402">
          <cell r="H1402">
            <v>0</v>
          </cell>
        </row>
        <row r="1403">
          <cell r="H1403">
            <v>0</v>
          </cell>
        </row>
        <row r="1404">
          <cell r="H1404">
            <v>0</v>
          </cell>
        </row>
        <row r="1405">
          <cell r="H1405">
            <v>0</v>
          </cell>
        </row>
        <row r="1406">
          <cell r="H1406">
            <v>0</v>
          </cell>
        </row>
        <row r="1407">
          <cell r="H1407">
            <v>0</v>
          </cell>
        </row>
        <row r="1408">
          <cell r="H1408">
            <v>0</v>
          </cell>
        </row>
        <row r="1409">
          <cell r="H1409">
            <v>0</v>
          </cell>
        </row>
        <row r="1410">
          <cell r="H1410">
            <v>0</v>
          </cell>
        </row>
        <row r="1411">
          <cell r="H1411">
            <v>0</v>
          </cell>
        </row>
        <row r="1412">
          <cell r="H1412">
            <v>0</v>
          </cell>
        </row>
        <row r="1413">
          <cell r="H1413">
            <v>0</v>
          </cell>
        </row>
        <row r="1414">
          <cell r="H1414">
            <v>0</v>
          </cell>
        </row>
        <row r="1415">
          <cell r="H1415">
            <v>0</v>
          </cell>
        </row>
        <row r="1416">
          <cell r="H1416">
            <v>0</v>
          </cell>
        </row>
        <row r="1417">
          <cell r="H1417">
            <v>0</v>
          </cell>
        </row>
        <row r="1418">
          <cell r="H1418">
            <v>0</v>
          </cell>
        </row>
        <row r="1419">
          <cell r="H1419">
            <v>0</v>
          </cell>
        </row>
        <row r="1420">
          <cell r="H1420">
            <v>0</v>
          </cell>
        </row>
        <row r="1421">
          <cell r="H1421">
            <v>0</v>
          </cell>
        </row>
        <row r="1422">
          <cell r="H1422">
            <v>0</v>
          </cell>
        </row>
        <row r="1423">
          <cell r="H1423">
            <v>0</v>
          </cell>
        </row>
        <row r="1424">
          <cell r="H1424">
            <v>0</v>
          </cell>
        </row>
        <row r="1425">
          <cell r="H1425">
            <v>0</v>
          </cell>
        </row>
        <row r="1426">
          <cell r="H1426">
            <v>0</v>
          </cell>
        </row>
        <row r="1427">
          <cell r="H1427">
            <v>0</v>
          </cell>
        </row>
        <row r="1428">
          <cell r="H1428">
            <v>0</v>
          </cell>
        </row>
        <row r="1429">
          <cell r="H1429">
            <v>0</v>
          </cell>
        </row>
        <row r="1430">
          <cell r="H1430">
            <v>0</v>
          </cell>
        </row>
        <row r="1431">
          <cell r="H1431">
            <v>0</v>
          </cell>
        </row>
        <row r="1432">
          <cell r="H1432">
            <v>0</v>
          </cell>
        </row>
        <row r="1433">
          <cell r="H1433">
            <v>0</v>
          </cell>
        </row>
        <row r="1434">
          <cell r="H1434">
            <v>0</v>
          </cell>
        </row>
        <row r="1435">
          <cell r="H1435">
            <v>0</v>
          </cell>
        </row>
        <row r="1436">
          <cell r="H1436">
            <v>0</v>
          </cell>
        </row>
        <row r="1437">
          <cell r="H1437">
            <v>0</v>
          </cell>
        </row>
        <row r="1438">
          <cell r="H1438">
            <v>0</v>
          </cell>
        </row>
        <row r="1439">
          <cell r="H1439">
            <v>0</v>
          </cell>
        </row>
        <row r="1440">
          <cell r="H1440">
            <v>0</v>
          </cell>
        </row>
        <row r="1441">
          <cell r="H1441">
            <v>0</v>
          </cell>
        </row>
        <row r="1442">
          <cell r="H1442">
            <v>0</v>
          </cell>
        </row>
        <row r="1443">
          <cell r="H1443">
            <v>0</v>
          </cell>
        </row>
        <row r="1444">
          <cell r="H1444">
            <v>0</v>
          </cell>
        </row>
        <row r="1445">
          <cell r="H1445">
            <v>0</v>
          </cell>
        </row>
        <row r="1446">
          <cell r="H1446">
            <v>0</v>
          </cell>
        </row>
        <row r="1447">
          <cell r="H1447">
            <v>0</v>
          </cell>
        </row>
        <row r="1448">
          <cell r="H1448">
            <v>0</v>
          </cell>
        </row>
        <row r="1449">
          <cell r="H1449">
            <v>0</v>
          </cell>
        </row>
        <row r="1450">
          <cell r="H1450">
            <v>0</v>
          </cell>
        </row>
        <row r="1451">
          <cell r="H1451">
            <v>0</v>
          </cell>
        </row>
        <row r="1452">
          <cell r="H1452">
            <v>0</v>
          </cell>
        </row>
        <row r="1453">
          <cell r="H1453">
            <v>0</v>
          </cell>
        </row>
        <row r="1454">
          <cell r="H1454">
            <v>0</v>
          </cell>
        </row>
        <row r="1455">
          <cell r="H1455">
            <v>0</v>
          </cell>
        </row>
        <row r="1456">
          <cell r="H1456">
            <v>0</v>
          </cell>
        </row>
        <row r="1457">
          <cell r="H1457">
            <v>0</v>
          </cell>
        </row>
        <row r="1458">
          <cell r="H1458">
            <v>0</v>
          </cell>
        </row>
        <row r="1459">
          <cell r="H1459">
            <v>0</v>
          </cell>
        </row>
        <row r="1460">
          <cell r="H1460">
            <v>0</v>
          </cell>
        </row>
        <row r="1461">
          <cell r="H1461">
            <v>0</v>
          </cell>
        </row>
        <row r="1462">
          <cell r="H1462">
            <v>0</v>
          </cell>
        </row>
        <row r="1463">
          <cell r="H1463">
            <v>0</v>
          </cell>
        </row>
        <row r="1464">
          <cell r="H1464">
            <v>0</v>
          </cell>
        </row>
        <row r="1465">
          <cell r="H1465">
            <v>0</v>
          </cell>
        </row>
        <row r="1466">
          <cell r="H1466">
            <v>0</v>
          </cell>
        </row>
        <row r="1467">
          <cell r="H1467">
            <v>0</v>
          </cell>
        </row>
        <row r="1468">
          <cell r="H1468">
            <v>0</v>
          </cell>
        </row>
        <row r="1469">
          <cell r="H1469">
            <v>0</v>
          </cell>
        </row>
        <row r="1470">
          <cell r="H1470">
            <v>0</v>
          </cell>
        </row>
        <row r="1471">
          <cell r="H1471">
            <v>0</v>
          </cell>
        </row>
        <row r="1472">
          <cell r="H1472">
            <v>0</v>
          </cell>
        </row>
        <row r="1473">
          <cell r="H1473">
            <v>0</v>
          </cell>
        </row>
        <row r="1474">
          <cell r="H1474">
            <v>0</v>
          </cell>
        </row>
        <row r="1475">
          <cell r="H1475">
            <v>0</v>
          </cell>
        </row>
        <row r="1476">
          <cell r="H1476">
            <v>0</v>
          </cell>
        </row>
        <row r="1477">
          <cell r="H1477">
            <v>0</v>
          </cell>
        </row>
        <row r="1478">
          <cell r="H1478">
            <v>0</v>
          </cell>
        </row>
        <row r="1479">
          <cell r="H1479">
            <v>0</v>
          </cell>
        </row>
        <row r="1480">
          <cell r="H1480">
            <v>0</v>
          </cell>
        </row>
        <row r="1481">
          <cell r="H1481">
            <v>0</v>
          </cell>
        </row>
        <row r="1482">
          <cell r="H1482">
            <v>0</v>
          </cell>
        </row>
        <row r="1483">
          <cell r="H1483">
            <v>0</v>
          </cell>
        </row>
        <row r="1484">
          <cell r="H1484">
            <v>0</v>
          </cell>
        </row>
        <row r="1485">
          <cell r="H1485">
            <v>0</v>
          </cell>
        </row>
        <row r="1486">
          <cell r="H1486">
            <v>0</v>
          </cell>
        </row>
        <row r="1487">
          <cell r="H1487">
            <v>0</v>
          </cell>
        </row>
        <row r="1488">
          <cell r="H1488">
            <v>0</v>
          </cell>
        </row>
        <row r="1489">
          <cell r="H1489">
            <v>0</v>
          </cell>
        </row>
        <row r="1490">
          <cell r="H1490">
            <v>0</v>
          </cell>
        </row>
        <row r="1491">
          <cell r="H1491">
            <v>0</v>
          </cell>
        </row>
        <row r="1492">
          <cell r="H1492">
            <v>0</v>
          </cell>
        </row>
        <row r="1493">
          <cell r="H1493">
            <v>0</v>
          </cell>
        </row>
        <row r="1494">
          <cell r="H1494">
            <v>0</v>
          </cell>
        </row>
        <row r="1495">
          <cell r="H1495">
            <v>0</v>
          </cell>
        </row>
        <row r="1496">
          <cell r="H1496">
            <v>0</v>
          </cell>
        </row>
        <row r="1497">
          <cell r="H1497">
            <v>0</v>
          </cell>
        </row>
        <row r="1498">
          <cell r="H1498">
            <v>0</v>
          </cell>
        </row>
        <row r="1499">
          <cell r="H1499">
            <v>0</v>
          </cell>
        </row>
        <row r="1500">
          <cell r="H1500">
            <v>0</v>
          </cell>
        </row>
        <row r="1501">
          <cell r="H1501">
            <v>0</v>
          </cell>
        </row>
        <row r="1502">
          <cell r="H1502">
            <v>0</v>
          </cell>
        </row>
        <row r="1503">
          <cell r="H1503">
            <v>0</v>
          </cell>
        </row>
        <row r="1504">
          <cell r="H1504">
            <v>0</v>
          </cell>
        </row>
        <row r="1505">
          <cell r="H1505">
            <v>0</v>
          </cell>
        </row>
        <row r="1506">
          <cell r="H1506">
            <v>0</v>
          </cell>
        </row>
        <row r="1507">
          <cell r="H1507">
            <v>0</v>
          </cell>
        </row>
        <row r="1508">
          <cell r="H1508">
            <v>0</v>
          </cell>
        </row>
        <row r="1509">
          <cell r="H1509">
            <v>0</v>
          </cell>
        </row>
        <row r="1510">
          <cell r="H1510">
            <v>0</v>
          </cell>
        </row>
        <row r="1511">
          <cell r="H1511">
            <v>0</v>
          </cell>
        </row>
        <row r="1512">
          <cell r="H1512">
            <v>0</v>
          </cell>
        </row>
        <row r="1513">
          <cell r="H1513">
            <v>0</v>
          </cell>
        </row>
        <row r="1514">
          <cell r="H1514">
            <v>0</v>
          </cell>
        </row>
        <row r="1515">
          <cell r="H1515">
            <v>0</v>
          </cell>
        </row>
        <row r="1516">
          <cell r="H1516">
            <v>0</v>
          </cell>
        </row>
        <row r="1517">
          <cell r="H1517">
            <v>0</v>
          </cell>
        </row>
        <row r="1518">
          <cell r="H1518">
            <v>0</v>
          </cell>
        </row>
        <row r="1519">
          <cell r="H1519">
            <v>0</v>
          </cell>
        </row>
        <row r="1520">
          <cell r="H1520">
            <v>0</v>
          </cell>
        </row>
        <row r="1521">
          <cell r="H1521">
            <v>0</v>
          </cell>
        </row>
        <row r="1522">
          <cell r="H1522">
            <v>0</v>
          </cell>
        </row>
        <row r="1523">
          <cell r="H1523">
            <v>0</v>
          </cell>
        </row>
        <row r="1524">
          <cell r="H1524">
            <v>0</v>
          </cell>
        </row>
        <row r="1525">
          <cell r="H1525">
            <v>0</v>
          </cell>
        </row>
        <row r="1526">
          <cell r="H1526">
            <v>0</v>
          </cell>
        </row>
        <row r="1527">
          <cell r="H1527">
            <v>0</v>
          </cell>
        </row>
        <row r="1528">
          <cell r="H1528">
            <v>0</v>
          </cell>
        </row>
        <row r="1529">
          <cell r="H1529">
            <v>0</v>
          </cell>
        </row>
        <row r="1530">
          <cell r="H1530">
            <v>0</v>
          </cell>
        </row>
        <row r="1531">
          <cell r="H1531">
            <v>0</v>
          </cell>
        </row>
        <row r="1532">
          <cell r="H1532">
            <v>0</v>
          </cell>
        </row>
        <row r="1533">
          <cell r="H1533">
            <v>0</v>
          </cell>
        </row>
        <row r="1534">
          <cell r="H1534">
            <v>0</v>
          </cell>
        </row>
        <row r="1535">
          <cell r="H1535">
            <v>0</v>
          </cell>
        </row>
        <row r="1536">
          <cell r="H1536">
            <v>0</v>
          </cell>
        </row>
        <row r="1537">
          <cell r="H1537">
            <v>0</v>
          </cell>
        </row>
        <row r="1538">
          <cell r="H1538">
            <v>0</v>
          </cell>
        </row>
        <row r="1539">
          <cell r="H1539">
            <v>0</v>
          </cell>
        </row>
        <row r="1540">
          <cell r="H1540">
            <v>0</v>
          </cell>
        </row>
        <row r="1541">
          <cell r="H1541">
            <v>0</v>
          </cell>
        </row>
        <row r="1542">
          <cell r="H1542">
            <v>0</v>
          </cell>
        </row>
        <row r="1543">
          <cell r="H1543">
            <v>0</v>
          </cell>
        </row>
        <row r="1544">
          <cell r="H1544">
            <v>0</v>
          </cell>
        </row>
        <row r="1545">
          <cell r="H1545">
            <v>0</v>
          </cell>
        </row>
        <row r="1546">
          <cell r="H1546">
            <v>0</v>
          </cell>
        </row>
        <row r="1547">
          <cell r="H1547">
            <v>0</v>
          </cell>
        </row>
        <row r="1548">
          <cell r="H1548">
            <v>0</v>
          </cell>
        </row>
        <row r="1549">
          <cell r="H1549">
            <v>0</v>
          </cell>
        </row>
        <row r="1550">
          <cell r="H1550">
            <v>0</v>
          </cell>
        </row>
        <row r="1551">
          <cell r="H1551">
            <v>0</v>
          </cell>
        </row>
        <row r="1552">
          <cell r="H1552">
            <v>0</v>
          </cell>
        </row>
        <row r="1553">
          <cell r="H1553">
            <v>0</v>
          </cell>
        </row>
        <row r="1554">
          <cell r="H1554">
            <v>0</v>
          </cell>
        </row>
        <row r="1555">
          <cell r="H1555">
            <v>0</v>
          </cell>
        </row>
        <row r="1556">
          <cell r="H1556">
            <v>0</v>
          </cell>
        </row>
        <row r="1557">
          <cell r="H1557">
            <v>0</v>
          </cell>
        </row>
        <row r="1558">
          <cell r="H1558">
            <v>0</v>
          </cell>
        </row>
        <row r="1559">
          <cell r="H1559">
            <v>0</v>
          </cell>
        </row>
        <row r="1560">
          <cell r="H1560">
            <v>0</v>
          </cell>
        </row>
        <row r="1561">
          <cell r="H1561">
            <v>0</v>
          </cell>
        </row>
        <row r="1562">
          <cell r="H1562">
            <v>0</v>
          </cell>
        </row>
        <row r="1563">
          <cell r="H1563">
            <v>0</v>
          </cell>
        </row>
        <row r="1564">
          <cell r="H1564">
            <v>0</v>
          </cell>
        </row>
        <row r="1565">
          <cell r="H1565">
            <v>0</v>
          </cell>
        </row>
        <row r="1566">
          <cell r="H1566">
            <v>0</v>
          </cell>
        </row>
        <row r="1567">
          <cell r="H1567">
            <v>0</v>
          </cell>
        </row>
        <row r="1568">
          <cell r="H1568">
            <v>0</v>
          </cell>
        </row>
        <row r="1569">
          <cell r="H1569">
            <v>0</v>
          </cell>
        </row>
        <row r="1570">
          <cell r="H1570">
            <v>0</v>
          </cell>
        </row>
        <row r="1571">
          <cell r="H1571">
            <v>0</v>
          </cell>
        </row>
        <row r="1572">
          <cell r="H1572">
            <v>0</v>
          </cell>
        </row>
        <row r="1573">
          <cell r="H1573">
            <v>0</v>
          </cell>
        </row>
        <row r="1574">
          <cell r="H1574">
            <v>0</v>
          </cell>
        </row>
        <row r="1575">
          <cell r="H1575">
            <v>0</v>
          </cell>
        </row>
        <row r="1576">
          <cell r="H1576">
            <v>0</v>
          </cell>
        </row>
        <row r="1577">
          <cell r="H1577">
            <v>0</v>
          </cell>
        </row>
        <row r="1578">
          <cell r="H1578">
            <v>0</v>
          </cell>
        </row>
        <row r="1579">
          <cell r="H1579">
            <v>0</v>
          </cell>
        </row>
        <row r="1580">
          <cell r="H1580">
            <v>0</v>
          </cell>
        </row>
        <row r="1581">
          <cell r="H1581">
            <v>0</v>
          </cell>
        </row>
        <row r="1582">
          <cell r="H1582">
            <v>0</v>
          </cell>
        </row>
        <row r="1583">
          <cell r="H1583">
            <v>0</v>
          </cell>
        </row>
        <row r="1584">
          <cell r="H1584">
            <v>0</v>
          </cell>
        </row>
        <row r="1585">
          <cell r="H1585">
            <v>0</v>
          </cell>
        </row>
        <row r="1586">
          <cell r="H1586">
            <v>0</v>
          </cell>
        </row>
        <row r="1587">
          <cell r="H1587">
            <v>0</v>
          </cell>
        </row>
        <row r="1588">
          <cell r="H1588">
            <v>0</v>
          </cell>
        </row>
        <row r="1589">
          <cell r="H1589">
            <v>0</v>
          </cell>
        </row>
        <row r="1590">
          <cell r="H1590">
            <v>0</v>
          </cell>
        </row>
        <row r="1591">
          <cell r="H1591">
            <v>0</v>
          </cell>
        </row>
        <row r="1592">
          <cell r="H1592">
            <v>0</v>
          </cell>
        </row>
        <row r="1593">
          <cell r="H1593">
            <v>0</v>
          </cell>
        </row>
        <row r="1594">
          <cell r="H1594">
            <v>0</v>
          </cell>
        </row>
        <row r="1595">
          <cell r="H1595">
            <v>0</v>
          </cell>
        </row>
        <row r="1596">
          <cell r="H1596">
            <v>0</v>
          </cell>
        </row>
        <row r="1597">
          <cell r="H1597">
            <v>0</v>
          </cell>
        </row>
        <row r="1598">
          <cell r="H1598">
            <v>0</v>
          </cell>
        </row>
        <row r="1599">
          <cell r="H1599">
            <v>0</v>
          </cell>
        </row>
        <row r="1600">
          <cell r="H1600">
            <v>0</v>
          </cell>
        </row>
        <row r="1601">
          <cell r="H1601">
            <v>0</v>
          </cell>
        </row>
        <row r="1602">
          <cell r="H1602">
            <v>0</v>
          </cell>
        </row>
        <row r="1603">
          <cell r="H1603">
            <v>0</v>
          </cell>
        </row>
        <row r="1604">
          <cell r="H1604">
            <v>0</v>
          </cell>
        </row>
        <row r="1605">
          <cell r="H1605">
            <v>0</v>
          </cell>
        </row>
        <row r="1606">
          <cell r="H1606">
            <v>0</v>
          </cell>
        </row>
        <row r="1607">
          <cell r="H1607">
            <v>0</v>
          </cell>
        </row>
        <row r="1608">
          <cell r="H1608">
            <v>0</v>
          </cell>
        </row>
        <row r="1609">
          <cell r="H1609">
            <v>0</v>
          </cell>
        </row>
        <row r="1610">
          <cell r="H1610">
            <v>0</v>
          </cell>
        </row>
        <row r="1611">
          <cell r="H1611">
            <v>0</v>
          </cell>
        </row>
        <row r="1612">
          <cell r="H1612">
            <v>0</v>
          </cell>
        </row>
        <row r="1613">
          <cell r="H1613">
            <v>0</v>
          </cell>
        </row>
        <row r="1614">
          <cell r="H1614">
            <v>0</v>
          </cell>
        </row>
        <row r="1615">
          <cell r="H1615">
            <v>0</v>
          </cell>
        </row>
        <row r="1616">
          <cell r="H1616">
            <v>0</v>
          </cell>
        </row>
        <row r="1617">
          <cell r="H1617">
            <v>0</v>
          </cell>
        </row>
        <row r="1618">
          <cell r="H1618">
            <v>0</v>
          </cell>
        </row>
        <row r="1619">
          <cell r="H1619">
            <v>0</v>
          </cell>
        </row>
        <row r="1620">
          <cell r="H1620">
            <v>0</v>
          </cell>
        </row>
        <row r="1621">
          <cell r="H1621">
            <v>0</v>
          </cell>
        </row>
        <row r="1622">
          <cell r="H1622">
            <v>0</v>
          </cell>
        </row>
        <row r="1623">
          <cell r="H1623">
            <v>0</v>
          </cell>
        </row>
        <row r="1624">
          <cell r="H1624">
            <v>0</v>
          </cell>
        </row>
        <row r="1625">
          <cell r="H1625">
            <v>0</v>
          </cell>
        </row>
        <row r="1626">
          <cell r="H1626">
            <v>0</v>
          </cell>
        </row>
        <row r="1627">
          <cell r="H1627">
            <v>0</v>
          </cell>
        </row>
        <row r="1628">
          <cell r="H1628">
            <v>0</v>
          </cell>
        </row>
        <row r="1629">
          <cell r="H1629">
            <v>0</v>
          </cell>
        </row>
        <row r="1630">
          <cell r="H1630">
            <v>0</v>
          </cell>
        </row>
        <row r="1631">
          <cell r="H1631">
            <v>0</v>
          </cell>
        </row>
        <row r="1632">
          <cell r="H1632">
            <v>0</v>
          </cell>
        </row>
        <row r="1633">
          <cell r="H1633">
            <v>0</v>
          </cell>
        </row>
        <row r="1634">
          <cell r="H1634">
            <v>0</v>
          </cell>
        </row>
        <row r="1635">
          <cell r="H1635">
            <v>0</v>
          </cell>
        </row>
        <row r="1636">
          <cell r="H1636">
            <v>0</v>
          </cell>
        </row>
        <row r="1637">
          <cell r="H1637">
            <v>0</v>
          </cell>
        </row>
        <row r="1638">
          <cell r="H1638">
            <v>0</v>
          </cell>
        </row>
        <row r="1639">
          <cell r="H1639">
            <v>0</v>
          </cell>
        </row>
        <row r="1640">
          <cell r="H1640">
            <v>0</v>
          </cell>
        </row>
        <row r="1641">
          <cell r="H1641">
            <v>0</v>
          </cell>
        </row>
        <row r="1642">
          <cell r="H1642">
            <v>0</v>
          </cell>
        </row>
        <row r="1643">
          <cell r="H1643">
            <v>0</v>
          </cell>
        </row>
        <row r="1644">
          <cell r="H1644">
            <v>0</v>
          </cell>
        </row>
        <row r="1645">
          <cell r="H1645">
            <v>0</v>
          </cell>
        </row>
        <row r="1646">
          <cell r="H1646">
            <v>0</v>
          </cell>
        </row>
        <row r="1647">
          <cell r="H1647">
            <v>0</v>
          </cell>
        </row>
        <row r="1648">
          <cell r="H1648">
            <v>0</v>
          </cell>
        </row>
        <row r="1649">
          <cell r="H1649">
            <v>0</v>
          </cell>
        </row>
        <row r="1650">
          <cell r="H1650">
            <v>0</v>
          </cell>
        </row>
        <row r="1651">
          <cell r="H1651">
            <v>0</v>
          </cell>
        </row>
        <row r="1652">
          <cell r="H1652">
            <v>0</v>
          </cell>
        </row>
        <row r="1653">
          <cell r="H1653">
            <v>0</v>
          </cell>
        </row>
        <row r="1654">
          <cell r="H1654">
            <v>0</v>
          </cell>
        </row>
        <row r="1655">
          <cell r="H1655">
            <v>0</v>
          </cell>
        </row>
        <row r="1656">
          <cell r="H1656">
            <v>0</v>
          </cell>
        </row>
        <row r="1657">
          <cell r="H1657">
            <v>0</v>
          </cell>
        </row>
        <row r="1658">
          <cell r="H1658">
            <v>0</v>
          </cell>
        </row>
        <row r="1659">
          <cell r="H1659">
            <v>0</v>
          </cell>
        </row>
        <row r="1660">
          <cell r="H1660">
            <v>0</v>
          </cell>
        </row>
        <row r="1661">
          <cell r="H1661">
            <v>0</v>
          </cell>
        </row>
        <row r="1662">
          <cell r="H1662">
            <v>0</v>
          </cell>
        </row>
        <row r="1663">
          <cell r="H1663">
            <v>0</v>
          </cell>
        </row>
        <row r="1664">
          <cell r="H1664">
            <v>0</v>
          </cell>
        </row>
        <row r="1665">
          <cell r="H1665">
            <v>0</v>
          </cell>
        </row>
        <row r="1666">
          <cell r="H1666">
            <v>0</v>
          </cell>
        </row>
        <row r="1667">
          <cell r="H1667">
            <v>0</v>
          </cell>
        </row>
        <row r="1668">
          <cell r="H1668">
            <v>0</v>
          </cell>
        </row>
        <row r="1669">
          <cell r="H1669">
            <v>0</v>
          </cell>
        </row>
        <row r="1670">
          <cell r="H1670">
            <v>0</v>
          </cell>
        </row>
        <row r="1671">
          <cell r="H1671">
            <v>0</v>
          </cell>
        </row>
        <row r="1672">
          <cell r="H1672">
            <v>0</v>
          </cell>
        </row>
        <row r="1673">
          <cell r="H1673">
            <v>0</v>
          </cell>
        </row>
        <row r="1674">
          <cell r="H1674">
            <v>0</v>
          </cell>
        </row>
        <row r="1675">
          <cell r="H1675">
            <v>0</v>
          </cell>
        </row>
        <row r="1676">
          <cell r="H1676">
            <v>0</v>
          </cell>
        </row>
        <row r="1677">
          <cell r="H1677">
            <v>0</v>
          </cell>
        </row>
        <row r="1678">
          <cell r="H1678">
            <v>0</v>
          </cell>
        </row>
        <row r="1679">
          <cell r="H1679">
            <v>0</v>
          </cell>
        </row>
        <row r="1680">
          <cell r="H1680">
            <v>0</v>
          </cell>
        </row>
        <row r="1681">
          <cell r="H1681">
            <v>0</v>
          </cell>
        </row>
        <row r="1682">
          <cell r="H1682">
            <v>0</v>
          </cell>
        </row>
        <row r="1683">
          <cell r="H1683">
            <v>0</v>
          </cell>
        </row>
        <row r="1684">
          <cell r="H1684">
            <v>0</v>
          </cell>
        </row>
        <row r="1685">
          <cell r="H1685">
            <v>0</v>
          </cell>
        </row>
        <row r="1686">
          <cell r="H1686">
            <v>0</v>
          </cell>
        </row>
        <row r="1687">
          <cell r="H1687">
            <v>0</v>
          </cell>
        </row>
        <row r="1688">
          <cell r="H1688">
            <v>0</v>
          </cell>
        </row>
        <row r="1689">
          <cell r="H1689">
            <v>0</v>
          </cell>
        </row>
        <row r="1690">
          <cell r="H1690">
            <v>0</v>
          </cell>
        </row>
        <row r="1691">
          <cell r="H1691">
            <v>0</v>
          </cell>
        </row>
        <row r="1692">
          <cell r="H1692">
            <v>0</v>
          </cell>
        </row>
        <row r="1693">
          <cell r="H1693">
            <v>0</v>
          </cell>
        </row>
        <row r="1694">
          <cell r="H1694">
            <v>0</v>
          </cell>
        </row>
        <row r="1695">
          <cell r="H1695">
            <v>0</v>
          </cell>
        </row>
        <row r="1696">
          <cell r="H1696">
            <v>0</v>
          </cell>
        </row>
        <row r="1697">
          <cell r="H1697">
            <v>0</v>
          </cell>
        </row>
        <row r="1698">
          <cell r="H1698">
            <v>0</v>
          </cell>
        </row>
        <row r="1699">
          <cell r="H1699">
            <v>0</v>
          </cell>
        </row>
        <row r="1700">
          <cell r="H1700">
            <v>0</v>
          </cell>
        </row>
        <row r="1701">
          <cell r="H1701">
            <v>0</v>
          </cell>
        </row>
        <row r="1702">
          <cell r="H1702">
            <v>0</v>
          </cell>
        </row>
        <row r="1703">
          <cell r="H1703">
            <v>0</v>
          </cell>
        </row>
        <row r="1704">
          <cell r="H1704">
            <v>0</v>
          </cell>
        </row>
        <row r="1705">
          <cell r="H1705">
            <v>0</v>
          </cell>
        </row>
        <row r="1706">
          <cell r="H1706">
            <v>0</v>
          </cell>
        </row>
        <row r="1707">
          <cell r="H1707">
            <v>0</v>
          </cell>
        </row>
        <row r="1708">
          <cell r="H1708">
            <v>0</v>
          </cell>
        </row>
        <row r="1709">
          <cell r="H1709">
            <v>0</v>
          </cell>
        </row>
        <row r="1710">
          <cell r="H1710">
            <v>0</v>
          </cell>
        </row>
        <row r="1711">
          <cell r="H1711">
            <v>0</v>
          </cell>
        </row>
        <row r="1712">
          <cell r="H1712">
            <v>0</v>
          </cell>
        </row>
        <row r="1713">
          <cell r="H1713">
            <v>0</v>
          </cell>
        </row>
        <row r="1714">
          <cell r="H1714">
            <v>0</v>
          </cell>
        </row>
        <row r="1715">
          <cell r="H1715">
            <v>0</v>
          </cell>
        </row>
        <row r="1716">
          <cell r="H1716">
            <v>0</v>
          </cell>
        </row>
        <row r="1717">
          <cell r="H1717">
            <v>0</v>
          </cell>
        </row>
        <row r="1718">
          <cell r="H1718">
            <v>0</v>
          </cell>
        </row>
        <row r="1719">
          <cell r="H1719">
            <v>0</v>
          </cell>
        </row>
        <row r="1720">
          <cell r="H1720">
            <v>0</v>
          </cell>
        </row>
        <row r="1721">
          <cell r="H1721">
            <v>0</v>
          </cell>
        </row>
        <row r="1722">
          <cell r="H1722">
            <v>0</v>
          </cell>
        </row>
        <row r="1723">
          <cell r="H1723">
            <v>0</v>
          </cell>
        </row>
        <row r="1724">
          <cell r="H1724">
            <v>0</v>
          </cell>
        </row>
        <row r="1725">
          <cell r="H1725">
            <v>0</v>
          </cell>
        </row>
        <row r="1726">
          <cell r="H1726">
            <v>0</v>
          </cell>
        </row>
        <row r="1727">
          <cell r="H1727">
            <v>0</v>
          </cell>
        </row>
        <row r="1728">
          <cell r="H1728">
            <v>0</v>
          </cell>
        </row>
        <row r="1729">
          <cell r="H1729">
            <v>0</v>
          </cell>
        </row>
        <row r="1730">
          <cell r="H1730">
            <v>0</v>
          </cell>
        </row>
        <row r="1731">
          <cell r="H1731">
            <v>0</v>
          </cell>
        </row>
        <row r="1732">
          <cell r="H1732">
            <v>0</v>
          </cell>
        </row>
        <row r="1733">
          <cell r="H1733">
            <v>0</v>
          </cell>
        </row>
        <row r="1734">
          <cell r="H1734">
            <v>0</v>
          </cell>
        </row>
        <row r="1735">
          <cell r="H1735">
            <v>0</v>
          </cell>
        </row>
        <row r="1736">
          <cell r="H1736">
            <v>0</v>
          </cell>
        </row>
        <row r="1737">
          <cell r="H1737">
            <v>0</v>
          </cell>
        </row>
        <row r="1738">
          <cell r="H1738">
            <v>0</v>
          </cell>
        </row>
        <row r="1739">
          <cell r="H1739">
            <v>0</v>
          </cell>
        </row>
        <row r="1740">
          <cell r="H1740">
            <v>0</v>
          </cell>
        </row>
        <row r="1741">
          <cell r="H1741">
            <v>0</v>
          </cell>
        </row>
        <row r="1742">
          <cell r="H1742">
            <v>0</v>
          </cell>
        </row>
        <row r="1743">
          <cell r="H1743">
            <v>0</v>
          </cell>
        </row>
        <row r="1744">
          <cell r="H1744">
            <v>0</v>
          </cell>
        </row>
        <row r="1745">
          <cell r="H1745">
            <v>0</v>
          </cell>
        </row>
        <row r="1746">
          <cell r="H1746">
            <v>0</v>
          </cell>
        </row>
        <row r="1747">
          <cell r="H1747">
            <v>0</v>
          </cell>
        </row>
        <row r="1748">
          <cell r="H1748">
            <v>0</v>
          </cell>
        </row>
        <row r="1749">
          <cell r="H1749">
            <v>0</v>
          </cell>
        </row>
        <row r="1750">
          <cell r="H1750">
            <v>0</v>
          </cell>
        </row>
        <row r="1751">
          <cell r="H1751">
            <v>0</v>
          </cell>
        </row>
        <row r="1752">
          <cell r="H1752">
            <v>0</v>
          </cell>
        </row>
        <row r="1753">
          <cell r="H1753">
            <v>0</v>
          </cell>
        </row>
        <row r="1754">
          <cell r="H1754">
            <v>0</v>
          </cell>
        </row>
        <row r="1755">
          <cell r="H1755">
            <v>0</v>
          </cell>
        </row>
        <row r="1756">
          <cell r="H1756">
            <v>0</v>
          </cell>
        </row>
        <row r="1757">
          <cell r="H1757">
            <v>0</v>
          </cell>
        </row>
        <row r="1758">
          <cell r="H1758">
            <v>0</v>
          </cell>
        </row>
        <row r="1759">
          <cell r="H1759">
            <v>0</v>
          </cell>
        </row>
        <row r="1760">
          <cell r="H1760">
            <v>0</v>
          </cell>
        </row>
        <row r="1761">
          <cell r="H1761">
            <v>0</v>
          </cell>
        </row>
        <row r="1762">
          <cell r="H1762">
            <v>0</v>
          </cell>
        </row>
        <row r="1763">
          <cell r="H1763">
            <v>0</v>
          </cell>
        </row>
        <row r="1764">
          <cell r="H1764">
            <v>0</v>
          </cell>
        </row>
        <row r="1765">
          <cell r="H1765">
            <v>0</v>
          </cell>
        </row>
        <row r="1766">
          <cell r="H1766">
            <v>0</v>
          </cell>
        </row>
        <row r="1767">
          <cell r="H1767">
            <v>0</v>
          </cell>
        </row>
        <row r="1768">
          <cell r="H1768">
            <v>0</v>
          </cell>
        </row>
        <row r="1769">
          <cell r="H1769">
            <v>0</v>
          </cell>
        </row>
        <row r="1770">
          <cell r="H1770">
            <v>0</v>
          </cell>
        </row>
        <row r="1771">
          <cell r="H1771">
            <v>0</v>
          </cell>
        </row>
        <row r="1772">
          <cell r="H1772">
            <v>0</v>
          </cell>
        </row>
        <row r="1773">
          <cell r="H1773">
            <v>0</v>
          </cell>
        </row>
        <row r="1774">
          <cell r="H1774">
            <v>0</v>
          </cell>
        </row>
        <row r="1775">
          <cell r="H1775">
            <v>0</v>
          </cell>
        </row>
        <row r="1776">
          <cell r="H1776">
            <v>0</v>
          </cell>
        </row>
        <row r="1777">
          <cell r="H1777">
            <v>0</v>
          </cell>
        </row>
        <row r="1778">
          <cell r="H1778">
            <v>0</v>
          </cell>
        </row>
        <row r="1779">
          <cell r="H1779">
            <v>0</v>
          </cell>
        </row>
        <row r="1780">
          <cell r="H1780">
            <v>0</v>
          </cell>
        </row>
        <row r="1781">
          <cell r="H1781">
            <v>0</v>
          </cell>
        </row>
        <row r="1782">
          <cell r="H1782">
            <v>0</v>
          </cell>
        </row>
        <row r="1783">
          <cell r="H1783">
            <v>0</v>
          </cell>
        </row>
        <row r="1784">
          <cell r="H1784">
            <v>0</v>
          </cell>
        </row>
        <row r="1785">
          <cell r="H1785">
            <v>0</v>
          </cell>
        </row>
        <row r="1786">
          <cell r="H1786">
            <v>0</v>
          </cell>
        </row>
        <row r="1787">
          <cell r="H1787">
            <v>0</v>
          </cell>
        </row>
        <row r="1788">
          <cell r="H1788">
            <v>0</v>
          </cell>
        </row>
        <row r="1789">
          <cell r="H1789">
            <v>0</v>
          </cell>
        </row>
        <row r="1790">
          <cell r="H1790">
            <v>0</v>
          </cell>
        </row>
        <row r="1791">
          <cell r="H1791">
            <v>0</v>
          </cell>
        </row>
        <row r="1792">
          <cell r="H1792">
            <v>0</v>
          </cell>
        </row>
        <row r="1793">
          <cell r="H1793">
            <v>0</v>
          </cell>
        </row>
        <row r="1794">
          <cell r="H1794">
            <v>0</v>
          </cell>
        </row>
        <row r="1795">
          <cell r="H1795">
            <v>0</v>
          </cell>
        </row>
        <row r="1796">
          <cell r="H1796">
            <v>0</v>
          </cell>
        </row>
        <row r="1797">
          <cell r="H1797">
            <v>0</v>
          </cell>
        </row>
        <row r="1798">
          <cell r="H1798">
            <v>0</v>
          </cell>
        </row>
        <row r="1799">
          <cell r="H1799">
            <v>0</v>
          </cell>
        </row>
        <row r="1800">
          <cell r="H1800">
            <v>0</v>
          </cell>
        </row>
        <row r="1801">
          <cell r="H1801">
            <v>0</v>
          </cell>
        </row>
        <row r="1802">
          <cell r="H1802">
            <v>0</v>
          </cell>
        </row>
        <row r="1803">
          <cell r="H1803">
            <v>0</v>
          </cell>
        </row>
        <row r="1804">
          <cell r="H1804">
            <v>0</v>
          </cell>
        </row>
        <row r="1805">
          <cell r="H1805">
            <v>0</v>
          </cell>
        </row>
        <row r="1806">
          <cell r="H1806">
            <v>0</v>
          </cell>
        </row>
        <row r="1807">
          <cell r="H1807">
            <v>0</v>
          </cell>
        </row>
        <row r="1808">
          <cell r="H1808">
            <v>0</v>
          </cell>
        </row>
        <row r="1809">
          <cell r="H1809">
            <v>0</v>
          </cell>
        </row>
        <row r="1810">
          <cell r="H1810">
            <v>0</v>
          </cell>
        </row>
        <row r="1811">
          <cell r="H1811">
            <v>0</v>
          </cell>
        </row>
        <row r="1812">
          <cell r="H1812">
            <v>0</v>
          </cell>
        </row>
        <row r="1813">
          <cell r="H1813">
            <v>0</v>
          </cell>
        </row>
        <row r="1814">
          <cell r="H1814">
            <v>0</v>
          </cell>
        </row>
        <row r="1815">
          <cell r="H1815">
            <v>0</v>
          </cell>
        </row>
        <row r="1816">
          <cell r="H1816">
            <v>0</v>
          </cell>
        </row>
        <row r="1817">
          <cell r="H1817">
            <v>0</v>
          </cell>
        </row>
        <row r="1818">
          <cell r="H1818">
            <v>0</v>
          </cell>
        </row>
        <row r="1819">
          <cell r="H1819">
            <v>0</v>
          </cell>
        </row>
        <row r="1820">
          <cell r="H1820">
            <v>0</v>
          </cell>
        </row>
        <row r="1821">
          <cell r="H1821">
            <v>0</v>
          </cell>
        </row>
        <row r="1822">
          <cell r="H1822">
            <v>0</v>
          </cell>
        </row>
        <row r="1823">
          <cell r="H1823">
            <v>0</v>
          </cell>
        </row>
        <row r="1824">
          <cell r="H1824">
            <v>0</v>
          </cell>
        </row>
        <row r="1825">
          <cell r="H1825">
            <v>0</v>
          </cell>
        </row>
        <row r="1826">
          <cell r="H1826">
            <v>0</v>
          </cell>
        </row>
        <row r="1827">
          <cell r="H1827">
            <v>0</v>
          </cell>
        </row>
        <row r="1828">
          <cell r="H1828">
            <v>0</v>
          </cell>
        </row>
        <row r="1829">
          <cell r="H1829">
            <v>0</v>
          </cell>
        </row>
        <row r="1830">
          <cell r="H1830">
            <v>0</v>
          </cell>
        </row>
        <row r="1831">
          <cell r="H1831">
            <v>0</v>
          </cell>
        </row>
        <row r="1832">
          <cell r="H1832">
            <v>0</v>
          </cell>
        </row>
        <row r="1833">
          <cell r="H1833">
            <v>0</v>
          </cell>
        </row>
        <row r="1834">
          <cell r="H1834">
            <v>0</v>
          </cell>
        </row>
        <row r="1835">
          <cell r="H1835">
            <v>0</v>
          </cell>
        </row>
        <row r="1836">
          <cell r="H1836">
            <v>0</v>
          </cell>
        </row>
        <row r="1837">
          <cell r="H1837">
            <v>0</v>
          </cell>
        </row>
        <row r="1838">
          <cell r="H1838">
            <v>0</v>
          </cell>
        </row>
        <row r="1839">
          <cell r="H1839">
            <v>0</v>
          </cell>
        </row>
        <row r="1840">
          <cell r="H1840">
            <v>0</v>
          </cell>
        </row>
        <row r="1841">
          <cell r="H1841">
            <v>0</v>
          </cell>
        </row>
        <row r="1842">
          <cell r="H1842">
            <v>0</v>
          </cell>
        </row>
        <row r="1843">
          <cell r="H1843">
            <v>0</v>
          </cell>
        </row>
        <row r="1844">
          <cell r="H1844">
            <v>0</v>
          </cell>
        </row>
        <row r="1845">
          <cell r="H1845">
            <v>0</v>
          </cell>
        </row>
        <row r="1846">
          <cell r="H1846">
            <v>0</v>
          </cell>
        </row>
        <row r="1847">
          <cell r="H1847">
            <v>0</v>
          </cell>
        </row>
        <row r="1848">
          <cell r="H1848">
            <v>0</v>
          </cell>
        </row>
        <row r="1849">
          <cell r="H1849">
            <v>0</v>
          </cell>
        </row>
        <row r="1850">
          <cell r="H1850">
            <v>0</v>
          </cell>
        </row>
        <row r="1851">
          <cell r="H1851">
            <v>0</v>
          </cell>
        </row>
        <row r="1852">
          <cell r="H1852">
            <v>0</v>
          </cell>
        </row>
        <row r="1853">
          <cell r="H1853">
            <v>0</v>
          </cell>
        </row>
        <row r="1854">
          <cell r="H1854">
            <v>0</v>
          </cell>
        </row>
        <row r="1855">
          <cell r="H1855">
            <v>0</v>
          </cell>
        </row>
        <row r="1856">
          <cell r="H1856">
            <v>0</v>
          </cell>
        </row>
        <row r="1857">
          <cell r="H1857">
            <v>0</v>
          </cell>
        </row>
        <row r="1858">
          <cell r="H1858">
            <v>0</v>
          </cell>
        </row>
        <row r="1859">
          <cell r="H1859">
            <v>0</v>
          </cell>
        </row>
        <row r="1860">
          <cell r="H1860">
            <v>0</v>
          </cell>
        </row>
        <row r="1861">
          <cell r="H1861">
            <v>0</v>
          </cell>
        </row>
        <row r="1862">
          <cell r="H1862">
            <v>0</v>
          </cell>
        </row>
        <row r="1863">
          <cell r="H1863">
            <v>0</v>
          </cell>
        </row>
        <row r="1864">
          <cell r="H1864">
            <v>0</v>
          </cell>
        </row>
        <row r="1865">
          <cell r="H1865">
            <v>0</v>
          </cell>
        </row>
        <row r="1866">
          <cell r="H1866">
            <v>0</v>
          </cell>
        </row>
        <row r="1867">
          <cell r="H1867">
            <v>0</v>
          </cell>
        </row>
        <row r="1868">
          <cell r="H1868">
            <v>0</v>
          </cell>
        </row>
        <row r="1869">
          <cell r="H1869">
            <v>0</v>
          </cell>
        </row>
        <row r="1870">
          <cell r="H1870">
            <v>0</v>
          </cell>
        </row>
        <row r="1871">
          <cell r="H1871">
            <v>0</v>
          </cell>
        </row>
        <row r="1872">
          <cell r="H1872">
            <v>0</v>
          </cell>
        </row>
        <row r="1873">
          <cell r="H1873">
            <v>0</v>
          </cell>
        </row>
        <row r="1874">
          <cell r="H1874">
            <v>0</v>
          </cell>
        </row>
        <row r="1875">
          <cell r="H1875">
            <v>0</v>
          </cell>
        </row>
        <row r="1876">
          <cell r="H1876">
            <v>0</v>
          </cell>
        </row>
        <row r="1877">
          <cell r="H1877">
            <v>0</v>
          </cell>
        </row>
        <row r="1878">
          <cell r="H1878">
            <v>0</v>
          </cell>
        </row>
        <row r="1879">
          <cell r="H1879">
            <v>0</v>
          </cell>
        </row>
        <row r="1880">
          <cell r="H1880">
            <v>0</v>
          </cell>
        </row>
        <row r="1881">
          <cell r="H1881">
            <v>0</v>
          </cell>
        </row>
        <row r="1882">
          <cell r="H1882">
            <v>0</v>
          </cell>
        </row>
        <row r="1883">
          <cell r="H1883">
            <v>0</v>
          </cell>
        </row>
        <row r="1884">
          <cell r="H1884">
            <v>0</v>
          </cell>
        </row>
        <row r="1885">
          <cell r="H1885">
            <v>0</v>
          </cell>
        </row>
        <row r="1886">
          <cell r="H1886">
            <v>0</v>
          </cell>
        </row>
        <row r="1887">
          <cell r="H1887">
            <v>0</v>
          </cell>
        </row>
        <row r="1888">
          <cell r="H1888">
            <v>0</v>
          </cell>
        </row>
        <row r="1889">
          <cell r="H1889">
            <v>0</v>
          </cell>
        </row>
        <row r="1890">
          <cell r="H1890">
            <v>0</v>
          </cell>
        </row>
        <row r="1891">
          <cell r="H1891">
            <v>0</v>
          </cell>
        </row>
        <row r="1892">
          <cell r="H1892">
            <v>0</v>
          </cell>
        </row>
        <row r="1893">
          <cell r="H1893">
            <v>0</v>
          </cell>
        </row>
        <row r="1894">
          <cell r="H1894">
            <v>0</v>
          </cell>
        </row>
        <row r="1895">
          <cell r="H1895">
            <v>0</v>
          </cell>
        </row>
        <row r="1896">
          <cell r="H1896">
            <v>0</v>
          </cell>
        </row>
        <row r="1897">
          <cell r="H1897">
            <v>0</v>
          </cell>
        </row>
        <row r="1898">
          <cell r="H1898">
            <v>0</v>
          </cell>
        </row>
        <row r="1899">
          <cell r="H1899">
            <v>0</v>
          </cell>
        </row>
        <row r="1900">
          <cell r="H1900">
            <v>0</v>
          </cell>
        </row>
        <row r="1901">
          <cell r="H1901">
            <v>0</v>
          </cell>
        </row>
        <row r="1902">
          <cell r="H1902">
            <v>0</v>
          </cell>
        </row>
        <row r="1903">
          <cell r="H1903">
            <v>0</v>
          </cell>
        </row>
        <row r="1904">
          <cell r="H1904">
            <v>0</v>
          </cell>
        </row>
        <row r="1905">
          <cell r="H1905">
            <v>0</v>
          </cell>
        </row>
        <row r="1906">
          <cell r="H1906">
            <v>0</v>
          </cell>
        </row>
        <row r="1907">
          <cell r="H1907">
            <v>0</v>
          </cell>
        </row>
        <row r="1908">
          <cell r="H1908">
            <v>0</v>
          </cell>
        </row>
        <row r="1909">
          <cell r="H1909">
            <v>0</v>
          </cell>
        </row>
        <row r="1910">
          <cell r="H1910">
            <v>0</v>
          </cell>
        </row>
        <row r="1911">
          <cell r="H1911">
            <v>0</v>
          </cell>
        </row>
        <row r="1912">
          <cell r="H1912">
            <v>0</v>
          </cell>
        </row>
        <row r="1913">
          <cell r="H1913">
            <v>0</v>
          </cell>
        </row>
        <row r="1914">
          <cell r="H1914">
            <v>0</v>
          </cell>
        </row>
        <row r="1915">
          <cell r="H1915">
            <v>0</v>
          </cell>
        </row>
        <row r="1916">
          <cell r="H1916">
            <v>0</v>
          </cell>
        </row>
        <row r="1917">
          <cell r="H1917">
            <v>0</v>
          </cell>
        </row>
        <row r="1918">
          <cell r="H1918">
            <v>0</v>
          </cell>
        </row>
        <row r="1919">
          <cell r="H1919">
            <v>0</v>
          </cell>
        </row>
        <row r="1920">
          <cell r="H1920">
            <v>0</v>
          </cell>
        </row>
        <row r="1921">
          <cell r="H1921">
            <v>0</v>
          </cell>
        </row>
        <row r="1922">
          <cell r="H1922">
            <v>0</v>
          </cell>
        </row>
        <row r="1923">
          <cell r="H1923">
            <v>0</v>
          </cell>
        </row>
        <row r="1924">
          <cell r="H1924">
            <v>0</v>
          </cell>
        </row>
        <row r="1925">
          <cell r="H1925">
            <v>0</v>
          </cell>
        </row>
        <row r="1926">
          <cell r="H1926">
            <v>0</v>
          </cell>
        </row>
        <row r="1927">
          <cell r="H1927">
            <v>0</v>
          </cell>
        </row>
        <row r="1928">
          <cell r="H1928">
            <v>0</v>
          </cell>
        </row>
        <row r="1929">
          <cell r="H1929">
            <v>0</v>
          </cell>
        </row>
        <row r="1930">
          <cell r="H1930">
            <v>0</v>
          </cell>
        </row>
        <row r="1931">
          <cell r="H1931">
            <v>0</v>
          </cell>
        </row>
        <row r="1932">
          <cell r="H1932">
            <v>0</v>
          </cell>
        </row>
        <row r="1933">
          <cell r="H1933">
            <v>0</v>
          </cell>
        </row>
        <row r="1934">
          <cell r="H1934">
            <v>0</v>
          </cell>
        </row>
        <row r="1935">
          <cell r="H1935">
            <v>0</v>
          </cell>
        </row>
        <row r="1936">
          <cell r="H1936">
            <v>0</v>
          </cell>
        </row>
        <row r="1937">
          <cell r="H1937">
            <v>0</v>
          </cell>
        </row>
        <row r="1938">
          <cell r="H1938">
            <v>0</v>
          </cell>
        </row>
        <row r="1939">
          <cell r="H1939">
            <v>0</v>
          </cell>
        </row>
        <row r="1940">
          <cell r="H1940">
            <v>0</v>
          </cell>
        </row>
        <row r="1941">
          <cell r="H1941">
            <v>0</v>
          </cell>
        </row>
        <row r="1942">
          <cell r="H1942">
            <v>0</v>
          </cell>
        </row>
        <row r="1943">
          <cell r="H1943">
            <v>0</v>
          </cell>
        </row>
        <row r="1944">
          <cell r="H1944">
            <v>0</v>
          </cell>
        </row>
        <row r="1945">
          <cell r="H1945">
            <v>0</v>
          </cell>
        </row>
        <row r="1946">
          <cell r="H1946">
            <v>0</v>
          </cell>
        </row>
        <row r="1947">
          <cell r="H1947">
            <v>0</v>
          </cell>
        </row>
        <row r="1948">
          <cell r="H1948">
            <v>0</v>
          </cell>
        </row>
        <row r="1949">
          <cell r="H1949">
            <v>0</v>
          </cell>
        </row>
        <row r="1950">
          <cell r="H1950">
            <v>0</v>
          </cell>
        </row>
        <row r="1951">
          <cell r="H1951">
            <v>0</v>
          </cell>
        </row>
        <row r="1952">
          <cell r="H1952">
            <v>0</v>
          </cell>
        </row>
        <row r="1953">
          <cell r="H1953">
            <v>0</v>
          </cell>
        </row>
        <row r="1954">
          <cell r="H1954">
            <v>0</v>
          </cell>
        </row>
        <row r="1955">
          <cell r="H1955">
            <v>0</v>
          </cell>
        </row>
        <row r="1956">
          <cell r="H1956">
            <v>0</v>
          </cell>
        </row>
        <row r="1957">
          <cell r="H1957">
            <v>0</v>
          </cell>
        </row>
        <row r="1958">
          <cell r="H1958">
            <v>0</v>
          </cell>
        </row>
        <row r="1959">
          <cell r="H1959">
            <v>0</v>
          </cell>
        </row>
        <row r="1960">
          <cell r="H1960">
            <v>0</v>
          </cell>
        </row>
        <row r="1961">
          <cell r="H1961">
            <v>0</v>
          </cell>
        </row>
        <row r="1962">
          <cell r="H1962">
            <v>0</v>
          </cell>
        </row>
        <row r="1963">
          <cell r="H1963">
            <v>0</v>
          </cell>
        </row>
        <row r="1964">
          <cell r="H1964">
            <v>0</v>
          </cell>
        </row>
        <row r="1965">
          <cell r="H1965">
            <v>0</v>
          </cell>
        </row>
        <row r="1966">
          <cell r="H1966">
            <v>0</v>
          </cell>
        </row>
        <row r="1967">
          <cell r="H1967">
            <v>0</v>
          </cell>
        </row>
        <row r="1968">
          <cell r="H1968">
            <v>0</v>
          </cell>
        </row>
        <row r="1969">
          <cell r="H1969">
            <v>0</v>
          </cell>
        </row>
        <row r="1970">
          <cell r="H1970">
            <v>0</v>
          </cell>
        </row>
        <row r="1971">
          <cell r="H1971">
            <v>0</v>
          </cell>
        </row>
        <row r="1972">
          <cell r="H1972">
            <v>0</v>
          </cell>
        </row>
        <row r="1973">
          <cell r="H1973">
            <v>0</v>
          </cell>
        </row>
        <row r="1974">
          <cell r="H1974">
            <v>0</v>
          </cell>
        </row>
        <row r="1975">
          <cell r="H1975">
            <v>0</v>
          </cell>
        </row>
        <row r="1976">
          <cell r="H1976">
            <v>0</v>
          </cell>
        </row>
        <row r="1977">
          <cell r="H1977">
            <v>0</v>
          </cell>
        </row>
        <row r="1978">
          <cell r="H1978">
            <v>0</v>
          </cell>
        </row>
        <row r="1979">
          <cell r="H1979">
            <v>0</v>
          </cell>
        </row>
        <row r="1980">
          <cell r="H1980">
            <v>0</v>
          </cell>
        </row>
        <row r="1981">
          <cell r="H1981">
            <v>0</v>
          </cell>
        </row>
        <row r="1982">
          <cell r="H1982">
            <v>0</v>
          </cell>
        </row>
        <row r="1983">
          <cell r="H1983">
            <v>0</v>
          </cell>
        </row>
        <row r="1984">
          <cell r="H1984">
            <v>0</v>
          </cell>
        </row>
        <row r="1985">
          <cell r="H1985">
            <v>0</v>
          </cell>
        </row>
        <row r="1986">
          <cell r="H1986">
            <v>0</v>
          </cell>
        </row>
        <row r="1987">
          <cell r="H1987">
            <v>0</v>
          </cell>
        </row>
        <row r="1988">
          <cell r="H1988">
            <v>0</v>
          </cell>
        </row>
        <row r="1989">
          <cell r="H1989">
            <v>0</v>
          </cell>
        </row>
        <row r="1990">
          <cell r="H1990">
            <v>0</v>
          </cell>
        </row>
        <row r="1991">
          <cell r="H1991">
            <v>0</v>
          </cell>
        </row>
        <row r="1992">
          <cell r="H1992">
            <v>0</v>
          </cell>
        </row>
        <row r="1993">
          <cell r="H1993">
            <v>0</v>
          </cell>
        </row>
        <row r="1994">
          <cell r="H1994">
            <v>0</v>
          </cell>
        </row>
        <row r="1995">
          <cell r="H1995">
            <v>0</v>
          </cell>
        </row>
        <row r="1996">
          <cell r="H1996">
            <v>0</v>
          </cell>
        </row>
        <row r="1997">
          <cell r="H1997">
            <v>0</v>
          </cell>
        </row>
        <row r="1998">
          <cell r="H1998">
            <v>0</v>
          </cell>
        </row>
        <row r="1999">
          <cell r="H1999">
            <v>0</v>
          </cell>
        </row>
        <row r="2000">
          <cell r="H2000">
            <v>0</v>
          </cell>
        </row>
        <row r="2001">
          <cell r="H2001">
            <v>0</v>
          </cell>
        </row>
        <row r="2002">
          <cell r="H2002">
            <v>0</v>
          </cell>
        </row>
        <row r="2003">
          <cell r="H2003">
            <v>0</v>
          </cell>
        </row>
        <row r="2004">
          <cell r="H2004">
            <v>0</v>
          </cell>
        </row>
        <row r="2005">
          <cell r="H2005">
            <v>0</v>
          </cell>
        </row>
        <row r="2006">
          <cell r="H2006">
            <v>0</v>
          </cell>
        </row>
        <row r="2007">
          <cell r="H2007">
            <v>0</v>
          </cell>
        </row>
        <row r="2008">
          <cell r="H2008">
            <v>0</v>
          </cell>
        </row>
        <row r="2009">
          <cell r="H2009">
            <v>0</v>
          </cell>
        </row>
        <row r="2010">
          <cell r="H2010">
            <v>0</v>
          </cell>
        </row>
        <row r="2011">
          <cell r="H2011">
            <v>0</v>
          </cell>
        </row>
        <row r="2012">
          <cell r="H2012">
            <v>0</v>
          </cell>
        </row>
        <row r="2013">
          <cell r="H2013">
            <v>0</v>
          </cell>
        </row>
        <row r="2014">
          <cell r="H2014">
            <v>0</v>
          </cell>
        </row>
        <row r="2015">
          <cell r="H2015">
            <v>0</v>
          </cell>
        </row>
        <row r="2016">
          <cell r="H2016">
            <v>0</v>
          </cell>
        </row>
        <row r="2017">
          <cell r="H2017">
            <v>0</v>
          </cell>
        </row>
        <row r="2018">
          <cell r="H2018">
            <v>0</v>
          </cell>
        </row>
        <row r="2019">
          <cell r="H2019">
            <v>0</v>
          </cell>
        </row>
        <row r="2020">
          <cell r="H2020">
            <v>0</v>
          </cell>
        </row>
        <row r="2021">
          <cell r="H2021">
            <v>0</v>
          </cell>
        </row>
        <row r="2022">
          <cell r="H2022">
            <v>0</v>
          </cell>
        </row>
        <row r="2023">
          <cell r="H2023">
            <v>0</v>
          </cell>
        </row>
        <row r="2024">
          <cell r="H2024">
            <v>0</v>
          </cell>
        </row>
        <row r="2025">
          <cell r="H2025">
            <v>0</v>
          </cell>
        </row>
        <row r="2026">
          <cell r="H2026">
            <v>0</v>
          </cell>
        </row>
        <row r="2027">
          <cell r="H2027">
            <v>0</v>
          </cell>
        </row>
        <row r="2028">
          <cell r="H2028">
            <v>0</v>
          </cell>
        </row>
        <row r="2029">
          <cell r="H2029">
            <v>0</v>
          </cell>
        </row>
        <row r="2030">
          <cell r="H2030">
            <v>0</v>
          </cell>
        </row>
        <row r="2031">
          <cell r="H2031">
            <v>0</v>
          </cell>
        </row>
        <row r="2032">
          <cell r="H2032">
            <v>0</v>
          </cell>
        </row>
        <row r="2033">
          <cell r="H2033">
            <v>0</v>
          </cell>
        </row>
        <row r="2034">
          <cell r="H2034">
            <v>0</v>
          </cell>
        </row>
        <row r="2035">
          <cell r="H2035">
            <v>0</v>
          </cell>
        </row>
        <row r="2036">
          <cell r="H2036">
            <v>0</v>
          </cell>
        </row>
        <row r="2037">
          <cell r="H2037">
            <v>0</v>
          </cell>
        </row>
        <row r="2038">
          <cell r="H2038">
            <v>0</v>
          </cell>
        </row>
        <row r="2039">
          <cell r="H2039">
            <v>0</v>
          </cell>
        </row>
        <row r="2040">
          <cell r="H2040">
            <v>0</v>
          </cell>
        </row>
        <row r="2041">
          <cell r="H2041">
            <v>0</v>
          </cell>
        </row>
        <row r="2042">
          <cell r="H2042">
            <v>0</v>
          </cell>
        </row>
        <row r="2043">
          <cell r="H2043">
            <v>0</v>
          </cell>
        </row>
        <row r="2044">
          <cell r="H2044">
            <v>0</v>
          </cell>
        </row>
        <row r="2045">
          <cell r="H2045">
            <v>0</v>
          </cell>
        </row>
        <row r="2046">
          <cell r="H2046">
            <v>0</v>
          </cell>
        </row>
        <row r="2047">
          <cell r="H2047">
            <v>0</v>
          </cell>
        </row>
        <row r="2048">
          <cell r="H2048">
            <v>0</v>
          </cell>
        </row>
        <row r="2049">
          <cell r="H2049">
            <v>0</v>
          </cell>
        </row>
        <row r="2050">
          <cell r="H2050">
            <v>0</v>
          </cell>
        </row>
        <row r="2051">
          <cell r="H2051">
            <v>0</v>
          </cell>
        </row>
        <row r="2052">
          <cell r="H2052">
            <v>0</v>
          </cell>
        </row>
        <row r="2053">
          <cell r="H2053">
            <v>0</v>
          </cell>
        </row>
        <row r="2054">
          <cell r="H2054">
            <v>0</v>
          </cell>
        </row>
        <row r="2055">
          <cell r="H2055">
            <v>0</v>
          </cell>
        </row>
        <row r="2056">
          <cell r="H2056">
            <v>0</v>
          </cell>
        </row>
        <row r="2057">
          <cell r="H2057">
            <v>0</v>
          </cell>
        </row>
        <row r="2058">
          <cell r="H2058">
            <v>0</v>
          </cell>
        </row>
        <row r="2059">
          <cell r="H2059">
            <v>0</v>
          </cell>
        </row>
        <row r="2060">
          <cell r="H2060">
            <v>0</v>
          </cell>
        </row>
        <row r="2061">
          <cell r="H2061">
            <v>0</v>
          </cell>
        </row>
        <row r="2062">
          <cell r="H2062">
            <v>0</v>
          </cell>
        </row>
        <row r="2063">
          <cell r="H2063">
            <v>0</v>
          </cell>
        </row>
        <row r="2064">
          <cell r="H2064">
            <v>0</v>
          </cell>
        </row>
        <row r="2065">
          <cell r="H2065">
            <v>0</v>
          </cell>
        </row>
        <row r="2066">
          <cell r="H2066">
            <v>0</v>
          </cell>
        </row>
        <row r="2067">
          <cell r="H2067">
            <v>0</v>
          </cell>
        </row>
        <row r="2068">
          <cell r="H2068">
            <v>0</v>
          </cell>
        </row>
        <row r="2069">
          <cell r="H2069">
            <v>0</v>
          </cell>
        </row>
        <row r="2070">
          <cell r="H2070">
            <v>0</v>
          </cell>
        </row>
        <row r="2071">
          <cell r="H2071">
            <v>0</v>
          </cell>
        </row>
        <row r="2072">
          <cell r="H2072">
            <v>0</v>
          </cell>
        </row>
        <row r="2073">
          <cell r="H2073">
            <v>0</v>
          </cell>
        </row>
        <row r="2074">
          <cell r="H2074">
            <v>0</v>
          </cell>
        </row>
        <row r="2075">
          <cell r="H2075">
            <v>0</v>
          </cell>
        </row>
        <row r="2076">
          <cell r="H2076">
            <v>0</v>
          </cell>
        </row>
        <row r="2077">
          <cell r="H2077">
            <v>0</v>
          </cell>
        </row>
        <row r="2078">
          <cell r="H2078">
            <v>0</v>
          </cell>
        </row>
        <row r="2079">
          <cell r="H2079">
            <v>0</v>
          </cell>
        </row>
        <row r="2080">
          <cell r="H2080">
            <v>0</v>
          </cell>
        </row>
        <row r="2081">
          <cell r="H2081">
            <v>0</v>
          </cell>
        </row>
        <row r="2082">
          <cell r="H2082">
            <v>0</v>
          </cell>
        </row>
        <row r="2083">
          <cell r="H2083">
            <v>0</v>
          </cell>
        </row>
        <row r="2084">
          <cell r="H2084">
            <v>0</v>
          </cell>
        </row>
        <row r="2085">
          <cell r="H2085">
            <v>0</v>
          </cell>
        </row>
        <row r="2086">
          <cell r="H2086">
            <v>0</v>
          </cell>
        </row>
        <row r="2087">
          <cell r="H2087">
            <v>0</v>
          </cell>
        </row>
        <row r="2088">
          <cell r="H2088">
            <v>0</v>
          </cell>
        </row>
        <row r="2089">
          <cell r="H2089">
            <v>0</v>
          </cell>
        </row>
        <row r="2090">
          <cell r="H2090">
            <v>0</v>
          </cell>
        </row>
        <row r="2091">
          <cell r="H2091">
            <v>0</v>
          </cell>
        </row>
        <row r="2092">
          <cell r="H2092">
            <v>0</v>
          </cell>
        </row>
        <row r="2093">
          <cell r="H2093">
            <v>0</v>
          </cell>
        </row>
        <row r="2094">
          <cell r="H2094">
            <v>0</v>
          </cell>
        </row>
        <row r="2095">
          <cell r="H2095">
            <v>0</v>
          </cell>
        </row>
        <row r="2096">
          <cell r="H2096">
            <v>0</v>
          </cell>
        </row>
        <row r="2097">
          <cell r="H2097">
            <v>0</v>
          </cell>
        </row>
        <row r="2098">
          <cell r="H2098">
            <v>0</v>
          </cell>
        </row>
        <row r="2099">
          <cell r="H2099">
            <v>0</v>
          </cell>
        </row>
        <row r="2100">
          <cell r="H2100">
            <v>0</v>
          </cell>
        </row>
        <row r="2101">
          <cell r="H2101">
            <v>0</v>
          </cell>
        </row>
        <row r="2102">
          <cell r="H2102">
            <v>0</v>
          </cell>
        </row>
        <row r="2103">
          <cell r="H2103">
            <v>0</v>
          </cell>
        </row>
        <row r="2104">
          <cell r="H2104">
            <v>0</v>
          </cell>
        </row>
        <row r="2105">
          <cell r="H2105">
            <v>0</v>
          </cell>
        </row>
        <row r="2106">
          <cell r="H2106">
            <v>0</v>
          </cell>
        </row>
        <row r="2107">
          <cell r="H2107">
            <v>0</v>
          </cell>
        </row>
        <row r="2108">
          <cell r="H2108">
            <v>0</v>
          </cell>
        </row>
        <row r="2109">
          <cell r="H2109">
            <v>0</v>
          </cell>
        </row>
        <row r="2110">
          <cell r="H2110">
            <v>0</v>
          </cell>
        </row>
        <row r="2111">
          <cell r="H2111">
            <v>0</v>
          </cell>
        </row>
        <row r="2112">
          <cell r="H2112">
            <v>0</v>
          </cell>
        </row>
        <row r="2113">
          <cell r="H2113">
            <v>0</v>
          </cell>
        </row>
        <row r="2114">
          <cell r="H2114">
            <v>0</v>
          </cell>
        </row>
        <row r="2115">
          <cell r="H2115">
            <v>0</v>
          </cell>
        </row>
        <row r="2116">
          <cell r="H2116">
            <v>0</v>
          </cell>
        </row>
        <row r="2117">
          <cell r="H2117">
            <v>0</v>
          </cell>
        </row>
        <row r="2118">
          <cell r="H2118">
            <v>0</v>
          </cell>
        </row>
        <row r="2119">
          <cell r="H2119">
            <v>0</v>
          </cell>
        </row>
        <row r="2120">
          <cell r="H2120">
            <v>0</v>
          </cell>
        </row>
        <row r="2121">
          <cell r="H2121">
            <v>0</v>
          </cell>
        </row>
        <row r="2122">
          <cell r="H2122">
            <v>0</v>
          </cell>
        </row>
        <row r="2123">
          <cell r="H2123">
            <v>0</v>
          </cell>
        </row>
        <row r="2124">
          <cell r="H2124">
            <v>0</v>
          </cell>
        </row>
        <row r="2125">
          <cell r="H2125">
            <v>0</v>
          </cell>
        </row>
        <row r="2126">
          <cell r="H2126">
            <v>0</v>
          </cell>
        </row>
        <row r="2127">
          <cell r="H2127">
            <v>0</v>
          </cell>
        </row>
        <row r="2128">
          <cell r="H2128">
            <v>0</v>
          </cell>
        </row>
        <row r="2129">
          <cell r="H2129">
            <v>0</v>
          </cell>
        </row>
        <row r="2130">
          <cell r="H2130">
            <v>0</v>
          </cell>
        </row>
        <row r="2131">
          <cell r="H2131">
            <v>0</v>
          </cell>
        </row>
        <row r="2132">
          <cell r="H2132">
            <v>0</v>
          </cell>
        </row>
        <row r="2133">
          <cell r="H2133">
            <v>0</v>
          </cell>
        </row>
        <row r="2134">
          <cell r="H2134">
            <v>0</v>
          </cell>
        </row>
        <row r="2135">
          <cell r="H2135">
            <v>0</v>
          </cell>
        </row>
        <row r="2136">
          <cell r="H2136">
            <v>0</v>
          </cell>
        </row>
        <row r="2137">
          <cell r="H2137">
            <v>0</v>
          </cell>
        </row>
        <row r="2138">
          <cell r="H2138">
            <v>0</v>
          </cell>
        </row>
        <row r="2139">
          <cell r="H2139">
            <v>0</v>
          </cell>
        </row>
        <row r="2140">
          <cell r="H2140">
            <v>0</v>
          </cell>
        </row>
        <row r="2141">
          <cell r="H2141">
            <v>0</v>
          </cell>
        </row>
        <row r="2142">
          <cell r="H2142">
            <v>0</v>
          </cell>
        </row>
        <row r="2143">
          <cell r="H2143">
            <v>0</v>
          </cell>
        </row>
        <row r="2144">
          <cell r="H2144">
            <v>0</v>
          </cell>
        </row>
        <row r="2145">
          <cell r="H2145">
            <v>0</v>
          </cell>
        </row>
        <row r="2146">
          <cell r="H2146">
            <v>0</v>
          </cell>
        </row>
        <row r="2147">
          <cell r="H2147">
            <v>0</v>
          </cell>
        </row>
        <row r="2148">
          <cell r="H2148">
            <v>0</v>
          </cell>
        </row>
        <row r="2149">
          <cell r="H2149">
            <v>0</v>
          </cell>
        </row>
        <row r="2150">
          <cell r="H2150">
            <v>0</v>
          </cell>
        </row>
        <row r="2151">
          <cell r="H2151">
            <v>0</v>
          </cell>
        </row>
        <row r="2152">
          <cell r="H2152">
            <v>0</v>
          </cell>
        </row>
        <row r="2153">
          <cell r="H2153">
            <v>0</v>
          </cell>
        </row>
        <row r="2154">
          <cell r="H2154">
            <v>0</v>
          </cell>
        </row>
        <row r="2155">
          <cell r="H2155">
            <v>0</v>
          </cell>
        </row>
        <row r="2156">
          <cell r="H2156">
            <v>0</v>
          </cell>
        </row>
        <row r="2157">
          <cell r="H2157">
            <v>0</v>
          </cell>
        </row>
        <row r="2158">
          <cell r="H2158">
            <v>0</v>
          </cell>
        </row>
        <row r="2159">
          <cell r="H2159">
            <v>0</v>
          </cell>
        </row>
        <row r="2160">
          <cell r="H2160">
            <v>0</v>
          </cell>
        </row>
        <row r="2161">
          <cell r="H2161">
            <v>0</v>
          </cell>
        </row>
        <row r="2162">
          <cell r="H2162">
            <v>0</v>
          </cell>
        </row>
        <row r="2163">
          <cell r="H2163">
            <v>0</v>
          </cell>
        </row>
        <row r="2164">
          <cell r="H2164">
            <v>0</v>
          </cell>
        </row>
        <row r="2165">
          <cell r="H2165">
            <v>0</v>
          </cell>
        </row>
        <row r="2166">
          <cell r="H2166">
            <v>0</v>
          </cell>
        </row>
        <row r="2167">
          <cell r="H2167">
            <v>0</v>
          </cell>
        </row>
        <row r="2168">
          <cell r="H2168">
            <v>0</v>
          </cell>
        </row>
        <row r="2169">
          <cell r="H2169">
            <v>0</v>
          </cell>
        </row>
        <row r="2170">
          <cell r="H2170">
            <v>0</v>
          </cell>
        </row>
        <row r="2171">
          <cell r="H2171">
            <v>0</v>
          </cell>
        </row>
        <row r="2172">
          <cell r="H2172">
            <v>0</v>
          </cell>
        </row>
        <row r="2173">
          <cell r="H2173">
            <v>0</v>
          </cell>
        </row>
        <row r="2174">
          <cell r="H2174">
            <v>0</v>
          </cell>
        </row>
        <row r="2175">
          <cell r="H2175">
            <v>0</v>
          </cell>
        </row>
        <row r="2176">
          <cell r="H2176">
            <v>0</v>
          </cell>
        </row>
        <row r="2177">
          <cell r="H2177">
            <v>0</v>
          </cell>
        </row>
        <row r="2178">
          <cell r="H2178">
            <v>0</v>
          </cell>
        </row>
        <row r="2179">
          <cell r="H2179">
            <v>0</v>
          </cell>
        </row>
        <row r="2180">
          <cell r="H2180">
            <v>0</v>
          </cell>
        </row>
        <row r="2181">
          <cell r="H2181">
            <v>0</v>
          </cell>
        </row>
        <row r="2182">
          <cell r="H2182">
            <v>0</v>
          </cell>
        </row>
        <row r="2183">
          <cell r="H2183">
            <v>0</v>
          </cell>
        </row>
        <row r="2184">
          <cell r="H2184">
            <v>0</v>
          </cell>
        </row>
        <row r="2185">
          <cell r="H2185">
            <v>0</v>
          </cell>
        </row>
        <row r="2186">
          <cell r="H2186">
            <v>0</v>
          </cell>
        </row>
        <row r="2187">
          <cell r="H2187">
            <v>0</v>
          </cell>
        </row>
        <row r="2188">
          <cell r="H2188">
            <v>0</v>
          </cell>
        </row>
        <row r="2189">
          <cell r="H2189">
            <v>0</v>
          </cell>
        </row>
        <row r="2190">
          <cell r="H2190">
            <v>0</v>
          </cell>
        </row>
        <row r="2191">
          <cell r="H2191">
            <v>0</v>
          </cell>
        </row>
        <row r="2192">
          <cell r="H2192">
            <v>0</v>
          </cell>
        </row>
        <row r="2193">
          <cell r="H2193">
            <v>0</v>
          </cell>
        </row>
        <row r="2194">
          <cell r="H2194">
            <v>0</v>
          </cell>
        </row>
        <row r="2195">
          <cell r="H2195">
            <v>0</v>
          </cell>
        </row>
        <row r="2196">
          <cell r="H2196">
            <v>0</v>
          </cell>
        </row>
        <row r="2197">
          <cell r="H2197">
            <v>0</v>
          </cell>
        </row>
        <row r="2198">
          <cell r="H2198">
            <v>0</v>
          </cell>
        </row>
        <row r="2199">
          <cell r="H2199">
            <v>0</v>
          </cell>
        </row>
        <row r="2200">
          <cell r="H2200">
            <v>0</v>
          </cell>
        </row>
        <row r="2201">
          <cell r="H2201">
            <v>0</v>
          </cell>
        </row>
        <row r="2202">
          <cell r="H2202">
            <v>0</v>
          </cell>
        </row>
        <row r="2203">
          <cell r="H2203">
            <v>0</v>
          </cell>
        </row>
        <row r="2204">
          <cell r="H2204">
            <v>0</v>
          </cell>
        </row>
        <row r="2205">
          <cell r="H2205">
            <v>0</v>
          </cell>
        </row>
        <row r="2206">
          <cell r="H2206">
            <v>0</v>
          </cell>
        </row>
        <row r="2207">
          <cell r="H2207">
            <v>0</v>
          </cell>
        </row>
        <row r="2208">
          <cell r="H2208">
            <v>0</v>
          </cell>
        </row>
        <row r="2209">
          <cell r="H2209">
            <v>0</v>
          </cell>
        </row>
        <row r="2210">
          <cell r="H2210">
            <v>0</v>
          </cell>
        </row>
        <row r="2211">
          <cell r="H2211">
            <v>0</v>
          </cell>
        </row>
        <row r="2212">
          <cell r="H2212">
            <v>0</v>
          </cell>
        </row>
        <row r="2213">
          <cell r="H2213">
            <v>0</v>
          </cell>
        </row>
        <row r="2214">
          <cell r="H2214">
            <v>0</v>
          </cell>
        </row>
        <row r="2215">
          <cell r="H2215">
            <v>0</v>
          </cell>
        </row>
        <row r="2216">
          <cell r="H2216">
            <v>0</v>
          </cell>
        </row>
        <row r="2217">
          <cell r="H2217">
            <v>0</v>
          </cell>
        </row>
        <row r="2218">
          <cell r="H2218">
            <v>0</v>
          </cell>
        </row>
        <row r="2219">
          <cell r="H2219">
            <v>0</v>
          </cell>
        </row>
        <row r="2220">
          <cell r="H2220">
            <v>0</v>
          </cell>
        </row>
        <row r="2221">
          <cell r="H2221">
            <v>0</v>
          </cell>
        </row>
        <row r="2222">
          <cell r="H2222">
            <v>0</v>
          </cell>
        </row>
        <row r="2223">
          <cell r="H2223">
            <v>0</v>
          </cell>
        </row>
        <row r="2224">
          <cell r="H2224">
            <v>0</v>
          </cell>
        </row>
        <row r="2225">
          <cell r="H2225">
            <v>0</v>
          </cell>
        </row>
        <row r="2226">
          <cell r="H2226">
            <v>0</v>
          </cell>
        </row>
        <row r="2227">
          <cell r="H2227">
            <v>0</v>
          </cell>
        </row>
        <row r="2228">
          <cell r="H2228">
            <v>0</v>
          </cell>
        </row>
        <row r="2229">
          <cell r="H2229">
            <v>0</v>
          </cell>
        </row>
        <row r="2230">
          <cell r="H2230">
            <v>0</v>
          </cell>
        </row>
        <row r="2231">
          <cell r="H2231">
            <v>0</v>
          </cell>
        </row>
        <row r="2232">
          <cell r="H2232">
            <v>0</v>
          </cell>
        </row>
        <row r="2233">
          <cell r="H2233">
            <v>0</v>
          </cell>
        </row>
        <row r="2234">
          <cell r="H2234">
            <v>0</v>
          </cell>
        </row>
        <row r="2235">
          <cell r="H2235">
            <v>0</v>
          </cell>
        </row>
        <row r="2236">
          <cell r="H2236">
            <v>0</v>
          </cell>
        </row>
        <row r="2237">
          <cell r="H2237">
            <v>0</v>
          </cell>
        </row>
        <row r="2238">
          <cell r="H2238">
            <v>0</v>
          </cell>
        </row>
        <row r="2239">
          <cell r="H2239">
            <v>0</v>
          </cell>
        </row>
        <row r="2240">
          <cell r="H2240">
            <v>0</v>
          </cell>
        </row>
        <row r="2241">
          <cell r="H2241">
            <v>0</v>
          </cell>
        </row>
        <row r="2242">
          <cell r="H2242">
            <v>0</v>
          </cell>
        </row>
        <row r="2243">
          <cell r="H2243">
            <v>0</v>
          </cell>
        </row>
        <row r="2244">
          <cell r="H2244">
            <v>0</v>
          </cell>
        </row>
        <row r="2245">
          <cell r="H2245">
            <v>0</v>
          </cell>
        </row>
        <row r="2246">
          <cell r="H2246">
            <v>0</v>
          </cell>
        </row>
        <row r="2247">
          <cell r="H2247">
            <v>0</v>
          </cell>
        </row>
        <row r="2248">
          <cell r="H2248">
            <v>0</v>
          </cell>
        </row>
        <row r="2249">
          <cell r="H2249">
            <v>0</v>
          </cell>
        </row>
        <row r="2250">
          <cell r="H2250">
            <v>0</v>
          </cell>
        </row>
        <row r="2251">
          <cell r="H2251">
            <v>0</v>
          </cell>
        </row>
        <row r="2252">
          <cell r="H2252">
            <v>0</v>
          </cell>
        </row>
        <row r="2253">
          <cell r="H2253">
            <v>0</v>
          </cell>
        </row>
        <row r="2254">
          <cell r="H2254">
            <v>0</v>
          </cell>
        </row>
        <row r="2255">
          <cell r="H2255">
            <v>0</v>
          </cell>
        </row>
        <row r="2256">
          <cell r="H2256">
            <v>0</v>
          </cell>
        </row>
        <row r="2257">
          <cell r="H2257">
            <v>0</v>
          </cell>
        </row>
        <row r="2258">
          <cell r="H2258">
            <v>0</v>
          </cell>
        </row>
        <row r="2259">
          <cell r="H2259">
            <v>0</v>
          </cell>
        </row>
        <row r="2260">
          <cell r="H2260">
            <v>0</v>
          </cell>
        </row>
        <row r="2261">
          <cell r="H2261">
            <v>0</v>
          </cell>
        </row>
        <row r="2262">
          <cell r="H2262">
            <v>0</v>
          </cell>
        </row>
        <row r="2263">
          <cell r="H2263">
            <v>0</v>
          </cell>
        </row>
        <row r="2264">
          <cell r="H2264">
            <v>0</v>
          </cell>
        </row>
        <row r="2265">
          <cell r="H2265">
            <v>0</v>
          </cell>
        </row>
        <row r="2266">
          <cell r="H2266">
            <v>0</v>
          </cell>
        </row>
        <row r="2267">
          <cell r="H2267">
            <v>0</v>
          </cell>
        </row>
        <row r="2268">
          <cell r="H2268">
            <v>0</v>
          </cell>
        </row>
        <row r="2269">
          <cell r="H2269">
            <v>0</v>
          </cell>
        </row>
        <row r="2270">
          <cell r="H2270">
            <v>0</v>
          </cell>
        </row>
        <row r="2271">
          <cell r="H2271">
            <v>0</v>
          </cell>
        </row>
        <row r="2272">
          <cell r="H2272">
            <v>0</v>
          </cell>
        </row>
        <row r="2273">
          <cell r="H2273">
            <v>0</v>
          </cell>
        </row>
        <row r="2274">
          <cell r="H2274">
            <v>0</v>
          </cell>
        </row>
        <row r="2275">
          <cell r="H2275">
            <v>0</v>
          </cell>
        </row>
        <row r="2276">
          <cell r="H2276">
            <v>0</v>
          </cell>
        </row>
        <row r="2277">
          <cell r="H2277">
            <v>0</v>
          </cell>
        </row>
        <row r="2278">
          <cell r="H2278">
            <v>0</v>
          </cell>
        </row>
        <row r="2279">
          <cell r="H2279">
            <v>0</v>
          </cell>
        </row>
        <row r="2280">
          <cell r="H2280">
            <v>0</v>
          </cell>
        </row>
        <row r="2281">
          <cell r="H2281">
            <v>0</v>
          </cell>
        </row>
        <row r="2282">
          <cell r="H2282">
            <v>0</v>
          </cell>
        </row>
        <row r="2283">
          <cell r="H2283">
            <v>0</v>
          </cell>
        </row>
        <row r="2284">
          <cell r="H2284">
            <v>0</v>
          </cell>
        </row>
        <row r="2285">
          <cell r="H2285">
            <v>0</v>
          </cell>
        </row>
        <row r="2286">
          <cell r="H2286">
            <v>0</v>
          </cell>
        </row>
        <row r="2287">
          <cell r="H2287">
            <v>0</v>
          </cell>
        </row>
        <row r="2288">
          <cell r="H2288">
            <v>0</v>
          </cell>
        </row>
        <row r="2289">
          <cell r="H2289">
            <v>0</v>
          </cell>
        </row>
        <row r="2290">
          <cell r="H2290">
            <v>0</v>
          </cell>
        </row>
        <row r="2291">
          <cell r="H2291">
            <v>0</v>
          </cell>
        </row>
        <row r="2292">
          <cell r="H2292">
            <v>0</v>
          </cell>
        </row>
        <row r="2293">
          <cell r="H2293">
            <v>0</v>
          </cell>
        </row>
        <row r="2294">
          <cell r="H2294">
            <v>0</v>
          </cell>
        </row>
        <row r="2295">
          <cell r="H2295">
            <v>0</v>
          </cell>
        </row>
        <row r="2296">
          <cell r="H2296">
            <v>0</v>
          </cell>
        </row>
        <row r="2297">
          <cell r="H2297">
            <v>0</v>
          </cell>
        </row>
        <row r="2298">
          <cell r="H2298">
            <v>0</v>
          </cell>
        </row>
        <row r="2299">
          <cell r="H2299">
            <v>0</v>
          </cell>
        </row>
        <row r="2300">
          <cell r="H2300">
            <v>0</v>
          </cell>
        </row>
        <row r="2301">
          <cell r="H2301">
            <v>0</v>
          </cell>
        </row>
        <row r="2302">
          <cell r="H2302">
            <v>0</v>
          </cell>
        </row>
        <row r="2303">
          <cell r="H2303">
            <v>0</v>
          </cell>
        </row>
        <row r="2304">
          <cell r="H2304">
            <v>0</v>
          </cell>
        </row>
        <row r="2305">
          <cell r="H2305">
            <v>0</v>
          </cell>
        </row>
        <row r="2306">
          <cell r="H2306">
            <v>0</v>
          </cell>
        </row>
        <row r="2307">
          <cell r="H2307">
            <v>0</v>
          </cell>
        </row>
        <row r="2308">
          <cell r="H2308">
            <v>0</v>
          </cell>
        </row>
        <row r="2309">
          <cell r="H2309">
            <v>0</v>
          </cell>
        </row>
        <row r="2310">
          <cell r="H2310">
            <v>0</v>
          </cell>
        </row>
        <row r="2311">
          <cell r="H2311">
            <v>0</v>
          </cell>
        </row>
        <row r="2312">
          <cell r="H2312">
            <v>0</v>
          </cell>
        </row>
        <row r="2313">
          <cell r="H2313">
            <v>0</v>
          </cell>
        </row>
        <row r="2314">
          <cell r="H2314">
            <v>0</v>
          </cell>
        </row>
        <row r="2315">
          <cell r="H2315">
            <v>0</v>
          </cell>
        </row>
        <row r="2316">
          <cell r="H2316">
            <v>0</v>
          </cell>
        </row>
        <row r="2317">
          <cell r="H2317">
            <v>0</v>
          </cell>
        </row>
        <row r="2318">
          <cell r="H2318">
            <v>0</v>
          </cell>
        </row>
        <row r="2319">
          <cell r="H2319">
            <v>0</v>
          </cell>
        </row>
        <row r="2320">
          <cell r="H2320">
            <v>0</v>
          </cell>
        </row>
        <row r="2321">
          <cell r="H2321">
            <v>0</v>
          </cell>
        </row>
        <row r="2322">
          <cell r="H2322">
            <v>0</v>
          </cell>
        </row>
        <row r="2323">
          <cell r="H2323">
            <v>0</v>
          </cell>
        </row>
        <row r="2324">
          <cell r="H2324">
            <v>0</v>
          </cell>
        </row>
        <row r="2325">
          <cell r="H2325">
            <v>0</v>
          </cell>
        </row>
        <row r="2326">
          <cell r="H2326">
            <v>0</v>
          </cell>
        </row>
        <row r="2327">
          <cell r="H2327">
            <v>0</v>
          </cell>
        </row>
        <row r="2328">
          <cell r="H2328">
            <v>0</v>
          </cell>
        </row>
        <row r="2329">
          <cell r="H2329">
            <v>0</v>
          </cell>
        </row>
        <row r="2330">
          <cell r="H2330">
            <v>0</v>
          </cell>
        </row>
        <row r="2331">
          <cell r="H2331">
            <v>0</v>
          </cell>
        </row>
        <row r="2332">
          <cell r="H2332">
            <v>0</v>
          </cell>
        </row>
        <row r="2333">
          <cell r="H2333">
            <v>0</v>
          </cell>
        </row>
        <row r="2334">
          <cell r="H2334">
            <v>0</v>
          </cell>
        </row>
        <row r="2335">
          <cell r="H2335">
            <v>0</v>
          </cell>
        </row>
        <row r="2336">
          <cell r="H2336">
            <v>0</v>
          </cell>
        </row>
        <row r="2337">
          <cell r="H2337">
            <v>0</v>
          </cell>
        </row>
        <row r="2338">
          <cell r="H2338">
            <v>0</v>
          </cell>
        </row>
        <row r="2339">
          <cell r="H2339">
            <v>0</v>
          </cell>
        </row>
        <row r="2340">
          <cell r="H2340">
            <v>0</v>
          </cell>
        </row>
        <row r="2341">
          <cell r="H2341">
            <v>0</v>
          </cell>
        </row>
        <row r="2342">
          <cell r="H2342">
            <v>0</v>
          </cell>
        </row>
        <row r="2343">
          <cell r="H2343">
            <v>0</v>
          </cell>
        </row>
        <row r="2344">
          <cell r="H2344">
            <v>0</v>
          </cell>
        </row>
        <row r="2345">
          <cell r="H2345">
            <v>0</v>
          </cell>
        </row>
        <row r="2346">
          <cell r="H2346">
            <v>0</v>
          </cell>
        </row>
        <row r="2347">
          <cell r="H2347">
            <v>0</v>
          </cell>
        </row>
        <row r="2348">
          <cell r="H2348">
            <v>0</v>
          </cell>
        </row>
        <row r="2349">
          <cell r="H2349">
            <v>0</v>
          </cell>
        </row>
        <row r="2350">
          <cell r="H2350">
            <v>0</v>
          </cell>
        </row>
        <row r="2351">
          <cell r="H2351">
            <v>0</v>
          </cell>
        </row>
        <row r="2352">
          <cell r="H2352">
            <v>0</v>
          </cell>
        </row>
        <row r="2353">
          <cell r="H2353">
            <v>0</v>
          </cell>
        </row>
        <row r="2354">
          <cell r="H2354">
            <v>0</v>
          </cell>
        </row>
        <row r="2355">
          <cell r="H2355">
            <v>0</v>
          </cell>
        </row>
        <row r="2356">
          <cell r="H2356">
            <v>0</v>
          </cell>
        </row>
        <row r="2357">
          <cell r="H2357">
            <v>0</v>
          </cell>
        </row>
        <row r="2358">
          <cell r="H2358">
            <v>0</v>
          </cell>
        </row>
        <row r="2359">
          <cell r="H2359">
            <v>0</v>
          </cell>
        </row>
        <row r="2360">
          <cell r="H2360">
            <v>0</v>
          </cell>
        </row>
        <row r="2361">
          <cell r="H2361">
            <v>0</v>
          </cell>
        </row>
        <row r="2362">
          <cell r="H2362">
            <v>0</v>
          </cell>
        </row>
        <row r="2363">
          <cell r="H2363">
            <v>0</v>
          </cell>
        </row>
        <row r="2364">
          <cell r="H2364">
            <v>0</v>
          </cell>
        </row>
        <row r="2365">
          <cell r="H2365">
            <v>0</v>
          </cell>
        </row>
        <row r="2366">
          <cell r="H2366">
            <v>0</v>
          </cell>
        </row>
        <row r="2367">
          <cell r="H2367">
            <v>0</v>
          </cell>
        </row>
        <row r="2368">
          <cell r="H2368">
            <v>0</v>
          </cell>
        </row>
        <row r="2369">
          <cell r="H2369">
            <v>0</v>
          </cell>
        </row>
        <row r="2370">
          <cell r="H2370">
            <v>0</v>
          </cell>
        </row>
        <row r="2371">
          <cell r="H2371">
            <v>0</v>
          </cell>
        </row>
        <row r="2372">
          <cell r="H2372">
            <v>0</v>
          </cell>
        </row>
        <row r="2373">
          <cell r="H2373">
            <v>0</v>
          </cell>
        </row>
        <row r="2374">
          <cell r="H2374">
            <v>0</v>
          </cell>
        </row>
        <row r="2375">
          <cell r="H2375">
            <v>0</v>
          </cell>
        </row>
        <row r="2376">
          <cell r="H2376">
            <v>0</v>
          </cell>
        </row>
        <row r="2377">
          <cell r="H2377">
            <v>0</v>
          </cell>
        </row>
        <row r="2378">
          <cell r="H2378">
            <v>0</v>
          </cell>
        </row>
        <row r="2379">
          <cell r="H2379">
            <v>0</v>
          </cell>
        </row>
        <row r="2380">
          <cell r="H2380">
            <v>0</v>
          </cell>
        </row>
        <row r="2381">
          <cell r="H2381">
            <v>0</v>
          </cell>
        </row>
        <row r="2382">
          <cell r="H2382">
            <v>0</v>
          </cell>
        </row>
        <row r="2383">
          <cell r="H2383">
            <v>0</v>
          </cell>
        </row>
        <row r="2384">
          <cell r="H2384">
            <v>0</v>
          </cell>
        </row>
        <row r="2385">
          <cell r="H2385">
            <v>0</v>
          </cell>
        </row>
        <row r="2386">
          <cell r="H2386">
            <v>0</v>
          </cell>
        </row>
        <row r="2387">
          <cell r="H2387">
            <v>0</v>
          </cell>
        </row>
        <row r="2388">
          <cell r="H2388">
            <v>0</v>
          </cell>
        </row>
        <row r="2389">
          <cell r="H2389">
            <v>0</v>
          </cell>
        </row>
        <row r="2390">
          <cell r="H2390">
            <v>0</v>
          </cell>
        </row>
        <row r="2391">
          <cell r="H2391">
            <v>0</v>
          </cell>
        </row>
        <row r="2392">
          <cell r="H2392">
            <v>0</v>
          </cell>
        </row>
        <row r="2393">
          <cell r="H2393">
            <v>0</v>
          </cell>
        </row>
        <row r="2394">
          <cell r="H2394">
            <v>0</v>
          </cell>
        </row>
        <row r="2395">
          <cell r="H2395">
            <v>0</v>
          </cell>
        </row>
        <row r="2396">
          <cell r="H2396">
            <v>0</v>
          </cell>
        </row>
        <row r="2397">
          <cell r="H2397">
            <v>0</v>
          </cell>
        </row>
        <row r="2398">
          <cell r="H2398">
            <v>0</v>
          </cell>
        </row>
        <row r="2399">
          <cell r="H2399">
            <v>0</v>
          </cell>
        </row>
        <row r="2400">
          <cell r="H2400">
            <v>0</v>
          </cell>
        </row>
        <row r="2401">
          <cell r="H2401">
            <v>0</v>
          </cell>
        </row>
        <row r="2402">
          <cell r="H2402">
            <v>0</v>
          </cell>
        </row>
        <row r="2403">
          <cell r="H2403">
            <v>0</v>
          </cell>
        </row>
        <row r="2404">
          <cell r="H2404">
            <v>0</v>
          </cell>
        </row>
        <row r="2405">
          <cell r="H2405">
            <v>0</v>
          </cell>
        </row>
        <row r="2406">
          <cell r="H2406">
            <v>0</v>
          </cell>
        </row>
        <row r="2407">
          <cell r="H2407">
            <v>0</v>
          </cell>
        </row>
        <row r="2408">
          <cell r="H2408">
            <v>0</v>
          </cell>
        </row>
        <row r="2409">
          <cell r="H2409">
            <v>0</v>
          </cell>
        </row>
        <row r="2410">
          <cell r="H2410">
            <v>0</v>
          </cell>
        </row>
        <row r="2411">
          <cell r="H2411">
            <v>0</v>
          </cell>
        </row>
        <row r="2412">
          <cell r="H2412">
            <v>0</v>
          </cell>
        </row>
        <row r="2413">
          <cell r="H2413">
            <v>0</v>
          </cell>
        </row>
        <row r="2414">
          <cell r="H2414">
            <v>0</v>
          </cell>
        </row>
        <row r="2415">
          <cell r="H2415">
            <v>0</v>
          </cell>
        </row>
        <row r="2416">
          <cell r="H2416">
            <v>0</v>
          </cell>
        </row>
        <row r="2417">
          <cell r="H2417">
            <v>0</v>
          </cell>
        </row>
        <row r="2418">
          <cell r="H2418">
            <v>0</v>
          </cell>
        </row>
        <row r="2419">
          <cell r="H2419">
            <v>0</v>
          </cell>
        </row>
        <row r="2420">
          <cell r="H2420">
            <v>0</v>
          </cell>
        </row>
        <row r="2421">
          <cell r="H2421">
            <v>0</v>
          </cell>
        </row>
        <row r="2422">
          <cell r="H2422">
            <v>0</v>
          </cell>
        </row>
        <row r="2423">
          <cell r="H2423">
            <v>0</v>
          </cell>
        </row>
        <row r="2424">
          <cell r="H2424">
            <v>0</v>
          </cell>
        </row>
        <row r="2425">
          <cell r="H2425">
            <v>0</v>
          </cell>
        </row>
        <row r="2426">
          <cell r="H2426">
            <v>0</v>
          </cell>
        </row>
        <row r="2427">
          <cell r="H2427">
            <v>0</v>
          </cell>
        </row>
        <row r="2428">
          <cell r="H2428">
            <v>0</v>
          </cell>
        </row>
        <row r="2429">
          <cell r="H2429">
            <v>0</v>
          </cell>
        </row>
        <row r="2430">
          <cell r="H2430">
            <v>0</v>
          </cell>
        </row>
        <row r="2431">
          <cell r="H2431">
            <v>0</v>
          </cell>
        </row>
        <row r="2432">
          <cell r="H2432">
            <v>0</v>
          </cell>
        </row>
        <row r="2433">
          <cell r="H2433">
            <v>0</v>
          </cell>
        </row>
        <row r="2434">
          <cell r="H2434">
            <v>0</v>
          </cell>
        </row>
        <row r="2435">
          <cell r="H2435">
            <v>0</v>
          </cell>
        </row>
        <row r="2436">
          <cell r="H2436">
            <v>0</v>
          </cell>
        </row>
        <row r="2437">
          <cell r="H2437">
            <v>0</v>
          </cell>
        </row>
        <row r="2438">
          <cell r="H2438">
            <v>0</v>
          </cell>
        </row>
        <row r="2439">
          <cell r="H2439">
            <v>0</v>
          </cell>
        </row>
        <row r="2440">
          <cell r="H2440">
            <v>0</v>
          </cell>
        </row>
        <row r="2441">
          <cell r="H2441">
            <v>0</v>
          </cell>
        </row>
        <row r="2442">
          <cell r="H2442">
            <v>0</v>
          </cell>
        </row>
        <row r="2443">
          <cell r="H2443">
            <v>0</v>
          </cell>
        </row>
        <row r="2444">
          <cell r="H2444">
            <v>0</v>
          </cell>
        </row>
        <row r="2445">
          <cell r="H2445">
            <v>0</v>
          </cell>
        </row>
        <row r="2446">
          <cell r="H2446">
            <v>0</v>
          </cell>
        </row>
        <row r="2447">
          <cell r="H2447">
            <v>0</v>
          </cell>
        </row>
        <row r="2448">
          <cell r="H2448">
            <v>0</v>
          </cell>
        </row>
        <row r="2449">
          <cell r="H2449">
            <v>0</v>
          </cell>
        </row>
        <row r="2450">
          <cell r="H2450">
            <v>0</v>
          </cell>
        </row>
        <row r="2451">
          <cell r="H2451">
            <v>0</v>
          </cell>
        </row>
        <row r="2452">
          <cell r="H2452">
            <v>0</v>
          </cell>
        </row>
        <row r="2453">
          <cell r="H2453">
            <v>0</v>
          </cell>
        </row>
        <row r="2454">
          <cell r="H2454">
            <v>0</v>
          </cell>
        </row>
        <row r="2455">
          <cell r="H2455">
            <v>0</v>
          </cell>
        </row>
        <row r="2456">
          <cell r="H2456">
            <v>0</v>
          </cell>
        </row>
        <row r="2457">
          <cell r="H2457">
            <v>0</v>
          </cell>
        </row>
        <row r="2458">
          <cell r="H2458">
            <v>0</v>
          </cell>
        </row>
        <row r="2459">
          <cell r="H2459">
            <v>0</v>
          </cell>
        </row>
        <row r="2460">
          <cell r="H2460">
            <v>0</v>
          </cell>
        </row>
        <row r="2461">
          <cell r="H2461">
            <v>0</v>
          </cell>
        </row>
        <row r="2462">
          <cell r="H2462">
            <v>0</v>
          </cell>
        </row>
        <row r="2463">
          <cell r="H2463">
            <v>0</v>
          </cell>
        </row>
        <row r="2464">
          <cell r="H2464">
            <v>0</v>
          </cell>
        </row>
        <row r="2465">
          <cell r="H2465">
            <v>0</v>
          </cell>
        </row>
        <row r="2466">
          <cell r="H2466">
            <v>0</v>
          </cell>
        </row>
        <row r="2467">
          <cell r="H2467">
            <v>0</v>
          </cell>
        </row>
        <row r="2468">
          <cell r="H2468">
            <v>0</v>
          </cell>
        </row>
        <row r="2469">
          <cell r="H2469">
            <v>0</v>
          </cell>
        </row>
        <row r="2470">
          <cell r="H2470">
            <v>0</v>
          </cell>
        </row>
        <row r="2471">
          <cell r="H2471">
            <v>0</v>
          </cell>
        </row>
        <row r="2472">
          <cell r="H2472">
            <v>0</v>
          </cell>
        </row>
        <row r="2473">
          <cell r="H2473">
            <v>0</v>
          </cell>
        </row>
        <row r="2474">
          <cell r="H2474">
            <v>0</v>
          </cell>
        </row>
        <row r="2475">
          <cell r="H2475">
            <v>0</v>
          </cell>
        </row>
        <row r="2476">
          <cell r="H2476">
            <v>0</v>
          </cell>
        </row>
        <row r="2477">
          <cell r="H2477">
            <v>0</v>
          </cell>
        </row>
        <row r="2478">
          <cell r="H2478">
            <v>0</v>
          </cell>
        </row>
        <row r="2479">
          <cell r="H2479">
            <v>0</v>
          </cell>
        </row>
        <row r="2480">
          <cell r="H2480">
            <v>0</v>
          </cell>
        </row>
        <row r="2481">
          <cell r="H2481">
            <v>0</v>
          </cell>
        </row>
        <row r="2482">
          <cell r="H2482">
            <v>0</v>
          </cell>
        </row>
        <row r="2483">
          <cell r="H2483">
            <v>0</v>
          </cell>
        </row>
        <row r="2484">
          <cell r="H2484">
            <v>0</v>
          </cell>
        </row>
        <row r="2485">
          <cell r="H2485">
            <v>0</v>
          </cell>
        </row>
        <row r="2486">
          <cell r="H2486">
            <v>0</v>
          </cell>
        </row>
        <row r="2487">
          <cell r="H2487">
            <v>0</v>
          </cell>
        </row>
        <row r="2488">
          <cell r="H2488">
            <v>0</v>
          </cell>
        </row>
        <row r="2489">
          <cell r="H2489">
            <v>0</v>
          </cell>
        </row>
        <row r="2490">
          <cell r="H2490">
            <v>0</v>
          </cell>
        </row>
        <row r="2491">
          <cell r="H2491">
            <v>0</v>
          </cell>
        </row>
        <row r="2492">
          <cell r="H2492">
            <v>0</v>
          </cell>
        </row>
        <row r="2493">
          <cell r="H2493">
            <v>0</v>
          </cell>
        </row>
        <row r="2494">
          <cell r="H2494">
            <v>0</v>
          </cell>
        </row>
        <row r="2495">
          <cell r="H2495">
            <v>0</v>
          </cell>
        </row>
        <row r="2496">
          <cell r="H2496">
            <v>0</v>
          </cell>
        </row>
        <row r="2497">
          <cell r="H2497">
            <v>0</v>
          </cell>
        </row>
        <row r="2498">
          <cell r="H2498">
            <v>0</v>
          </cell>
        </row>
        <row r="2499">
          <cell r="H2499">
            <v>0</v>
          </cell>
        </row>
        <row r="2500">
          <cell r="H2500">
            <v>0</v>
          </cell>
        </row>
        <row r="2501">
          <cell r="H2501">
            <v>0</v>
          </cell>
        </row>
        <row r="2502">
          <cell r="H2502">
            <v>0</v>
          </cell>
        </row>
        <row r="2503">
          <cell r="H2503">
            <v>0</v>
          </cell>
        </row>
        <row r="2504">
          <cell r="H2504">
            <v>0</v>
          </cell>
        </row>
        <row r="2505">
          <cell r="H2505">
            <v>0</v>
          </cell>
        </row>
        <row r="2506">
          <cell r="H2506">
            <v>0</v>
          </cell>
        </row>
        <row r="2507">
          <cell r="H2507">
            <v>0</v>
          </cell>
        </row>
        <row r="2508">
          <cell r="H2508">
            <v>0</v>
          </cell>
        </row>
        <row r="2509">
          <cell r="H2509">
            <v>0</v>
          </cell>
        </row>
        <row r="2510">
          <cell r="H2510">
            <v>0</v>
          </cell>
        </row>
        <row r="2511">
          <cell r="H2511">
            <v>0</v>
          </cell>
        </row>
        <row r="2512">
          <cell r="H2512">
            <v>0</v>
          </cell>
        </row>
        <row r="2513">
          <cell r="H2513">
            <v>0</v>
          </cell>
        </row>
        <row r="2514">
          <cell r="H2514">
            <v>0</v>
          </cell>
        </row>
        <row r="2515">
          <cell r="H2515">
            <v>0</v>
          </cell>
        </row>
        <row r="2516">
          <cell r="H2516">
            <v>0</v>
          </cell>
        </row>
        <row r="2517">
          <cell r="H2517">
            <v>0</v>
          </cell>
        </row>
        <row r="2518">
          <cell r="H2518">
            <v>0</v>
          </cell>
        </row>
        <row r="2519">
          <cell r="H2519">
            <v>0</v>
          </cell>
        </row>
        <row r="2520">
          <cell r="H2520">
            <v>0</v>
          </cell>
        </row>
        <row r="2521">
          <cell r="H2521">
            <v>0</v>
          </cell>
        </row>
        <row r="2522">
          <cell r="H2522">
            <v>0</v>
          </cell>
        </row>
        <row r="2523">
          <cell r="H2523">
            <v>0</v>
          </cell>
        </row>
        <row r="2524">
          <cell r="H2524">
            <v>0</v>
          </cell>
        </row>
        <row r="2525">
          <cell r="H2525">
            <v>0</v>
          </cell>
        </row>
        <row r="2526">
          <cell r="H2526">
            <v>0</v>
          </cell>
        </row>
        <row r="2527">
          <cell r="H2527">
            <v>0</v>
          </cell>
        </row>
        <row r="2528">
          <cell r="H2528">
            <v>0</v>
          </cell>
        </row>
        <row r="2529">
          <cell r="H2529">
            <v>0</v>
          </cell>
        </row>
        <row r="2530">
          <cell r="H2530">
            <v>0</v>
          </cell>
        </row>
        <row r="2531">
          <cell r="H2531">
            <v>0</v>
          </cell>
        </row>
        <row r="2532">
          <cell r="H2532">
            <v>0</v>
          </cell>
        </row>
        <row r="2533">
          <cell r="H2533">
            <v>0</v>
          </cell>
        </row>
        <row r="2534">
          <cell r="H2534">
            <v>0</v>
          </cell>
        </row>
        <row r="2535">
          <cell r="H2535">
            <v>0</v>
          </cell>
        </row>
        <row r="2536">
          <cell r="H2536">
            <v>0</v>
          </cell>
        </row>
        <row r="2537">
          <cell r="H2537">
            <v>0</v>
          </cell>
        </row>
        <row r="2538">
          <cell r="H2538">
            <v>0</v>
          </cell>
        </row>
        <row r="2539">
          <cell r="H2539">
            <v>0</v>
          </cell>
        </row>
        <row r="2540">
          <cell r="H2540">
            <v>0</v>
          </cell>
        </row>
        <row r="2541">
          <cell r="H2541">
            <v>0</v>
          </cell>
        </row>
        <row r="2542">
          <cell r="H2542">
            <v>0</v>
          </cell>
        </row>
        <row r="2543">
          <cell r="H2543">
            <v>0</v>
          </cell>
        </row>
        <row r="2544">
          <cell r="H2544">
            <v>0</v>
          </cell>
        </row>
        <row r="2545">
          <cell r="H2545">
            <v>0</v>
          </cell>
        </row>
        <row r="2546">
          <cell r="H2546">
            <v>0</v>
          </cell>
        </row>
        <row r="2547">
          <cell r="H2547">
            <v>0</v>
          </cell>
        </row>
        <row r="2548">
          <cell r="H2548">
            <v>0</v>
          </cell>
        </row>
        <row r="2549">
          <cell r="H2549">
            <v>0</v>
          </cell>
        </row>
        <row r="2550">
          <cell r="H2550">
            <v>0</v>
          </cell>
        </row>
        <row r="2551">
          <cell r="H2551">
            <v>0</v>
          </cell>
        </row>
        <row r="2552">
          <cell r="H2552">
            <v>0</v>
          </cell>
        </row>
        <row r="2553">
          <cell r="H2553">
            <v>0</v>
          </cell>
        </row>
        <row r="2554">
          <cell r="H2554">
            <v>0</v>
          </cell>
        </row>
        <row r="2555">
          <cell r="H2555">
            <v>0</v>
          </cell>
        </row>
        <row r="2556">
          <cell r="H2556">
            <v>0</v>
          </cell>
        </row>
        <row r="2557">
          <cell r="H2557">
            <v>0</v>
          </cell>
        </row>
        <row r="2558">
          <cell r="H2558">
            <v>0</v>
          </cell>
        </row>
        <row r="2559">
          <cell r="H2559">
            <v>0</v>
          </cell>
        </row>
        <row r="2560">
          <cell r="H2560">
            <v>0</v>
          </cell>
        </row>
        <row r="2561">
          <cell r="H2561">
            <v>0</v>
          </cell>
        </row>
        <row r="2562">
          <cell r="H2562">
            <v>0</v>
          </cell>
        </row>
        <row r="2563">
          <cell r="H2563">
            <v>0</v>
          </cell>
        </row>
        <row r="2564">
          <cell r="H2564">
            <v>0</v>
          </cell>
        </row>
        <row r="2565">
          <cell r="H2565">
            <v>0</v>
          </cell>
        </row>
        <row r="2566">
          <cell r="H2566">
            <v>0</v>
          </cell>
        </row>
        <row r="2567">
          <cell r="H2567">
            <v>0</v>
          </cell>
        </row>
        <row r="2568">
          <cell r="H2568">
            <v>0</v>
          </cell>
        </row>
        <row r="2569">
          <cell r="H2569">
            <v>0</v>
          </cell>
        </row>
        <row r="2570">
          <cell r="H2570">
            <v>0</v>
          </cell>
        </row>
        <row r="2571">
          <cell r="H2571">
            <v>0</v>
          </cell>
        </row>
        <row r="2572">
          <cell r="H2572">
            <v>0</v>
          </cell>
        </row>
        <row r="2573">
          <cell r="H2573">
            <v>0</v>
          </cell>
        </row>
        <row r="2574">
          <cell r="H2574">
            <v>0</v>
          </cell>
        </row>
        <row r="2575">
          <cell r="H2575">
            <v>0</v>
          </cell>
        </row>
        <row r="2576">
          <cell r="H2576">
            <v>0</v>
          </cell>
        </row>
        <row r="2577">
          <cell r="H2577">
            <v>0</v>
          </cell>
        </row>
        <row r="2578">
          <cell r="H2578">
            <v>0</v>
          </cell>
        </row>
        <row r="2579">
          <cell r="H2579">
            <v>0</v>
          </cell>
        </row>
        <row r="2580">
          <cell r="H2580">
            <v>0</v>
          </cell>
        </row>
        <row r="2581">
          <cell r="H2581">
            <v>0</v>
          </cell>
        </row>
        <row r="2582">
          <cell r="H2582">
            <v>0</v>
          </cell>
        </row>
        <row r="2583">
          <cell r="H2583">
            <v>0</v>
          </cell>
        </row>
        <row r="2584">
          <cell r="H2584">
            <v>0</v>
          </cell>
        </row>
        <row r="2585">
          <cell r="H2585">
            <v>0</v>
          </cell>
        </row>
        <row r="2586">
          <cell r="H2586">
            <v>0</v>
          </cell>
        </row>
        <row r="2587">
          <cell r="H2587">
            <v>0</v>
          </cell>
        </row>
        <row r="2588">
          <cell r="H2588">
            <v>0</v>
          </cell>
        </row>
        <row r="2589">
          <cell r="H2589">
            <v>0</v>
          </cell>
        </row>
        <row r="2590">
          <cell r="H2590">
            <v>0</v>
          </cell>
        </row>
        <row r="2591">
          <cell r="H2591">
            <v>0</v>
          </cell>
        </row>
        <row r="2592">
          <cell r="H2592">
            <v>0</v>
          </cell>
        </row>
        <row r="2593">
          <cell r="H2593">
            <v>0</v>
          </cell>
        </row>
        <row r="2594">
          <cell r="H2594">
            <v>0</v>
          </cell>
        </row>
        <row r="2595">
          <cell r="H2595">
            <v>0</v>
          </cell>
        </row>
        <row r="2596">
          <cell r="H2596">
            <v>0</v>
          </cell>
        </row>
        <row r="2597">
          <cell r="H2597">
            <v>0</v>
          </cell>
        </row>
        <row r="2598">
          <cell r="H2598">
            <v>0</v>
          </cell>
        </row>
        <row r="2599">
          <cell r="H2599">
            <v>0</v>
          </cell>
        </row>
        <row r="2600">
          <cell r="H2600">
            <v>0</v>
          </cell>
        </row>
        <row r="2601">
          <cell r="H2601">
            <v>0</v>
          </cell>
        </row>
        <row r="2602">
          <cell r="H2602">
            <v>0</v>
          </cell>
        </row>
        <row r="2603">
          <cell r="H2603">
            <v>0</v>
          </cell>
        </row>
        <row r="2604">
          <cell r="H2604">
            <v>0</v>
          </cell>
        </row>
        <row r="2605">
          <cell r="H2605">
            <v>0</v>
          </cell>
        </row>
        <row r="2606">
          <cell r="H2606">
            <v>0</v>
          </cell>
        </row>
        <row r="2607">
          <cell r="H2607">
            <v>0</v>
          </cell>
        </row>
        <row r="2608">
          <cell r="H2608">
            <v>0</v>
          </cell>
        </row>
        <row r="2609">
          <cell r="H2609">
            <v>0</v>
          </cell>
        </row>
        <row r="2610">
          <cell r="H2610">
            <v>0</v>
          </cell>
        </row>
        <row r="2611">
          <cell r="H2611">
            <v>0</v>
          </cell>
        </row>
        <row r="2612">
          <cell r="H2612">
            <v>0</v>
          </cell>
        </row>
        <row r="2613">
          <cell r="H2613">
            <v>0</v>
          </cell>
        </row>
        <row r="2614">
          <cell r="H2614">
            <v>0</v>
          </cell>
        </row>
        <row r="2615">
          <cell r="H2615">
            <v>0</v>
          </cell>
        </row>
        <row r="2616">
          <cell r="H2616">
            <v>0</v>
          </cell>
        </row>
        <row r="2617">
          <cell r="H2617">
            <v>0</v>
          </cell>
        </row>
        <row r="2618">
          <cell r="H2618">
            <v>0</v>
          </cell>
        </row>
        <row r="2619">
          <cell r="H2619">
            <v>0</v>
          </cell>
        </row>
        <row r="2620">
          <cell r="H2620">
            <v>0</v>
          </cell>
        </row>
        <row r="2621">
          <cell r="H2621">
            <v>0</v>
          </cell>
        </row>
        <row r="2622">
          <cell r="H2622">
            <v>0</v>
          </cell>
        </row>
        <row r="2623">
          <cell r="H2623">
            <v>0</v>
          </cell>
        </row>
        <row r="2624">
          <cell r="H2624">
            <v>0</v>
          </cell>
        </row>
        <row r="2625">
          <cell r="H2625">
            <v>0</v>
          </cell>
        </row>
        <row r="2626">
          <cell r="H2626">
            <v>0</v>
          </cell>
        </row>
        <row r="2627">
          <cell r="H2627">
            <v>0</v>
          </cell>
        </row>
        <row r="2628">
          <cell r="H2628">
            <v>0</v>
          </cell>
        </row>
        <row r="2629">
          <cell r="H2629">
            <v>0</v>
          </cell>
        </row>
        <row r="2630">
          <cell r="H2630">
            <v>0</v>
          </cell>
        </row>
        <row r="2631">
          <cell r="H2631">
            <v>0</v>
          </cell>
        </row>
        <row r="2632">
          <cell r="H2632">
            <v>0</v>
          </cell>
        </row>
        <row r="2633">
          <cell r="H2633">
            <v>0</v>
          </cell>
        </row>
        <row r="2634">
          <cell r="H2634">
            <v>0</v>
          </cell>
        </row>
        <row r="2635">
          <cell r="H2635">
            <v>0</v>
          </cell>
        </row>
        <row r="2636">
          <cell r="H2636">
            <v>0</v>
          </cell>
        </row>
        <row r="2637">
          <cell r="H2637">
            <v>0</v>
          </cell>
        </row>
        <row r="2638">
          <cell r="H2638">
            <v>0</v>
          </cell>
        </row>
        <row r="2639">
          <cell r="H2639">
            <v>0</v>
          </cell>
        </row>
        <row r="2640">
          <cell r="H2640">
            <v>0</v>
          </cell>
        </row>
        <row r="2641">
          <cell r="H2641">
            <v>0</v>
          </cell>
        </row>
        <row r="2642">
          <cell r="H2642">
            <v>0</v>
          </cell>
        </row>
        <row r="2643">
          <cell r="H2643">
            <v>0</v>
          </cell>
        </row>
        <row r="2644">
          <cell r="H2644">
            <v>0</v>
          </cell>
        </row>
        <row r="2645">
          <cell r="H2645">
            <v>0</v>
          </cell>
        </row>
        <row r="2646">
          <cell r="H2646">
            <v>0</v>
          </cell>
        </row>
        <row r="2647">
          <cell r="H2647">
            <v>0</v>
          </cell>
        </row>
        <row r="2648">
          <cell r="H2648">
            <v>0</v>
          </cell>
        </row>
        <row r="2649">
          <cell r="H2649">
            <v>0</v>
          </cell>
        </row>
        <row r="2650">
          <cell r="H2650">
            <v>0</v>
          </cell>
        </row>
        <row r="2651">
          <cell r="H2651">
            <v>0</v>
          </cell>
        </row>
        <row r="2652">
          <cell r="H2652">
            <v>0</v>
          </cell>
        </row>
        <row r="2653">
          <cell r="H2653">
            <v>0</v>
          </cell>
        </row>
        <row r="2654">
          <cell r="H2654">
            <v>0</v>
          </cell>
        </row>
        <row r="2655">
          <cell r="H2655">
            <v>0</v>
          </cell>
        </row>
        <row r="2656">
          <cell r="H2656">
            <v>0</v>
          </cell>
        </row>
        <row r="2657">
          <cell r="H2657">
            <v>0</v>
          </cell>
        </row>
        <row r="2658">
          <cell r="H2658">
            <v>0</v>
          </cell>
        </row>
        <row r="2659">
          <cell r="H2659">
            <v>0</v>
          </cell>
        </row>
        <row r="2660">
          <cell r="H2660">
            <v>0</v>
          </cell>
        </row>
        <row r="2661">
          <cell r="H2661">
            <v>0</v>
          </cell>
        </row>
        <row r="2662">
          <cell r="H2662">
            <v>0</v>
          </cell>
        </row>
        <row r="2663">
          <cell r="H2663">
            <v>0</v>
          </cell>
        </row>
        <row r="2664">
          <cell r="H2664">
            <v>0</v>
          </cell>
        </row>
        <row r="2665">
          <cell r="H2665">
            <v>0</v>
          </cell>
        </row>
        <row r="2666">
          <cell r="H2666">
            <v>0</v>
          </cell>
        </row>
        <row r="2667">
          <cell r="H2667">
            <v>0</v>
          </cell>
        </row>
        <row r="2668">
          <cell r="H2668">
            <v>0</v>
          </cell>
        </row>
        <row r="2669">
          <cell r="H2669">
            <v>0</v>
          </cell>
        </row>
        <row r="2670">
          <cell r="H2670">
            <v>0</v>
          </cell>
        </row>
        <row r="2671">
          <cell r="H2671">
            <v>0</v>
          </cell>
        </row>
        <row r="2672">
          <cell r="H2672">
            <v>0</v>
          </cell>
        </row>
        <row r="2673">
          <cell r="H2673">
            <v>0</v>
          </cell>
        </row>
        <row r="2674">
          <cell r="H2674">
            <v>0</v>
          </cell>
        </row>
        <row r="2675">
          <cell r="H2675">
            <v>0</v>
          </cell>
        </row>
        <row r="2676">
          <cell r="H2676">
            <v>0</v>
          </cell>
        </row>
        <row r="2677">
          <cell r="H2677">
            <v>0</v>
          </cell>
        </row>
        <row r="2678">
          <cell r="H2678">
            <v>0</v>
          </cell>
        </row>
        <row r="2679">
          <cell r="H2679">
            <v>0</v>
          </cell>
        </row>
        <row r="2680">
          <cell r="H2680">
            <v>0</v>
          </cell>
        </row>
        <row r="2681">
          <cell r="H2681">
            <v>0</v>
          </cell>
        </row>
        <row r="2682">
          <cell r="H2682">
            <v>0</v>
          </cell>
        </row>
        <row r="2683">
          <cell r="H2683">
            <v>0</v>
          </cell>
        </row>
        <row r="2684">
          <cell r="H2684">
            <v>0</v>
          </cell>
        </row>
        <row r="2685">
          <cell r="H2685">
            <v>0</v>
          </cell>
        </row>
        <row r="2686">
          <cell r="H2686">
            <v>0</v>
          </cell>
        </row>
        <row r="2687">
          <cell r="H2687">
            <v>0</v>
          </cell>
        </row>
        <row r="2688">
          <cell r="H2688">
            <v>0</v>
          </cell>
        </row>
        <row r="2689">
          <cell r="H2689">
            <v>0</v>
          </cell>
        </row>
        <row r="2690">
          <cell r="H2690">
            <v>0</v>
          </cell>
        </row>
        <row r="2691">
          <cell r="H2691">
            <v>0</v>
          </cell>
        </row>
        <row r="2692">
          <cell r="H2692">
            <v>0</v>
          </cell>
        </row>
        <row r="2693">
          <cell r="H2693">
            <v>0</v>
          </cell>
        </row>
        <row r="2694">
          <cell r="H2694">
            <v>0</v>
          </cell>
        </row>
        <row r="2695">
          <cell r="H2695">
            <v>0</v>
          </cell>
        </row>
        <row r="2696">
          <cell r="H2696">
            <v>0</v>
          </cell>
        </row>
        <row r="2697">
          <cell r="H2697">
            <v>0</v>
          </cell>
        </row>
        <row r="2698">
          <cell r="H2698">
            <v>0</v>
          </cell>
        </row>
        <row r="2699">
          <cell r="H2699">
            <v>0</v>
          </cell>
        </row>
        <row r="2700">
          <cell r="H2700">
            <v>0</v>
          </cell>
        </row>
        <row r="2701">
          <cell r="H2701">
            <v>0</v>
          </cell>
        </row>
        <row r="2702">
          <cell r="H2702">
            <v>0</v>
          </cell>
        </row>
        <row r="2703">
          <cell r="H2703">
            <v>0</v>
          </cell>
        </row>
        <row r="2704">
          <cell r="H2704">
            <v>0</v>
          </cell>
        </row>
        <row r="2705">
          <cell r="H2705">
            <v>0</v>
          </cell>
        </row>
        <row r="2706">
          <cell r="H2706">
            <v>0</v>
          </cell>
        </row>
        <row r="2707">
          <cell r="H2707">
            <v>0</v>
          </cell>
        </row>
        <row r="2708">
          <cell r="H2708">
            <v>0</v>
          </cell>
        </row>
        <row r="2709">
          <cell r="H2709">
            <v>0</v>
          </cell>
        </row>
        <row r="2710">
          <cell r="H2710">
            <v>0</v>
          </cell>
        </row>
        <row r="2711">
          <cell r="H2711">
            <v>0</v>
          </cell>
        </row>
        <row r="2712">
          <cell r="H2712">
            <v>0</v>
          </cell>
        </row>
        <row r="2713">
          <cell r="H2713">
            <v>0</v>
          </cell>
        </row>
        <row r="2714">
          <cell r="H2714">
            <v>0</v>
          </cell>
        </row>
        <row r="2715">
          <cell r="H2715">
            <v>0</v>
          </cell>
        </row>
        <row r="2716">
          <cell r="H2716">
            <v>0</v>
          </cell>
        </row>
        <row r="2717">
          <cell r="H2717">
            <v>0</v>
          </cell>
        </row>
        <row r="2718">
          <cell r="H2718">
            <v>0</v>
          </cell>
        </row>
        <row r="2719">
          <cell r="H2719">
            <v>0</v>
          </cell>
        </row>
        <row r="2720">
          <cell r="H2720">
            <v>0</v>
          </cell>
        </row>
        <row r="2721">
          <cell r="H2721">
            <v>0</v>
          </cell>
        </row>
        <row r="2722">
          <cell r="H2722">
            <v>0</v>
          </cell>
        </row>
        <row r="2723">
          <cell r="H2723">
            <v>0</v>
          </cell>
        </row>
        <row r="2724">
          <cell r="H2724">
            <v>0</v>
          </cell>
        </row>
        <row r="2725">
          <cell r="H2725">
            <v>0</v>
          </cell>
        </row>
        <row r="2726">
          <cell r="H2726">
            <v>0</v>
          </cell>
        </row>
        <row r="2727">
          <cell r="H2727">
            <v>0</v>
          </cell>
        </row>
        <row r="2728">
          <cell r="H2728">
            <v>0</v>
          </cell>
        </row>
        <row r="2729">
          <cell r="H2729">
            <v>0</v>
          </cell>
        </row>
        <row r="2730">
          <cell r="H2730">
            <v>0</v>
          </cell>
        </row>
        <row r="2731">
          <cell r="H2731">
            <v>0</v>
          </cell>
        </row>
        <row r="2732">
          <cell r="H2732">
            <v>0</v>
          </cell>
        </row>
        <row r="2733">
          <cell r="H2733">
            <v>0</v>
          </cell>
        </row>
        <row r="2734">
          <cell r="H2734">
            <v>0</v>
          </cell>
        </row>
        <row r="2735">
          <cell r="H2735">
            <v>0</v>
          </cell>
        </row>
        <row r="2736">
          <cell r="H2736">
            <v>0</v>
          </cell>
        </row>
        <row r="2737">
          <cell r="H2737">
            <v>0</v>
          </cell>
        </row>
        <row r="2738">
          <cell r="H2738">
            <v>0</v>
          </cell>
        </row>
        <row r="2739">
          <cell r="H2739">
            <v>0</v>
          </cell>
        </row>
        <row r="2740">
          <cell r="H2740">
            <v>0</v>
          </cell>
        </row>
        <row r="2741">
          <cell r="H2741">
            <v>0</v>
          </cell>
        </row>
        <row r="2742">
          <cell r="H2742">
            <v>0</v>
          </cell>
        </row>
        <row r="2743">
          <cell r="H2743">
            <v>0</v>
          </cell>
        </row>
        <row r="2744">
          <cell r="H2744">
            <v>0</v>
          </cell>
        </row>
        <row r="2745">
          <cell r="H2745">
            <v>0</v>
          </cell>
        </row>
        <row r="2746">
          <cell r="H2746">
            <v>0</v>
          </cell>
        </row>
        <row r="2747">
          <cell r="H2747">
            <v>0</v>
          </cell>
        </row>
        <row r="2748">
          <cell r="H2748">
            <v>0</v>
          </cell>
        </row>
        <row r="2749">
          <cell r="H2749">
            <v>0</v>
          </cell>
        </row>
        <row r="2750">
          <cell r="H2750">
            <v>0</v>
          </cell>
        </row>
        <row r="2751">
          <cell r="H2751">
            <v>0</v>
          </cell>
        </row>
        <row r="2752">
          <cell r="H2752">
            <v>0</v>
          </cell>
        </row>
        <row r="2753">
          <cell r="H2753">
            <v>0</v>
          </cell>
        </row>
        <row r="2754">
          <cell r="H2754">
            <v>0</v>
          </cell>
        </row>
        <row r="2755">
          <cell r="H2755">
            <v>0</v>
          </cell>
        </row>
        <row r="2756">
          <cell r="H2756">
            <v>0</v>
          </cell>
        </row>
        <row r="2757">
          <cell r="H2757">
            <v>0</v>
          </cell>
        </row>
        <row r="2758">
          <cell r="H2758">
            <v>0</v>
          </cell>
        </row>
        <row r="2759">
          <cell r="H2759">
            <v>0</v>
          </cell>
        </row>
        <row r="2760">
          <cell r="H2760">
            <v>0</v>
          </cell>
        </row>
        <row r="2761">
          <cell r="H2761">
            <v>0</v>
          </cell>
        </row>
        <row r="2762">
          <cell r="H2762">
            <v>0</v>
          </cell>
        </row>
        <row r="2763">
          <cell r="H2763">
            <v>0</v>
          </cell>
        </row>
        <row r="2764">
          <cell r="H2764">
            <v>0</v>
          </cell>
        </row>
        <row r="2765">
          <cell r="H2765">
            <v>0</v>
          </cell>
        </row>
        <row r="2766">
          <cell r="H2766">
            <v>0</v>
          </cell>
        </row>
        <row r="2767">
          <cell r="H2767">
            <v>0</v>
          </cell>
        </row>
        <row r="2768">
          <cell r="H2768">
            <v>0</v>
          </cell>
        </row>
        <row r="2769">
          <cell r="H2769">
            <v>0</v>
          </cell>
        </row>
        <row r="2770">
          <cell r="H2770">
            <v>0</v>
          </cell>
        </row>
        <row r="2771">
          <cell r="H2771">
            <v>0</v>
          </cell>
        </row>
        <row r="2772">
          <cell r="H2772">
            <v>0</v>
          </cell>
        </row>
        <row r="2773">
          <cell r="H2773">
            <v>0</v>
          </cell>
        </row>
        <row r="2774">
          <cell r="H2774">
            <v>0</v>
          </cell>
        </row>
        <row r="2775">
          <cell r="H2775">
            <v>0</v>
          </cell>
        </row>
        <row r="2776">
          <cell r="H2776">
            <v>0</v>
          </cell>
        </row>
        <row r="2777">
          <cell r="H2777">
            <v>0</v>
          </cell>
        </row>
        <row r="2778">
          <cell r="H2778">
            <v>0</v>
          </cell>
        </row>
        <row r="2779">
          <cell r="H2779">
            <v>0</v>
          </cell>
        </row>
        <row r="2780">
          <cell r="H2780">
            <v>0</v>
          </cell>
        </row>
        <row r="2781">
          <cell r="H2781">
            <v>0</v>
          </cell>
        </row>
        <row r="2782">
          <cell r="H2782">
            <v>0</v>
          </cell>
        </row>
        <row r="2783">
          <cell r="H2783">
            <v>0</v>
          </cell>
        </row>
        <row r="2784">
          <cell r="H2784">
            <v>0</v>
          </cell>
        </row>
        <row r="2785">
          <cell r="H2785">
            <v>0</v>
          </cell>
        </row>
        <row r="2786">
          <cell r="H2786">
            <v>0</v>
          </cell>
        </row>
        <row r="2787">
          <cell r="H2787">
            <v>0</v>
          </cell>
        </row>
        <row r="2788">
          <cell r="H2788">
            <v>0</v>
          </cell>
        </row>
        <row r="2789">
          <cell r="H2789">
            <v>0</v>
          </cell>
        </row>
        <row r="2790">
          <cell r="H2790">
            <v>0</v>
          </cell>
        </row>
        <row r="2791">
          <cell r="H2791">
            <v>0</v>
          </cell>
        </row>
        <row r="2792">
          <cell r="H2792">
            <v>0</v>
          </cell>
        </row>
        <row r="2793">
          <cell r="H2793">
            <v>0</v>
          </cell>
        </row>
        <row r="2794">
          <cell r="H2794">
            <v>0</v>
          </cell>
        </row>
        <row r="2795">
          <cell r="H2795">
            <v>0</v>
          </cell>
        </row>
        <row r="2796">
          <cell r="H2796">
            <v>0</v>
          </cell>
        </row>
        <row r="2797">
          <cell r="H2797">
            <v>0</v>
          </cell>
        </row>
        <row r="2798">
          <cell r="H2798">
            <v>0</v>
          </cell>
        </row>
        <row r="2799">
          <cell r="H2799">
            <v>0</v>
          </cell>
        </row>
        <row r="2800">
          <cell r="H2800">
            <v>0</v>
          </cell>
        </row>
        <row r="2801">
          <cell r="H2801">
            <v>0</v>
          </cell>
        </row>
        <row r="2802">
          <cell r="H2802">
            <v>0</v>
          </cell>
        </row>
        <row r="2803">
          <cell r="H2803">
            <v>0</v>
          </cell>
        </row>
        <row r="2804">
          <cell r="H2804">
            <v>0</v>
          </cell>
        </row>
        <row r="2805">
          <cell r="H2805">
            <v>0</v>
          </cell>
        </row>
        <row r="2806">
          <cell r="H2806">
            <v>0</v>
          </cell>
        </row>
        <row r="2807">
          <cell r="H2807">
            <v>0</v>
          </cell>
        </row>
        <row r="2808">
          <cell r="H2808">
            <v>0</v>
          </cell>
        </row>
        <row r="2809">
          <cell r="H2809">
            <v>0</v>
          </cell>
        </row>
        <row r="2810">
          <cell r="H2810">
            <v>0</v>
          </cell>
        </row>
        <row r="2811">
          <cell r="H2811">
            <v>0</v>
          </cell>
        </row>
        <row r="2812">
          <cell r="H2812">
            <v>0</v>
          </cell>
        </row>
        <row r="2813">
          <cell r="H2813">
            <v>0</v>
          </cell>
        </row>
        <row r="2814">
          <cell r="H2814">
            <v>0</v>
          </cell>
        </row>
        <row r="2815">
          <cell r="H2815">
            <v>0</v>
          </cell>
        </row>
        <row r="2816">
          <cell r="H2816">
            <v>0</v>
          </cell>
        </row>
        <row r="2817">
          <cell r="H2817">
            <v>0</v>
          </cell>
        </row>
        <row r="2818">
          <cell r="H2818">
            <v>0</v>
          </cell>
        </row>
        <row r="2819">
          <cell r="H2819">
            <v>0</v>
          </cell>
        </row>
        <row r="2820">
          <cell r="H2820">
            <v>0</v>
          </cell>
        </row>
        <row r="2821">
          <cell r="H2821">
            <v>0</v>
          </cell>
        </row>
        <row r="2822">
          <cell r="H2822">
            <v>0</v>
          </cell>
        </row>
        <row r="2823">
          <cell r="H2823">
            <v>0</v>
          </cell>
        </row>
        <row r="2824">
          <cell r="H2824">
            <v>0</v>
          </cell>
        </row>
        <row r="2825">
          <cell r="H2825">
            <v>0</v>
          </cell>
        </row>
        <row r="2826">
          <cell r="H2826">
            <v>0</v>
          </cell>
        </row>
        <row r="2827">
          <cell r="H2827">
            <v>0</v>
          </cell>
        </row>
        <row r="2828">
          <cell r="H2828">
            <v>0</v>
          </cell>
        </row>
        <row r="2829">
          <cell r="H2829">
            <v>0</v>
          </cell>
        </row>
        <row r="2830">
          <cell r="H2830">
            <v>0</v>
          </cell>
        </row>
        <row r="2831">
          <cell r="H2831">
            <v>0</v>
          </cell>
        </row>
        <row r="2832">
          <cell r="H2832">
            <v>0</v>
          </cell>
        </row>
        <row r="2833">
          <cell r="H2833">
            <v>0</v>
          </cell>
        </row>
        <row r="2834">
          <cell r="H2834">
            <v>0</v>
          </cell>
        </row>
        <row r="2835">
          <cell r="H2835">
            <v>0</v>
          </cell>
        </row>
        <row r="2836">
          <cell r="H2836">
            <v>0</v>
          </cell>
        </row>
        <row r="2837">
          <cell r="H2837">
            <v>0</v>
          </cell>
        </row>
        <row r="2838">
          <cell r="H2838">
            <v>0</v>
          </cell>
        </row>
        <row r="2839">
          <cell r="H2839">
            <v>0</v>
          </cell>
        </row>
        <row r="2840">
          <cell r="H2840">
            <v>0</v>
          </cell>
        </row>
        <row r="2841">
          <cell r="H2841">
            <v>0</v>
          </cell>
        </row>
        <row r="2842">
          <cell r="H2842">
            <v>0</v>
          </cell>
        </row>
        <row r="2843">
          <cell r="H2843">
            <v>0</v>
          </cell>
        </row>
        <row r="2844">
          <cell r="H2844">
            <v>0</v>
          </cell>
        </row>
        <row r="2845">
          <cell r="H2845">
            <v>0</v>
          </cell>
        </row>
        <row r="2846">
          <cell r="H2846">
            <v>0</v>
          </cell>
        </row>
        <row r="2847">
          <cell r="H2847">
            <v>0</v>
          </cell>
        </row>
        <row r="2848">
          <cell r="H2848">
            <v>0</v>
          </cell>
        </row>
        <row r="2849">
          <cell r="H2849">
            <v>0</v>
          </cell>
        </row>
        <row r="2850">
          <cell r="H2850">
            <v>0</v>
          </cell>
        </row>
        <row r="2851">
          <cell r="H2851">
            <v>0</v>
          </cell>
        </row>
        <row r="2852">
          <cell r="H2852">
            <v>0</v>
          </cell>
        </row>
        <row r="2853">
          <cell r="H2853">
            <v>0</v>
          </cell>
        </row>
        <row r="2854">
          <cell r="H2854">
            <v>0</v>
          </cell>
        </row>
        <row r="2855">
          <cell r="H2855">
            <v>0</v>
          </cell>
        </row>
        <row r="2856">
          <cell r="H2856">
            <v>0</v>
          </cell>
        </row>
        <row r="2857">
          <cell r="H2857">
            <v>0</v>
          </cell>
        </row>
        <row r="2858">
          <cell r="H2858">
            <v>0</v>
          </cell>
        </row>
        <row r="2859">
          <cell r="H2859">
            <v>0</v>
          </cell>
        </row>
        <row r="2860">
          <cell r="H2860">
            <v>0</v>
          </cell>
        </row>
        <row r="2861">
          <cell r="H2861">
            <v>0</v>
          </cell>
        </row>
        <row r="2862">
          <cell r="H2862">
            <v>0</v>
          </cell>
        </row>
        <row r="2863">
          <cell r="H2863">
            <v>0</v>
          </cell>
        </row>
        <row r="2864">
          <cell r="H2864">
            <v>0</v>
          </cell>
        </row>
        <row r="2865">
          <cell r="H2865">
            <v>0</v>
          </cell>
        </row>
        <row r="2866">
          <cell r="H2866">
            <v>0</v>
          </cell>
        </row>
        <row r="2867">
          <cell r="H2867">
            <v>0</v>
          </cell>
        </row>
        <row r="2868">
          <cell r="H2868">
            <v>0</v>
          </cell>
        </row>
        <row r="2869">
          <cell r="H2869">
            <v>0</v>
          </cell>
        </row>
        <row r="2870">
          <cell r="H2870">
            <v>0</v>
          </cell>
        </row>
        <row r="2871">
          <cell r="H2871">
            <v>0</v>
          </cell>
        </row>
        <row r="2872">
          <cell r="H2872">
            <v>0</v>
          </cell>
        </row>
        <row r="2873">
          <cell r="H2873">
            <v>0</v>
          </cell>
        </row>
        <row r="2874">
          <cell r="H2874">
            <v>0</v>
          </cell>
        </row>
        <row r="2875">
          <cell r="H2875">
            <v>0</v>
          </cell>
        </row>
        <row r="2876">
          <cell r="H2876">
            <v>0</v>
          </cell>
        </row>
        <row r="2877">
          <cell r="H2877">
            <v>0</v>
          </cell>
        </row>
        <row r="2878">
          <cell r="H2878">
            <v>0</v>
          </cell>
        </row>
        <row r="2879">
          <cell r="H2879">
            <v>0</v>
          </cell>
        </row>
        <row r="2880">
          <cell r="H2880">
            <v>0</v>
          </cell>
        </row>
        <row r="2881">
          <cell r="H2881">
            <v>0</v>
          </cell>
        </row>
        <row r="2882">
          <cell r="H2882">
            <v>0</v>
          </cell>
        </row>
        <row r="2883">
          <cell r="H2883">
            <v>0</v>
          </cell>
        </row>
        <row r="2884">
          <cell r="H2884">
            <v>0</v>
          </cell>
        </row>
        <row r="2885">
          <cell r="H2885">
            <v>0</v>
          </cell>
        </row>
        <row r="2886">
          <cell r="H2886">
            <v>0</v>
          </cell>
        </row>
        <row r="2887">
          <cell r="H2887">
            <v>0</v>
          </cell>
        </row>
        <row r="2888">
          <cell r="H2888">
            <v>0</v>
          </cell>
        </row>
        <row r="2889">
          <cell r="H2889">
            <v>0</v>
          </cell>
        </row>
        <row r="2890">
          <cell r="H2890">
            <v>0</v>
          </cell>
        </row>
        <row r="2891">
          <cell r="H2891">
            <v>0</v>
          </cell>
        </row>
        <row r="2892">
          <cell r="H2892">
            <v>0</v>
          </cell>
        </row>
        <row r="2893">
          <cell r="H2893">
            <v>0</v>
          </cell>
        </row>
        <row r="2894">
          <cell r="H2894">
            <v>0</v>
          </cell>
        </row>
        <row r="2895">
          <cell r="H2895">
            <v>0</v>
          </cell>
        </row>
        <row r="2896">
          <cell r="H2896">
            <v>0</v>
          </cell>
        </row>
        <row r="2897">
          <cell r="H2897">
            <v>0</v>
          </cell>
        </row>
        <row r="2898">
          <cell r="H2898">
            <v>0</v>
          </cell>
        </row>
        <row r="2899">
          <cell r="H2899">
            <v>0</v>
          </cell>
        </row>
        <row r="2900">
          <cell r="H2900">
            <v>0</v>
          </cell>
        </row>
        <row r="2901">
          <cell r="H2901">
            <v>0</v>
          </cell>
        </row>
        <row r="2902">
          <cell r="H2902">
            <v>0</v>
          </cell>
        </row>
        <row r="2903">
          <cell r="H2903">
            <v>0</v>
          </cell>
        </row>
        <row r="2904">
          <cell r="H2904">
            <v>0</v>
          </cell>
        </row>
        <row r="2905">
          <cell r="H2905">
            <v>0</v>
          </cell>
        </row>
        <row r="2906">
          <cell r="H2906">
            <v>0</v>
          </cell>
        </row>
        <row r="2907">
          <cell r="H2907">
            <v>0</v>
          </cell>
        </row>
        <row r="2908">
          <cell r="H2908">
            <v>0</v>
          </cell>
        </row>
        <row r="2909">
          <cell r="H2909">
            <v>0</v>
          </cell>
        </row>
        <row r="2910">
          <cell r="H2910">
            <v>0</v>
          </cell>
        </row>
        <row r="2911">
          <cell r="H2911">
            <v>0</v>
          </cell>
        </row>
        <row r="2912">
          <cell r="H2912">
            <v>0</v>
          </cell>
        </row>
        <row r="2913">
          <cell r="H2913">
            <v>0</v>
          </cell>
        </row>
        <row r="2914">
          <cell r="H2914">
            <v>0</v>
          </cell>
        </row>
        <row r="2915">
          <cell r="H2915">
            <v>0</v>
          </cell>
        </row>
        <row r="2916">
          <cell r="H2916">
            <v>0</v>
          </cell>
        </row>
        <row r="2917">
          <cell r="H2917">
            <v>0</v>
          </cell>
        </row>
        <row r="2918">
          <cell r="H2918">
            <v>0</v>
          </cell>
        </row>
        <row r="2919">
          <cell r="H2919">
            <v>0</v>
          </cell>
        </row>
        <row r="2920">
          <cell r="H2920">
            <v>0</v>
          </cell>
        </row>
        <row r="2921">
          <cell r="H2921">
            <v>0</v>
          </cell>
        </row>
        <row r="2922">
          <cell r="H2922">
            <v>0</v>
          </cell>
        </row>
        <row r="2923">
          <cell r="H2923">
            <v>0</v>
          </cell>
        </row>
        <row r="2924">
          <cell r="H2924">
            <v>0</v>
          </cell>
        </row>
        <row r="2925">
          <cell r="H2925">
            <v>0</v>
          </cell>
        </row>
        <row r="2926">
          <cell r="H2926">
            <v>0</v>
          </cell>
        </row>
        <row r="2927">
          <cell r="H2927">
            <v>0</v>
          </cell>
        </row>
        <row r="2928">
          <cell r="H2928">
            <v>0</v>
          </cell>
        </row>
        <row r="2929">
          <cell r="H2929">
            <v>0</v>
          </cell>
        </row>
        <row r="2930">
          <cell r="H2930">
            <v>0</v>
          </cell>
        </row>
        <row r="2931">
          <cell r="H2931">
            <v>0</v>
          </cell>
        </row>
        <row r="2932">
          <cell r="H2932">
            <v>0</v>
          </cell>
        </row>
        <row r="2933">
          <cell r="H2933">
            <v>0</v>
          </cell>
        </row>
        <row r="2934">
          <cell r="H2934">
            <v>0</v>
          </cell>
        </row>
        <row r="2935">
          <cell r="H2935">
            <v>0</v>
          </cell>
        </row>
        <row r="2936">
          <cell r="H2936">
            <v>0</v>
          </cell>
        </row>
        <row r="2937">
          <cell r="H2937">
            <v>0</v>
          </cell>
        </row>
        <row r="2938">
          <cell r="H2938">
            <v>0</v>
          </cell>
        </row>
        <row r="2939">
          <cell r="H2939">
            <v>0</v>
          </cell>
        </row>
        <row r="2940">
          <cell r="H2940">
            <v>0</v>
          </cell>
        </row>
        <row r="2941">
          <cell r="H2941">
            <v>0</v>
          </cell>
        </row>
        <row r="2942">
          <cell r="H2942">
            <v>0</v>
          </cell>
        </row>
        <row r="2943">
          <cell r="H2943">
            <v>0</v>
          </cell>
        </row>
        <row r="2944">
          <cell r="H2944">
            <v>0</v>
          </cell>
        </row>
        <row r="2945">
          <cell r="H2945">
            <v>0</v>
          </cell>
        </row>
        <row r="2946">
          <cell r="H2946">
            <v>0</v>
          </cell>
        </row>
        <row r="2947">
          <cell r="H2947">
            <v>0</v>
          </cell>
        </row>
        <row r="2948">
          <cell r="H2948">
            <v>0</v>
          </cell>
        </row>
        <row r="2949">
          <cell r="H2949">
            <v>0</v>
          </cell>
        </row>
        <row r="2950">
          <cell r="H2950">
            <v>0</v>
          </cell>
        </row>
        <row r="2951">
          <cell r="H2951">
            <v>0</v>
          </cell>
        </row>
        <row r="2952">
          <cell r="H2952">
            <v>0</v>
          </cell>
        </row>
        <row r="2953">
          <cell r="H2953">
            <v>0</v>
          </cell>
        </row>
        <row r="2954">
          <cell r="H2954">
            <v>0</v>
          </cell>
        </row>
        <row r="2955">
          <cell r="H2955">
            <v>0</v>
          </cell>
        </row>
        <row r="2956">
          <cell r="H2956">
            <v>0</v>
          </cell>
        </row>
        <row r="2957">
          <cell r="H2957">
            <v>0</v>
          </cell>
        </row>
        <row r="2958">
          <cell r="H2958">
            <v>0</v>
          </cell>
        </row>
        <row r="2959">
          <cell r="H2959">
            <v>0</v>
          </cell>
        </row>
        <row r="2960">
          <cell r="H2960">
            <v>0</v>
          </cell>
        </row>
        <row r="2961">
          <cell r="H2961">
            <v>0</v>
          </cell>
        </row>
        <row r="2962">
          <cell r="H2962">
            <v>0</v>
          </cell>
        </row>
        <row r="2963">
          <cell r="H2963">
            <v>0</v>
          </cell>
        </row>
        <row r="2964">
          <cell r="H2964">
            <v>0</v>
          </cell>
        </row>
        <row r="2965">
          <cell r="H2965">
            <v>0</v>
          </cell>
        </row>
        <row r="2966">
          <cell r="H2966">
            <v>0</v>
          </cell>
        </row>
        <row r="2967">
          <cell r="H2967">
            <v>0</v>
          </cell>
        </row>
        <row r="2968">
          <cell r="H2968">
            <v>0</v>
          </cell>
        </row>
        <row r="2969">
          <cell r="H2969">
            <v>0</v>
          </cell>
        </row>
        <row r="2970">
          <cell r="H2970">
            <v>0</v>
          </cell>
        </row>
        <row r="2971">
          <cell r="H2971">
            <v>0</v>
          </cell>
        </row>
        <row r="2972">
          <cell r="H2972">
            <v>0</v>
          </cell>
        </row>
        <row r="2973">
          <cell r="H2973">
            <v>0</v>
          </cell>
        </row>
        <row r="2974">
          <cell r="H2974">
            <v>0</v>
          </cell>
        </row>
        <row r="2975">
          <cell r="H2975">
            <v>0</v>
          </cell>
        </row>
        <row r="2976">
          <cell r="H2976">
            <v>0</v>
          </cell>
        </row>
        <row r="2977">
          <cell r="H2977">
            <v>0</v>
          </cell>
        </row>
        <row r="2978">
          <cell r="H2978">
            <v>0</v>
          </cell>
        </row>
        <row r="2979">
          <cell r="H2979">
            <v>0</v>
          </cell>
        </row>
        <row r="2980">
          <cell r="H2980">
            <v>0</v>
          </cell>
        </row>
        <row r="2981">
          <cell r="H2981">
            <v>0</v>
          </cell>
        </row>
        <row r="2982">
          <cell r="H2982">
            <v>0</v>
          </cell>
        </row>
        <row r="2983">
          <cell r="H2983">
            <v>0</v>
          </cell>
        </row>
        <row r="2984">
          <cell r="H2984">
            <v>0</v>
          </cell>
        </row>
        <row r="2985">
          <cell r="H2985">
            <v>0</v>
          </cell>
        </row>
        <row r="2986">
          <cell r="H2986">
            <v>0</v>
          </cell>
        </row>
        <row r="2987">
          <cell r="H2987">
            <v>0</v>
          </cell>
        </row>
        <row r="2988">
          <cell r="H2988">
            <v>0</v>
          </cell>
        </row>
        <row r="2989">
          <cell r="H2989">
            <v>0</v>
          </cell>
        </row>
        <row r="2990">
          <cell r="H2990">
            <v>0</v>
          </cell>
        </row>
        <row r="2991">
          <cell r="H2991">
            <v>0</v>
          </cell>
        </row>
        <row r="2992">
          <cell r="H2992">
            <v>0</v>
          </cell>
        </row>
        <row r="2993">
          <cell r="H2993">
            <v>0</v>
          </cell>
        </row>
        <row r="2994">
          <cell r="H2994">
            <v>0</v>
          </cell>
        </row>
        <row r="2995">
          <cell r="H2995">
            <v>0</v>
          </cell>
        </row>
        <row r="2996">
          <cell r="H2996">
            <v>0</v>
          </cell>
        </row>
        <row r="2997">
          <cell r="H2997">
            <v>0</v>
          </cell>
        </row>
        <row r="2998">
          <cell r="H2998">
            <v>0</v>
          </cell>
        </row>
        <row r="2999">
          <cell r="H2999">
            <v>0</v>
          </cell>
        </row>
        <row r="3000">
          <cell r="H3000">
            <v>0</v>
          </cell>
        </row>
        <row r="3001">
          <cell r="H3001">
            <v>0</v>
          </cell>
        </row>
        <row r="3002">
          <cell r="H3002">
            <v>0</v>
          </cell>
        </row>
        <row r="3003">
          <cell r="H3003">
            <v>0</v>
          </cell>
        </row>
        <row r="3004">
          <cell r="H3004">
            <v>0</v>
          </cell>
        </row>
        <row r="3005">
          <cell r="H3005">
            <v>0</v>
          </cell>
        </row>
        <row r="3006">
          <cell r="H3006">
            <v>0</v>
          </cell>
        </row>
        <row r="3007">
          <cell r="H3007">
            <v>0</v>
          </cell>
        </row>
        <row r="3008">
          <cell r="H3008">
            <v>0</v>
          </cell>
        </row>
        <row r="3009">
          <cell r="H3009">
            <v>0</v>
          </cell>
        </row>
        <row r="3010">
          <cell r="H3010">
            <v>0</v>
          </cell>
        </row>
        <row r="3011">
          <cell r="H3011">
            <v>0</v>
          </cell>
        </row>
        <row r="3012">
          <cell r="H3012">
            <v>0</v>
          </cell>
        </row>
        <row r="3013">
          <cell r="H3013">
            <v>0</v>
          </cell>
        </row>
        <row r="3014">
          <cell r="H3014">
            <v>0</v>
          </cell>
        </row>
        <row r="3015">
          <cell r="H3015">
            <v>0</v>
          </cell>
        </row>
        <row r="3016">
          <cell r="H3016">
            <v>0</v>
          </cell>
        </row>
        <row r="3017">
          <cell r="H3017">
            <v>0</v>
          </cell>
        </row>
        <row r="3018">
          <cell r="H3018">
            <v>0</v>
          </cell>
        </row>
        <row r="3019">
          <cell r="H3019">
            <v>0</v>
          </cell>
        </row>
        <row r="3020">
          <cell r="H3020">
            <v>0</v>
          </cell>
        </row>
        <row r="3021">
          <cell r="H3021">
            <v>0</v>
          </cell>
        </row>
        <row r="3022">
          <cell r="H3022">
            <v>0</v>
          </cell>
        </row>
        <row r="3023">
          <cell r="H3023">
            <v>0</v>
          </cell>
        </row>
        <row r="3024">
          <cell r="H3024">
            <v>0</v>
          </cell>
        </row>
        <row r="3025">
          <cell r="H3025">
            <v>0</v>
          </cell>
        </row>
        <row r="3026">
          <cell r="H3026">
            <v>0</v>
          </cell>
        </row>
        <row r="3027">
          <cell r="H3027">
            <v>0</v>
          </cell>
        </row>
        <row r="3028">
          <cell r="H3028">
            <v>0</v>
          </cell>
        </row>
        <row r="3029">
          <cell r="H3029">
            <v>0</v>
          </cell>
        </row>
        <row r="3030">
          <cell r="H3030">
            <v>0</v>
          </cell>
        </row>
        <row r="3031">
          <cell r="H3031">
            <v>0</v>
          </cell>
        </row>
        <row r="3032">
          <cell r="H3032">
            <v>0</v>
          </cell>
        </row>
        <row r="3033">
          <cell r="H3033">
            <v>0</v>
          </cell>
        </row>
        <row r="3034">
          <cell r="H3034">
            <v>0</v>
          </cell>
        </row>
        <row r="3035">
          <cell r="H3035">
            <v>0</v>
          </cell>
        </row>
        <row r="3036">
          <cell r="H3036">
            <v>0</v>
          </cell>
        </row>
        <row r="3037">
          <cell r="H3037">
            <v>0</v>
          </cell>
        </row>
        <row r="3038">
          <cell r="H3038">
            <v>0</v>
          </cell>
        </row>
        <row r="3039">
          <cell r="H3039">
            <v>0</v>
          </cell>
        </row>
        <row r="3040">
          <cell r="H3040">
            <v>0</v>
          </cell>
        </row>
        <row r="3041">
          <cell r="H3041">
            <v>0</v>
          </cell>
        </row>
        <row r="3042">
          <cell r="H3042">
            <v>0</v>
          </cell>
        </row>
        <row r="3043">
          <cell r="H3043">
            <v>0</v>
          </cell>
        </row>
        <row r="3044">
          <cell r="H3044">
            <v>0</v>
          </cell>
        </row>
        <row r="3045">
          <cell r="H3045">
            <v>0</v>
          </cell>
        </row>
        <row r="3046">
          <cell r="H3046">
            <v>0</v>
          </cell>
        </row>
        <row r="3047">
          <cell r="H3047">
            <v>0</v>
          </cell>
        </row>
        <row r="3048">
          <cell r="H3048">
            <v>0</v>
          </cell>
        </row>
        <row r="3049">
          <cell r="H3049">
            <v>0</v>
          </cell>
        </row>
        <row r="3050">
          <cell r="H3050">
            <v>0</v>
          </cell>
        </row>
        <row r="3051">
          <cell r="H3051">
            <v>0</v>
          </cell>
        </row>
        <row r="3052">
          <cell r="H3052">
            <v>0</v>
          </cell>
        </row>
        <row r="3053">
          <cell r="H3053">
            <v>0</v>
          </cell>
        </row>
        <row r="3054">
          <cell r="H3054">
            <v>0</v>
          </cell>
        </row>
        <row r="3055">
          <cell r="H3055">
            <v>0</v>
          </cell>
        </row>
        <row r="3056">
          <cell r="H3056">
            <v>0</v>
          </cell>
        </row>
        <row r="3057">
          <cell r="H3057">
            <v>0</v>
          </cell>
        </row>
        <row r="3058">
          <cell r="H3058">
            <v>0</v>
          </cell>
        </row>
        <row r="3059">
          <cell r="H3059">
            <v>0</v>
          </cell>
        </row>
        <row r="3060">
          <cell r="H3060">
            <v>0</v>
          </cell>
        </row>
        <row r="3061">
          <cell r="H3061">
            <v>0</v>
          </cell>
        </row>
        <row r="3062">
          <cell r="H3062">
            <v>0</v>
          </cell>
        </row>
        <row r="3063">
          <cell r="H3063">
            <v>0</v>
          </cell>
        </row>
        <row r="3064">
          <cell r="H3064">
            <v>0</v>
          </cell>
        </row>
        <row r="3065">
          <cell r="H3065">
            <v>0</v>
          </cell>
        </row>
        <row r="3066">
          <cell r="H3066">
            <v>0</v>
          </cell>
        </row>
        <row r="3067">
          <cell r="H3067">
            <v>0</v>
          </cell>
        </row>
        <row r="3068">
          <cell r="H3068">
            <v>0</v>
          </cell>
        </row>
        <row r="3069">
          <cell r="H3069">
            <v>0</v>
          </cell>
        </row>
        <row r="3070">
          <cell r="H3070">
            <v>0</v>
          </cell>
        </row>
        <row r="3071">
          <cell r="H3071">
            <v>0</v>
          </cell>
        </row>
        <row r="3072">
          <cell r="H3072">
            <v>0</v>
          </cell>
        </row>
        <row r="3073">
          <cell r="H3073">
            <v>0</v>
          </cell>
        </row>
        <row r="3074">
          <cell r="H3074">
            <v>0</v>
          </cell>
        </row>
        <row r="3075">
          <cell r="H3075">
            <v>0</v>
          </cell>
        </row>
        <row r="3076">
          <cell r="H3076">
            <v>0</v>
          </cell>
        </row>
        <row r="3077">
          <cell r="H3077">
            <v>0</v>
          </cell>
        </row>
        <row r="3078">
          <cell r="H3078">
            <v>0</v>
          </cell>
        </row>
        <row r="3079">
          <cell r="H3079">
            <v>0</v>
          </cell>
        </row>
        <row r="3080">
          <cell r="H3080">
            <v>0</v>
          </cell>
        </row>
        <row r="3081">
          <cell r="H3081">
            <v>0</v>
          </cell>
        </row>
        <row r="3082">
          <cell r="H3082">
            <v>0</v>
          </cell>
        </row>
        <row r="3083">
          <cell r="H3083">
            <v>0</v>
          </cell>
        </row>
        <row r="3084">
          <cell r="H3084">
            <v>0</v>
          </cell>
        </row>
        <row r="3085">
          <cell r="H3085">
            <v>0</v>
          </cell>
        </row>
        <row r="3086">
          <cell r="H3086">
            <v>0</v>
          </cell>
        </row>
        <row r="3087">
          <cell r="H3087">
            <v>0</v>
          </cell>
        </row>
        <row r="3088">
          <cell r="H3088">
            <v>0</v>
          </cell>
        </row>
        <row r="3089">
          <cell r="H3089">
            <v>0</v>
          </cell>
        </row>
        <row r="3090">
          <cell r="H3090">
            <v>0</v>
          </cell>
        </row>
        <row r="3091">
          <cell r="H3091">
            <v>0</v>
          </cell>
        </row>
        <row r="3092">
          <cell r="H3092">
            <v>0</v>
          </cell>
        </row>
        <row r="3093">
          <cell r="H3093">
            <v>0</v>
          </cell>
        </row>
        <row r="3094">
          <cell r="H3094">
            <v>0</v>
          </cell>
        </row>
        <row r="3095">
          <cell r="H3095">
            <v>0</v>
          </cell>
        </row>
        <row r="3096">
          <cell r="H3096">
            <v>0</v>
          </cell>
        </row>
        <row r="3097">
          <cell r="H3097">
            <v>0</v>
          </cell>
        </row>
        <row r="3098">
          <cell r="H3098">
            <v>0</v>
          </cell>
        </row>
        <row r="3099">
          <cell r="H3099">
            <v>0</v>
          </cell>
        </row>
        <row r="3100">
          <cell r="H3100">
            <v>0</v>
          </cell>
        </row>
        <row r="3101">
          <cell r="H3101">
            <v>0</v>
          </cell>
        </row>
        <row r="3102">
          <cell r="H3102">
            <v>0</v>
          </cell>
        </row>
        <row r="3103">
          <cell r="H3103">
            <v>0</v>
          </cell>
        </row>
        <row r="3104">
          <cell r="H3104">
            <v>0</v>
          </cell>
        </row>
        <row r="3105">
          <cell r="H3105">
            <v>0</v>
          </cell>
        </row>
        <row r="3106">
          <cell r="H3106">
            <v>0</v>
          </cell>
        </row>
        <row r="3107">
          <cell r="H3107">
            <v>0</v>
          </cell>
        </row>
        <row r="3108">
          <cell r="H3108">
            <v>0</v>
          </cell>
        </row>
        <row r="3109">
          <cell r="H3109">
            <v>0</v>
          </cell>
        </row>
        <row r="3110">
          <cell r="H3110">
            <v>0</v>
          </cell>
        </row>
        <row r="3111">
          <cell r="H3111">
            <v>0</v>
          </cell>
        </row>
        <row r="3112">
          <cell r="H3112">
            <v>0</v>
          </cell>
        </row>
        <row r="3113">
          <cell r="H3113">
            <v>0</v>
          </cell>
        </row>
        <row r="3114">
          <cell r="H3114">
            <v>0</v>
          </cell>
        </row>
        <row r="3115">
          <cell r="H3115">
            <v>0</v>
          </cell>
        </row>
        <row r="3116">
          <cell r="H3116">
            <v>0</v>
          </cell>
        </row>
        <row r="3117">
          <cell r="H3117">
            <v>0</v>
          </cell>
        </row>
        <row r="3118">
          <cell r="H3118">
            <v>0</v>
          </cell>
        </row>
        <row r="3119">
          <cell r="H3119">
            <v>0</v>
          </cell>
        </row>
        <row r="3120">
          <cell r="H3120">
            <v>0</v>
          </cell>
        </row>
        <row r="3121">
          <cell r="H3121">
            <v>0</v>
          </cell>
        </row>
        <row r="3122">
          <cell r="H3122">
            <v>0</v>
          </cell>
        </row>
        <row r="3123">
          <cell r="H3123">
            <v>0</v>
          </cell>
        </row>
        <row r="3124">
          <cell r="H3124">
            <v>0</v>
          </cell>
        </row>
        <row r="3125">
          <cell r="H3125">
            <v>0</v>
          </cell>
        </row>
        <row r="3126">
          <cell r="H3126">
            <v>0</v>
          </cell>
        </row>
        <row r="3127">
          <cell r="H3127">
            <v>0</v>
          </cell>
        </row>
        <row r="3128">
          <cell r="H3128">
            <v>0</v>
          </cell>
        </row>
        <row r="3129">
          <cell r="H3129">
            <v>0</v>
          </cell>
        </row>
        <row r="3130">
          <cell r="H3130">
            <v>0</v>
          </cell>
        </row>
        <row r="3131">
          <cell r="H3131">
            <v>0</v>
          </cell>
        </row>
        <row r="3132">
          <cell r="H3132">
            <v>0</v>
          </cell>
        </row>
        <row r="3133">
          <cell r="H3133">
            <v>0</v>
          </cell>
        </row>
        <row r="3134">
          <cell r="H3134">
            <v>0</v>
          </cell>
        </row>
        <row r="3135">
          <cell r="H3135">
            <v>0</v>
          </cell>
        </row>
        <row r="3136">
          <cell r="H3136">
            <v>0</v>
          </cell>
        </row>
        <row r="3137">
          <cell r="H3137">
            <v>0</v>
          </cell>
        </row>
        <row r="3138">
          <cell r="H3138">
            <v>0</v>
          </cell>
        </row>
        <row r="3139">
          <cell r="H3139">
            <v>0</v>
          </cell>
        </row>
        <row r="3140">
          <cell r="H3140">
            <v>0</v>
          </cell>
        </row>
        <row r="3141">
          <cell r="H3141">
            <v>0</v>
          </cell>
        </row>
        <row r="3142">
          <cell r="H3142">
            <v>0</v>
          </cell>
        </row>
        <row r="3143">
          <cell r="H3143">
            <v>0</v>
          </cell>
        </row>
        <row r="3144">
          <cell r="H3144">
            <v>0</v>
          </cell>
        </row>
        <row r="3145">
          <cell r="H3145">
            <v>0</v>
          </cell>
        </row>
        <row r="3146">
          <cell r="H3146">
            <v>0</v>
          </cell>
        </row>
        <row r="3147">
          <cell r="H3147">
            <v>0</v>
          </cell>
        </row>
        <row r="3148">
          <cell r="H3148">
            <v>0</v>
          </cell>
        </row>
        <row r="3149">
          <cell r="H3149">
            <v>0</v>
          </cell>
        </row>
        <row r="3150">
          <cell r="H3150">
            <v>0</v>
          </cell>
        </row>
        <row r="3151">
          <cell r="H3151">
            <v>0</v>
          </cell>
        </row>
        <row r="3152">
          <cell r="H3152">
            <v>0</v>
          </cell>
        </row>
        <row r="3153">
          <cell r="H3153">
            <v>0</v>
          </cell>
        </row>
        <row r="3154">
          <cell r="H3154">
            <v>0</v>
          </cell>
        </row>
        <row r="3155">
          <cell r="H3155">
            <v>0</v>
          </cell>
        </row>
        <row r="3156">
          <cell r="H3156">
            <v>0</v>
          </cell>
        </row>
        <row r="3157">
          <cell r="H3157">
            <v>0</v>
          </cell>
        </row>
        <row r="3158">
          <cell r="H3158">
            <v>0</v>
          </cell>
        </row>
        <row r="3159">
          <cell r="H3159">
            <v>0</v>
          </cell>
        </row>
        <row r="3160">
          <cell r="H3160">
            <v>0</v>
          </cell>
        </row>
        <row r="3161">
          <cell r="H3161">
            <v>0</v>
          </cell>
        </row>
        <row r="3162">
          <cell r="H3162">
            <v>0</v>
          </cell>
        </row>
        <row r="3163">
          <cell r="H3163">
            <v>0</v>
          </cell>
        </row>
        <row r="3164">
          <cell r="H3164">
            <v>0</v>
          </cell>
        </row>
        <row r="3165">
          <cell r="H3165">
            <v>0</v>
          </cell>
        </row>
        <row r="3166">
          <cell r="H3166">
            <v>0</v>
          </cell>
        </row>
        <row r="3167">
          <cell r="H3167">
            <v>0</v>
          </cell>
        </row>
        <row r="3168">
          <cell r="H3168">
            <v>0</v>
          </cell>
        </row>
        <row r="3169">
          <cell r="H3169">
            <v>0</v>
          </cell>
        </row>
        <row r="3170">
          <cell r="H3170">
            <v>0</v>
          </cell>
        </row>
        <row r="3171">
          <cell r="H3171">
            <v>0</v>
          </cell>
        </row>
        <row r="3172">
          <cell r="H3172">
            <v>0</v>
          </cell>
        </row>
        <row r="3173">
          <cell r="H3173">
            <v>0</v>
          </cell>
        </row>
        <row r="3174">
          <cell r="H3174">
            <v>0</v>
          </cell>
        </row>
        <row r="3175">
          <cell r="H3175">
            <v>0</v>
          </cell>
        </row>
        <row r="3176">
          <cell r="H3176">
            <v>0</v>
          </cell>
        </row>
        <row r="3177">
          <cell r="H3177">
            <v>0</v>
          </cell>
        </row>
        <row r="3178">
          <cell r="H3178">
            <v>0</v>
          </cell>
        </row>
        <row r="3179">
          <cell r="H3179">
            <v>0</v>
          </cell>
        </row>
        <row r="3180">
          <cell r="H3180">
            <v>0</v>
          </cell>
        </row>
        <row r="3181">
          <cell r="H3181">
            <v>0</v>
          </cell>
        </row>
        <row r="3182">
          <cell r="H3182">
            <v>0</v>
          </cell>
        </row>
        <row r="3183">
          <cell r="H3183">
            <v>0</v>
          </cell>
        </row>
        <row r="3184">
          <cell r="H3184">
            <v>0</v>
          </cell>
        </row>
        <row r="3185">
          <cell r="H3185">
            <v>0</v>
          </cell>
        </row>
        <row r="3186">
          <cell r="H3186">
            <v>0</v>
          </cell>
        </row>
        <row r="3187">
          <cell r="H3187">
            <v>0</v>
          </cell>
        </row>
        <row r="3188">
          <cell r="H3188">
            <v>0</v>
          </cell>
        </row>
        <row r="3189">
          <cell r="H3189">
            <v>0</v>
          </cell>
        </row>
        <row r="3190">
          <cell r="H3190">
            <v>0</v>
          </cell>
        </row>
        <row r="3191">
          <cell r="H3191">
            <v>0</v>
          </cell>
        </row>
        <row r="3192">
          <cell r="H3192">
            <v>0</v>
          </cell>
        </row>
        <row r="3193">
          <cell r="H3193">
            <v>0</v>
          </cell>
        </row>
        <row r="3194">
          <cell r="H3194">
            <v>0</v>
          </cell>
        </row>
        <row r="3195">
          <cell r="H3195">
            <v>0</v>
          </cell>
        </row>
        <row r="3196">
          <cell r="H3196">
            <v>0</v>
          </cell>
        </row>
        <row r="3197">
          <cell r="H3197">
            <v>0</v>
          </cell>
        </row>
        <row r="3198">
          <cell r="H3198">
            <v>0</v>
          </cell>
        </row>
        <row r="3199">
          <cell r="H3199">
            <v>0</v>
          </cell>
        </row>
        <row r="3200">
          <cell r="H3200">
            <v>0</v>
          </cell>
        </row>
        <row r="3201">
          <cell r="H3201">
            <v>0</v>
          </cell>
        </row>
        <row r="3202">
          <cell r="H3202">
            <v>0</v>
          </cell>
        </row>
        <row r="3203">
          <cell r="H3203">
            <v>0</v>
          </cell>
        </row>
        <row r="3204">
          <cell r="H3204">
            <v>0</v>
          </cell>
        </row>
        <row r="3205">
          <cell r="H3205">
            <v>0</v>
          </cell>
        </row>
        <row r="3206">
          <cell r="H3206">
            <v>0</v>
          </cell>
        </row>
        <row r="3207">
          <cell r="H3207">
            <v>0</v>
          </cell>
        </row>
        <row r="3208">
          <cell r="H3208">
            <v>0</v>
          </cell>
        </row>
        <row r="3209">
          <cell r="H3209">
            <v>0</v>
          </cell>
        </row>
        <row r="3210">
          <cell r="H3210">
            <v>0</v>
          </cell>
        </row>
        <row r="3211">
          <cell r="H3211">
            <v>0</v>
          </cell>
        </row>
        <row r="3212">
          <cell r="H3212">
            <v>0</v>
          </cell>
        </row>
        <row r="3213">
          <cell r="H3213">
            <v>0</v>
          </cell>
        </row>
        <row r="3214">
          <cell r="H3214">
            <v>0</v>
          </cell>
        </row>
        <row r="3215">
          <cell r="H3215">
            <v>0</v>
          </cell>
        </row>
        <row r="3216">
          <cell r="H3216">
            <v>0</v>
          </cell>
        </row>
        <row r="3217">
          <cell r="H3217">
            <v>0</v>
          </cell>
        </row>
        <row r="3218">
          <cell r="H3218">
            <v>0</v>
          </cell>
        </row>
        <row r="3219">
          <cell r="H3219">
            <v>0</v>
          </cell>
        </row>
        <row r="3220">
          <cell r="H3220">
            <v>0</v>
          </cell>
        </row>
        <row r="3221">
          <cell r="H3221">
            <v>0</v>
          </cell>
        </row>
        <row r="3222">
          <cell r="H3222">
            <v>0</v>
          </cell>
        </row>
        <row r="3223">
          <cell r="H3223">
            <v>0</v>
          </cell>
        </row>
        <row r="3224">
          <cell r="H3224">
            <v>0</v>
          </cell>
        </row>
        <row r="3225">
          <cell r="H3225">
            <v>0</v>
          </cell>
        </row>
        <row r="3226">
          <cell r="H3226">
            <v>0</v>
          </cell>
        </row>
        <row r="3227">
          <cell r="H3227">
            <v>0</v>
          </cell>
        </row>
        <row r="3228">
          <cell r="H3228">
            <v>0</v>
          </cell>
        </row>
        <row r="3229">
          <cell r="H3229">
            <v>0</v>
          </cell>
        </row>
        <row r="3230">
          <cell r="H3230">
            <v>0</v>
          </cell>
        </row>
        <row r="3231">
          <cell r="H3231">
            <v>0</v>
          </cell>
        </row>
        <row r="3232">
          <cell r="H3232">
            <v>0</v>
          </cell>
        </row>
        <row r="3233">
          <cell r="H3233">
            <v>0</v>
          </cell>
        </row>
        <row r="3234">
          <cell r="H3234">
            <v>0</v>
          </cell>
        </row>
        <row r="3235">
          <cell r="H3235">
            <v>0</v>
          </cell>
        </row>
        <row r="3236">
          <cell r="H3236">
            <v>0</v>
          </cell>
        </row>
        <row r="3237">
          <cell r="H3237">
            <v>0</v>
          </cell>
        </row>
        <row r="3238">
          <cell r="H3238">
            <v>0</v>
          </cell>
        </row>
        <row r="3239">
          <cell r="H3239">
            <v>0</v>
          </cell>
        </row>
        <row r="3240">
          <cell r="H3240">
            <v>0</v>
          </cell>
        </row>
        <row r="3241">
          <cell r="H3241">
            <v>0</v>
          </cell>
        </row>
        <row r="3242">
          <cell r="H3242">
            <v>0</v>
          </cell>
        </row>
        <row r="3243">
          <cell r="H3243">
            <v>0</v>
          </cell>
        </row>
        <row r="3244">
          <cell r="H3244">
            <v>0</v>
          </cell>
        </row>
        <row r="3245">
          <cell r="H3245">
            <v>0</v>
          </cell>
        </row>
        <row r="3246">
          <cell r="H3246">
            <v>0</v>
          </cell>
        </row>
        <row r="3247">
          <cell r="H3247">
            <v>0</v>
          </cell>
        </row>
        <row r="3248">
          <cell r="H3248">
            <v>0</v>
          </cell>
        </row>
        <row r="3249">
          <cell r="H3249">
            <v>0</v>
          </cell>
        </row>
        <row r="3250">
          <cell r="H3250">
            <v>0</v>
          </cell>
        </row>
        <row r="3251">
          <cell r="H3251">
            <v>0</v>
          </cell>
        </row>
        <row r="3252">
          <cell r="H3252">
            <v>0</v>
          </cell>
        </row>
        <row r="3253">
          <cell r="H3253">
            <v>0</v>
          </cell>
        </row>
        <row r="3254">
          <cell r="H3254">
            <v>0</v>
          </cell>
        </row>
        <row r="3255">
          <cell r="H3255">
            <v>0</v>
          </cell>
        </row>
        <row r="3256">
          <cell r="H3256">
            <v>0</v>
          </cell>
        </row>
        <row r="3257">
          <cell r="H3257">
            <v>0</v>
          </cell>
        </row>
        <row r="3258">
          <cell r="H3258">
            <v>0</v>
          </cell>
        </row>
        <row r="3259">
          <cell r="H3259">
            <v>0</v>
          </cell>
        </row>
        <row r="3260">
          <cell r="H3260">
            <v>0</v>
          </cell>
        </row>
        <row r="3261">
          <cell r="H3261">
            <v>0</v>
          </cell>
        </row>
        <row r="3262">
          <cell r="H3262">
            <v>0</v>
          </cell>
        </row>
        <row r="3263">
          <cell r="H3263">
            <v>0</v>
          </cell>
        </row>
        <row r="3264">
          <cell r="H3264">
            <v>0</v>
          </cell>
        </row>
        <row r="3265">
          <cell r="H3265">
            <v>0</v>
          </cell>
        </row>
        <row r="3266">
          <cell r="H3266">
            <v>0</v>
          </cell>
        </row>
        <row r="3267">
          <cell r="H3267">
            <v>0</v>
          </cell>
        </row>
        <row r="3268">
          <cell r="H3268">
            <v>0</v>
          </cell>
        </row>
        <row r="3269">
          <cell r="H3269">
            <v>0</v>
          </cell>
        </row>
        <row r="3270">
          <cell r="H3270">
            <v>0</v>
          </cell>
        </row>
        <row r="3271">
          <cell r="H3271">
            <v>0</v>
          </cell>
        </row>
        <row r="3272">
          <cell r="H3272">
            <v>0</v>
          </cell>
        </row>
        <row r="3273">
          <cell r="H3273">
            <v>0</v>
          </cell>
        </row>
        <row r="3274">
          <cell r="H3274">
            <v>0</v>
          </cell>
        </row>
        <row r="3275">
          <cell r="H3275">
            <v>0</v>
          </cell>
        </row>
        <row r="3276">
          <cell r="H3276">
            <v>0</v>
          </cell>
        </row>
        <row r="3277">
          <cell r="H3277">
            <v>0</v>
          </cell>
        </row>
        <row r="3278">
          <cell r="H3278">
            <v>0</v>
          </cell>
        </row>
        <row r="3279">
          <cell r="H3279">
            <v>0</v>
          </cell>
        </row>
        <row r="3280">
          <cell r="H3280">
            <v>0</v>
          </cell>
        </row>
        <row r="3281">
          <cell r="H3281">
            <v>0</v>
          </cell>
        </row>
        <row r="3282">
          <cell r="H3282">
            <v>0</v>
          </cell>
        </row>
        <row r="3283">
          <cell r="H3283">
            <v>0</v>
          </cell>
        </row>
        <row r="3284">
          <cell r="H3284">
            <v>0</v>
          </cell>
        </row>
        <row r="3285">
          <cell r="H3285">
            <v>0</v>
          </cell>
        </row>
        <row r="3286">
          <cell r="H3286">
            <v>0</v>
          </cell>
        </row>
        <row r="3287">
          <cell r="H3287">
            <v>0</v>
          </cell>
        </row>
        <row r="3288">
          <cell r="H3288">
            <v>0</v>
          </cell>
        </row>
        <row r="3289">
          <cell r="H3289">
            <v>0</v>
          </cell>
        </row>
        <row r="3290">
          <cell r="H3290">
            <v>0</v>
          </cell>
        </row>
        <row r="3291">
          <cell r="H3291">
            <v>0</v>
          </cell>
        </row>
        <row r="3292">
          <cell r="H3292">
            <v>0</v>
          </cell>
        </row>
        <row r="3293">
          <cell r="H3293">
            <v>0</v>
          </cell>
        </row>
        <row r="3294">
          <cell r="H3294">
            <v>0</v>
          </cell>
        </row>
        <row r="3295">
          <cell r="H3295">
            <v>0</v>
          </cell>
        </row>
        <row r="3296">
          <cell r="H3296">
            <v>0</v>
          </cell>
        </row>
        <row r="3297">
          <cell r="H3297">
            <v>0</v>
          </cell>
        </row>
        <row r="3298">
          <cell r="H3298">
            <v>0</v>
          </cell>
        </row>
        <row r="3299">
          <cell r="H3299">
            <v>0</v>
          </cell>
        </row>
        <row r="3300">
          <cell r="H3300">
            <v>0</v>
          </cell>
        </row>
        <row r="3301">
          <cell r="H3301">
            <v>0</v>
          </cell>
        </row>
        <row r="3302">
          <cell r="H3302">
            <v>0</v>
          </cell>
        </row>
        <row r="3303">
          <cell r="H3303">
            <v>0</v>
          </cell>
        </row>
        <row r="3304">
          <cell r="H3304">
            <v>0</v>
          </cell>
        </row>
        <row r="3305">
          <cell r="H3305">
            <v>0</v>
          </cell>
        </row>
        <row r="3306">
          <cell r="H3306">
            <v>0</v>
          </cell>
        </row>
        <row r="3307">
          <cell r="H3307">
            <v>0</v>
          </cell>
        </row>
        <row r="3308">
          <cell r="H3308">
            <v>0</v>
          </cell>
        </row>
        <row r="3309">
          <cell r="H3309">
            <v>0</v>
          </cell>
        </row>
        <row r="3310">
          <cell r="H3310">
            <v>0</v>
          </cell>
        </row>
        <row r="3311">
          <cell r="H3311">
            <v>0</v>
          </cell>
        </row>
        <row r="3312">
          <cell r="H3312">
            <v>0</v>
          </cell>
        </row>
        <row r="3313">
          <cell r="H3313">
            <v>0</v>
          </cell>
        </row>
        <row r="3314">
          <cell r="H3314">
            <v>0</v>
          </cell>
        </row>
        <row r="3315">
          <cell r="H3315">
            <v>0</v>
          </cell>
        </row>
        <row r="3316">
          <cell r="H3316">
            <v>0</v>
          </cell>
        </row>
        <row r="3317">
          <cell r="H3317">
            <v>0</v>
          </cell>
        </row>
        <row r="3318">
          <cell r="H3318">
            <v>0</v>
          </cell>
        </row>
        <row r="3319">
          <cell r="H3319">
            <v>0</v>
          </cell>
        </row>
        <row r="3320">
          <cell r="H3320">
            <v>0</v>
          </cell>
        </row>
        <row r="3321">
          <cell r="H3321">
            <v>0</v>
          </cell>
        </row>
        <row r="3322">
          <cell r="H3322">
            <v>0</v>
          </cell>
        </row>
        <row r="3323">
          <cell r="H3323">
            <v>0</v>
          </cell>
        </row>
        <row r="3324">
          <cell r="H3324">
            <v>0</v>
          </cell>
        </row>
        <row r="3325">
          <cell r="H3325">
            <v>0</v>
          </cell>
        </row>
        <row r="3326">
          <cell r="H3326">
            <v>0</v>
          </cell>
        </row>
        <row r="3327">
          <cell r="H3327">
            <v>0</v>
          </cell>
        </row>
        <row r="3328">
          <cell r="H3328">
            <v>0</v>
          </cell>
        </row>
        <row r="3329">
          <cell r="H3329">
            <v>0</v>
          </cell>
        </row>
        <row r="3330">
          <cell r="H3330">
            <v>0</v>
          </cell>
        </row>
        <row r="3331">
          <cell r="H3331">
            <v>0</v>
          </cell>
        </row>
        <row r="3332">
          <cell r="H3332">
            <v>0</v>
          </cell>
        </row>
        <row r="3333">
          <cell r="H3333">
            <v>0</v>
          </cell>
        </row>
        <row r="3334">
          <cell r="H3334">
            <v>0</v>
          </cell>
        </row>
        <row r="3335">
          <cell r="H3335">
            <v>0</v>
          </cell>
        </row>
        <row r="3336">
          <cell r="H3336">
            <v>0</v>
          </cell>
        </row>
        <row r="3337">
          <cell r="H3337">
            <v>0</v>
          </cell>
        </row>
        <row r="3338">
          <cell r="H3338">
            <v>0</v>
          </cell>
        </row>
        <row r="3339">
          <cell r="H3339">
            <v>0</v>
          </cell>
        </row>
        <row r="3340">
          <cell r="H3340">
            <v>0</v>
          </cell>
        </row>
        <row r="3341">
          <cell r="H3341">
            <v>0</v>
          </cell>
        </row>
        <row r="3342">
          <cell r="H3342">
            <v>0</v>
          </cell>
        </row>
        <row r="3343">
          <cell r="H3343">
            <v>0</v>
          </cell>
        </row>
        <row r="3344">
          <cell r="H3344">
            <v>0</v>
          </cell>
        </row>
        <row r="3345">
          <cell r="H3345">
            <v>0</v>
          </cell>
        </row>
        <row r="3346">
          <cell r="H3346">
            <v>0</v>
          </cell>
        </row>
        <row r="3347">
          <cell r="H3347">
            <v>0</v>
          </cell>
        </row>
        <row r="3348">
          <cell r="H3348">
            <v>0</v>
          </cell>
        </row>
        <row r="3349">
          <cell r="H3349">
            <v>0</v>
          </cell>
        </row>
        <row r="3350">
          <cell r="H3350">
            <v>0</v>
          </cell>
        </row>
        <row r="3351">
          <cell r="H3351">
            <v>0</v>
          </cell>
        </row>
        <row r="3352">
          <cell r="H3352">
            <v>0</v>
          </cell>
        </row>
        <row r="3353">
          <cell r="H3353">
            <v>0</v>
          </cell>
        </row>
        <row r="3354">
          <cell r="H3354">
            <v>0</v>
          </cell>
        </row>
        <row r="3355">
          <cell r="H3355">
            <v>0</v>
          </cell>
        </row>
        <row r="3356">
          <cell r="H3356">
            <v>0</v>
          </cell>
        </row>
        <row r="3357">
          <cell r="H3357">
            <v>0</v>
          </cell>
        </row>
        <row r="3358">
          <cell r="H3358">
            <v>0</v>
          </cell>
        </row>
        <row r="3359">
          <cell r="H3359">
            <v>0</v>
          </cell>
        </row>
        <row r="3360">
          <cell r="H3360">
            <v>0</v>
          </cell>
        </row>
        <row r="3361">
          <cell r="H3361">
            <v>0</v>
          </cell>
        </row>
        <row r="3362">
          <cell r="H3362">
            <v>0</v>
          </cell>
        </row>
        <row r="3363">
          <cell r="H3363">
            <v>0</v>
          </cell>
        </row>
        <row r="3364">
          <cell r="H3364">
            <v>0</v>
          </cell>
        </row>
        <row r="3365">
          <cell r="H3365">
            <v>0</v>
          </cell>
        </row>
        <row r="3366">
          <cell r="H3366">
            <v>0</v>
          </cell>
        </row>
        <row r="3367">
          <cell r="H3367">
            <v>0</v>
          </cell>
        </row>
        <row r="3368">
          <cell r="H3368">
            <v>0</v>
          </cell>
        </row>
        <row r="3369">
          <cell r="H3369">
            <v>0</v>
          </cell>
        </row>
        <row r="3370">
          <cell r="H3370">
            <v>0</v>
          </cell>
        </row>
        <row r="3371">
          <cell r="H3371">
            <v>0</v>
          </cell>
        </row>
        <row r="3372">
          <cell r="H3372">
            <v>0</v>
          </cell>
        </row>
        <row r="3373">
          <cell r="H3373">
            <v>0</v>
          </cell>
        </row>
        <row r="3374">
          <cell r="H3374">
            <v>0</v>
          </cell>
        </row>
        <row r="3375">
          <cell r="H3375">
            <v>0</v>
          </cell>
        </row>
        <row r="3376">
          <cell r="H3376">
            <v>0</v>
          </cell>
        </row>
        <row r="3377">
          <cell r="H3377">
            <v>0</v>
          </cell>
        </row>
        <row r="3378">
          <cell r="H3378">
            <v>0</v>
          </cell>
        </row>
        <row r="3379">
          <cell r="H3379">
            <v>0</v>
          </cell>
        </row>
        <row r="3380">
          <cell r="H3380">
            <v>0</v>
          </cell>
        </row>
        <row r="3381">
          <cell r="H3381">
            <v>0</v>
          </cell>
        </row>
        <row r="3382">
          <cell r="H3382">
            <v>0</v>
          </cell>
        </row>
        <row r="3383">
          <cell r="H3383">
            <v>0</v>
          </cell>
        </row>
        <row r="3384">
          <cell r="H3384">
            <v>0</v>
          </cell>
        </row>
        <row r="3385">
          <cell r="H3385">
            <v>0</v>
          </cell>
        </row>
        <row r="3386">
          <cell r="H3386">
            <v>0</v>
          </cell>
        </row>
        <row r="3387">
          <cell r="H3387">
            <v>0</v>
          </cell>
        </row>
        <row r="3388">
          <cell r="H3388">
            <v>0</v>
          </cell>
        </row>
        <row r="3389">
          <cell r="H3389">
            <v>0</v>
          </cell>
        </row>
        <row r="3390">
          <cell r="H3390">
            <v>0</v>
          </cell>
        </row>
        <row r="3391">
          <cell r="H3391">
            <v>0</v>
          </cell>
        </row>
        <row r="3392">
          <cell r="H3392">
            <v>0</v>
          </cell>
        </row>
        <row r="3393">
          <cell r="H3393">
            <v>0</v>
          </cell>
        </row>
        <row r="3394">
          <cell r="H3394">
            <v>0</v>
          </cell>
        </row>
        <row r="3395">
          <cell r="H3395">
            <v>0</v>
          </cell>
        </row>
        <row r="3396">
          <cell r="H3396">
            <v>0</v>
          </cell>
        </row>
        <row r="3397">
          <cell r="H3397">
            <v>0</v>
          </cell>
        </row>
        <row r="3398">
          <cell r="H3398">
            <v>0</v>
          </cell>
        </row>
        <row r="3399">
          <cell r="H3399">
            <v>0</v>
          </cell>
        </row>
        <row r="3400">
          <cell r="H3400">
            <v>0</v>
          </cell>
        </row>
        <row r="3401">
          <cell r="H3401">
            <v>0</v>
          </cell>
        </row>
        <row r="3402">
          <cell r="H3402">
            <v>0</v>
          </cell>
        </row>
        <row r="3403">
          <cell r="H3403">
            <v>0</v>
          </cell>
        </row>
        <row r="3404">
          <cell r="H3404">
            <v>0</v>
          </cell>
        </row>
        <row r="3405">
          <cell r="H3405">
            <v>0</v>
          </cell>
        </row>
        <row r="3406">
          <cell r="H3406">
            <v>0</v>
          </cell>
        </row>
        <row r="3407">
          <cell r="H3407">
            <v>0</v>
          </cell>
        </row>
        <row r="3408">
          <cell r="H3408">
            <v>0</v>
          </cell>
        </row>
        <row r="3409">
          <cell r="H3409">
            <v>0</v>
          </cell>
        </row>
        <row r="3410">
          <cell r="H3410">
            <v>0</v>
          </cell>
        </row>
        <row r="3411">
          <cell r="H3411">
            <v>0</v>
          </cell>
        </row>
        <row r="3412">
          <cell r="H3412">
            <v>0</v>
          </cell>
        </row>
        <row r="3413">
          <cell r="H3413">
            <v>0</v>
          </cell>
        </row>
        <row r="3414">
          <cell r="H3414">
            <v>0</v>
          </cell>
        </row>
        <row r="3415">
          <cell r="H3415">
            <v>0</v>
          </cell>
        </row>
        <row r="3416">
          <cell r="H3416">
            <v>0</v>
          </cell>
        </row>
        <row r="3417">
          <cell r="H3417">
            <v>0</v>
          </cell>
        </row>
        <row r="3418">
          <cell r="H3418">
            <v>0</v>
          </cell>
        </row>
        <row r="3419">
          <cell r="H3419">
            <v>0</v>
          </cell>
        </row>
        <row r="3420">
          <cell r="H3420">
            <v>0</v>
          </cell>
        </row>
        <row r="3421">
          <cell r="H3421">
            <v>0</v>
          </cell>
        </row>
        <row r="3422">
          <cell r="H3422">
            <v>0</v>
          </cell>
        </row>
        <row r="3423">
          <cell r="H3423">
            <v>0</v>
          </cell>
        </row>
        <row r="3424">
          <cell r="H3424">
            <v>0</v>
          </cell>
        </row>
        <row r="3425">
          <cell r="H3425">
            <v>0</v>
          </cell>
        </row>
        <row r="3426">
          <cell r="H3426">
            <v>0</v>
          </cell>
        </row>
        <row r="3427">
          <cell r="H3427">
            <v>0</v>
          </cell>
        </row>
        <row r="3428">
          <cell r="H3428">
            <v>0</v>
          </cell>
        </row>
        <row r="3429">
          <cell r="H3429">
            <v>0</v>
          </cell>
        </row>
        <row r="3430">
          <cell r="H3430">
            <v>0</v>
          </cell>
        </row>
        <row r="3431">
          <cell r="H3431">
            <v>0</v>
          </cell>
        </row>
        <row r="3432">
          <cell r="H3432">
            <v>0</v>
          </cell>
        </row>
        <row r="3433">
          <cell r="H3433">
            <v>0</v>
          </cell>
        </row>
        <row r="3434">
          <cell r="H3434">
            <v>0</v>
          </cell>
        </row>
        <row r="3435">
          <cell r="H3435">
            <v>0</v>
          </cell>
        </row>
        <row r="3436">
          <cell r="H3436">
            <v>0</v>
          </cell>
        </row>
        <row r="3437">
          <cell r="H3437">
            <v>0</v>
          </cell>
        </row>
        <row r="3438">
          <cell r="H3438">
            <v>0</v>
          </cell>
        </row>
        <row r="3439">
          <cell r="H3439">
            <v>0</v>
          </cell>
        </row>
        <row r="3440">
          <cell r="H3440">
            <v>0</v>
          </cell>
        </row>
        <row r="3441">
          <cell r="H3441">
            <v>0</v>
          </cell>
        </row>
        <row r="3442">
          <cell r="H3442">
            <v>0</v>
          </cell>
        </row>
        <row r="3443">
          <cell r="H3443">
            <v>0</v>
          </cell>
        </row>
        <row r="3444">
          <cell r="H3444">
            <v>0</v>
          </cell>
        </row>
        <row r="3445">
          <cell r="H3445">
            <v>0</v>
          </cell>
        </row>
        <row r="3446">
          <cell r="H3446">
            <v>0</v>
          </cell>
        </row>
        <row r="3447">
          <cell r="H3447">
            <v>0</v>
          </cell>
        </row>
        <row r="3448">
          <cell r="H3448">
            <v>0</v>
          </cell>
        </row>
        <row r="3449">
          <cell r="H3449">
            <v>0</v>
          </cell>
        </row>
        <row r="3450">
          <cell r="H3450">
            <v>0</v>
          </cell>
        </row>
        <row r="3451">
          <cell r="H3451">
            <v>0</v>
          </cell>
        </row>
        <row r="3452">
          <cell r="H3452">
            <v>0</v>
          </cell>
        </row>
        <row r="3453">
          <cell r="H3453">
            <v>0</v>
          </cell>
        </row>
        <row r="3454">
          <cell r="H3454">
            <v>0</v>
          </cell>
        </row>
        <row r="3455">
          <cell r="H3455">
            <v>0</v>
          </cell>
        </row>
        <row r="3456">
          <cell r="H3456">
            <v>0</v>
          </cell>
        </row>
        <row r="3457">
          <cell r="H3457">
            <v>0</v>
          </cell>
        </row>
        <row r="3458">
          <cell r="H3458">
            <v>0</v>
          </cell>
        </row>
        <row r="3459">
          <cell r="H3459">
            <v>0</v>
          </cell>
        </row>
        <row r="3460">
          <cell r="H3460">
            <v>0</v>
          </cell>
        </row>
        <row r="3461">
          <cell r="H3461">
            <v>0</v>
          </cell>
        </row>
        <row r="3462">
          <cell r="H3462">
            <v>0</v>
          </cell>
        </row>
        <row r="3463">
          <cell r="H3463">
            <v>0</v>
          </cell>
        </row>
        <row r="3464">
          <cell r="H3464">
            <v>0</v>
          </cell>
        </row>
        <row r="3465">
          <cell r="H3465">
            <v>0</v>
          </cell>
        </row>
        <row r="3466">
          <cell r="H3466">
            <v>0</v>
          </cell>
        </row>
        <row r="3467">
          <cell r="H3467">
            <v>0</v>
          </cell>
        </row>
        <row r="3468">
          <cell r="H3468">
            <v>0</v>
          </cell>
        </row>
        <row r="3469">
          <cell r="H3469">
            <v>0</v>
          </cell>
        </row>
        <row r="3470">
          <cell r="H3470">
            <v>0</v>
          </cell>
        </row>
        <row r="3471">
          <cell r="H3471">
            <v>0</v>
          </cell>
        </row>
        <row r="3472">
          <cell r="H3472">
            <v>0</v>
          </cell>
        </row>
        <row r="3473">
          <cell r="H3473">
            <v>0</v>
          </cell>
        </row>
        <row r="3474">
          <cell r="H3474">
            <v>0</v>
          </cell>
        </row>
        <row r="3475">
          <cell r="H3475">
            <v>0</v>
          </cell>
        </row>
        <row r="3476">
          <cell r="H3476">
            <v>0</v>
          </cell>
        </row>
        <row r="3477">
          <cell r="H3477">
            <v>0</v>
          </cell>
        </row>
        <row r="3478">
          <cell r="H3478">
            <v>0</v>
          </cell>
        </row>
        <row r="3479">
          <cell r="H3479">
            <v>0</v>
          </cell>
        </row>
        <row r="3480">
          <cell r="H3480">
            <v>0</v>
          </cell>
        </row>
        <row r="3481">
          <cell r="H3481">
            <v>0</v>
          </cell>
        </row>
        <row r="3482">
          <cell r="H3482">
            <v>0</v>
          </cell>
        </row>
        <row r="3483">
          <cell r="H3483">
            <v>0</v>
          </cell>
        </row>
        <row r="3484">
          <cell r="H3484">
            <v>0</v>
          </cell>
        </row>
        <row r="3485">
          <cell r="H3485">
            <v>0</v>
          </cell>
        </row>
        <row r="3486">
          <cell r="H3486">
            <v>0</v>
          </cell>
        </row>
        <row r="3487">
          <cell r="H3487">
            <v>0</v>
          </cell>
        </row>
        <row r="3488">
          <cell r="H3488">
            <v>0</v>
          </cell>
        </row>
        <row r="3489">
          <cell r="H3489">
            <v>0</v>
          </cell>
        </row>
        <row r="3490">
          <cell r="H3490">
            <v>0</v>
          </cell>
        </row>
        <row r="3491">
          <cell r="H3491">
            <v>0</v>
          </cell>
        </row>
        <row r="3492">
          <cell r="H3492">
            <v>0</v>
          </cell>
        </row>
        <row r="3493">
          <cell r="H3493">
            <v>0</v>
          </cell>
        </row>
        <row r="3494">
          <cell r="H3494">
            <v>0</v>
          </cell>
        </row>
        <row r="3495">
          <cell r="H3495">
            <v>0</v>
          </cell>
        </row>
        <row r="3496">
          <cell r="H3496">
            <v>0</v>
          </cell>
        </row>
        <row r="3497">
          <cell r="H3497">
            <v>0</v>
          </cell>
        </row>
        <row r="3498">
          <cell r="H3498">
            <v>0</v>
          </cell>
        </row>
        <row r="3499">
          <cell r="H3499">
            <v>0</v>
          </cell>
        </row>
        <row r="3500">
          <cell r="H3500">
            <v>0</v>
          </cell>
        </row>
        <row r="3501">
          <cell r="H3501">
            <v>0</v>
          </cell>
        </row>
        <row r="3502">
          <cell r="H3502">
            <v>0</v>
          </cell>
        </row>
        <row r="3503">
          <cell r="H3503">
            <v>0</v>
          </cell>
        </row>
        <row r="3504">
          <cell r="H3504">
            <v>0</v>
          </cell>
        </row>
        <row r="3505">
          <cell r="H3505">
            <v>0</v>
          </cell>
        </row>
        <row r="3506">
          <cell r="H3506">
            <v>0</v>
          </cell>
        </row>
        <row r="3507">
          <cell r="H3507">
            <v>0</v>
          </cell>
        </row>
        <row r="3508">
          <cell r="H3508">
            <v>0</v>
          </cell>
        </row>
        <row r="3509">
          <cell r="H3509">
            <v>0</v>
          </cell>
        </row>
        <row r="3510">
          <cell r="H3510">
            <v>0</v>
          </cell>
        </row>
        <row r="3511">
          <cell r="H3511">
            <v>0</v>
          </cell>
        </row>
        <row r="3512">
          <cell r="H3512">
            <v>0</v>
          </cell>
        </row>
        <row r="3513">
          <cell r="H3513">
            <v>0</v>
          </cell>
        </row>
        <row r="3514">
          <cell r="H3514">
            <v>0</v>
          </cell>
        </row>
        <row r="3515">
          <cell r="H3515">
            <v>0</v>
          </cell>
        </row>
        <row r="3516">
          <cell r="H3516">
            <v>0</v>
          </cell>
        </row>
        <row r="3517">
          <cell r="H3517">
            <v>0</v>
          </cell>
        </row>
        <row r="3518">
          <cell r="H3518">
            <v>0</v>
          </cell>
        </row>
        <row r="3519">
          <cell r="H3519">
            <v>0</v>
          </cell>
        </row>
        <row r="3520">
          <cell r="H3520">
            <v>0</v>
          </cell>
        </row>
        <row r="3521">
          <cell r="H3521">
            <v>0</v>
          </cell>
        </row>
        <row r="3522">
          <cell r="H3522">
            <v>0</v>
          </cell>
        </row>
        <row r="3523">
          <cell r="H3523">
            <v>0</v>
          </cell>
        </row>
        <row r="3524">
          <cell r="H3524">
            <v>0</v>
          </cell>
        </row>
        <row r="3525">
          <cell r="H3525">
            <v>0</v>
          </cell>
        </row>
        <row r="3526">
          <cell r="H3526">
            <v>0</v>
          </cell>
        </row>
        <row r="3527">
          <cell r="H3527">
            <v>0</v>
          </cell>
        </row>
        <row r="3528">
          <cell r="H3528">
            <v>0</v>
          </cell>
        </row>
        <row r="3529">
          <cell r="H3529">
            <v>0</v>
          </cell>
        </row>
        <row r="3530">
          <cell r="H3530">
            <v>0</v>
          </cell>
        </row>
        <row r="3531">
          <cell r="H3531">
            <v>0</v>
          </cell>
        </row>
        <row r="3532">
          <cell r="H3532">
            <v>0</v>
          </cell>
        </row>
        <row r="3533">
          <cell r="H3533">
            <v>0</v>
          </cell>
        </row>
        <row r="3534">
          <cell r="H3534">
            <v>0</v>
          </cell>
        </row>
        <row r="3535">
          <cell r="H3535">
            <v>0</v>
          </cell>
        </row>
        <row r="3536">
          <cell r="H3536">
            <v>0</v>
          </cell>
        </row>
        <row r="3537">
          <cell r="H3537">
            <v>0</v>
          </cell>
        </row>
        <row r="3538">
          <cell r="H3538">
            <v>0</v>
          </cell>
        </row>
        <row r="3539">
          <cell r="H3539">
            <v>0</v>
          </cell>
        </row>
        <row r="3540">
          <cell r="H3540">
            <v>0</v>
          </cell>
        </row>
        <row r="3541">
          <cell r="H3541">
            <v>0</v>
          </cell>
        </row>
        <row r="3542">
          <cell r="H3542">
            <v>0</v>
          </cell>
        </row>
        <row r="3543">
          <cell r="H3543">
            <v>0</v>
          </cell>
        </row>
        <row r="3544">
          <cell r="H3544">
            <v>0</v>
          </cell>
        </row>
        <row r="3545">
          <cell r="H3545">
            <v>0</v>
          </cell>
        </row>
        <row r="3546">
          <cell r="H3546">
            <v>0</v>
          </cell>
        </row>
        <row r="3547">
          <cell r="H3547">
            <v>0</v>
          </cell>
        </row>
        <row r="3548">
          <cell r="H3548">
            <v>0</v>
          </cell>
        </row>
        <row r="3549">
          <cell r="H3549">
            <v>0</v>
          </cell>
        </row>
        <row r="3550">
          <cell r="H3550">
            <v>0</v>
          </cell>
        </row>
        <row r="3551">
          <cell r="H3551">
            <v>0</v>
          </cell>
        </row>
        <row r="3552">
          <cell r="H3552">
            <v>0</v>
          </cell>
        </row>
        <row r="3553">
          <cell r="H3553">
            <v>0</v>
          </cell>
        </row>
        <row r="3554">
          <cell r="H3554">
            <v>0</v>
          </cell>
        </row>
        <row r="3555">
          <cell r="H3555">
            <v>0</v>
          </cell>
        </row>
        <row r="3556">
          <cell r="H3556">
            <v>0</v>
          </cell>
        </row>
        <row r="3557">
          <cell r="H3557">
            <v>0</v>
          </cell>
        </row>
        <row r="3558">
          <cell r="H3558">
            <v>0</v>
          </cell>
        </row>
        <row r="3559">
          <cell r="H3559">
            <v>0</v>
          </cell>
        </row>
        <row r="3560">
          <cell r="H3560">
            <v>0</v>
          </cell>
        </row>
        <row r="3561">
          <cell r="H3561">
            <v>0</v>
          </cell>
        </row>
        <row r="3562">
          <cell r="H3562">
            <v>0</v>
          </cell>
        </row>
        <row r="3563">
          <cell r="H3563">
            <v>0</v>
          </cell>
        </row>
        <row r="3564">
          <cell r="H3564">
            <v>0</v>
          </cell>
        </row>
        <row r="3565">
          <cell r="H3565">
            <v>0</v>
          </cell>
        </row>
        <row r="3566">
          <cell r="H3566">
            <v>0</v>
          </cell>
        </row>
        <row r="3567">
          <cell r="H3567">
            <v>0</v>
          </cell>
        </row>
        <row r="3568">
          <cell r="H3568">
            <v>0</v>
          </cell>
        </row>
        <row r="3569">
          <cell r="H3569">
            <v>0</v>
          </cell>
        </row>
        <row r="3570">
          <cell r="H3570">
            <v>0</v>
          </cell>
        </row>
        <row r="3571">
          <cell r="H3571">
            <v>0</v>
          </cell>
        </row>
        <row r="3572">
          <cell r="H3572">
            <v>0</v>
          </cell>
        </row>
        <row r="3573">
          <cell r="H3573">
            <v>0</v>
          </cell>
        </row>
        <row r="3574">
          <cell r="H3574">
            <v>0</v>
          </cell>
        </row>
        <row r="3575">
          <cell r="H3575">
            <v>0</v>
          </cell>
        </row>
        <row r="3576">
          <cell r="H3576">
            <v>0</v>
          </cell>
        </row>
        <row r="3577">
          <cell r="H3577">
            <v>0</v>
          </cell>
        </row>
        <row r="3578">
          <cell r="H3578">
            <v>0</v>
          </cell>
        </row>
        <row r="3579">
          <cell r="H3579">
            <v>0</v>
          </cell>
        </row>
        <row r="3580">
          <cell r="H3580">
            <v>0</v>
          </cell>
        </row>
        <row r="3581">
          <cell r="H3581">
            <v>0</v>
          </cell>
        </row>
        <row r="3582">
          <cell r="H3582">
            <v>0</v>
          </cell>
        </row>
        <row r="3583">
          <cell r="H3583">
            <v>0</v>
          </cell>
        </row>
        <row r="3584">
          <cell r="H3584">
            <v>0</v>
          </cell>
        </row>
        <row r="3585">
          <cell r="H3585">
            <v>0</v>
          </cell>
        </row>
        <row r="3586">
          <cell r="H3586">
            <v>0</v>
          </cell>
        </row>
        <row r="3587">
          <cell r="H3587">
            <v>0</v>
          </cell>
        </row>
        <row r="3588">
          <cell r="H3588">
            <v>0</v>
          </cell>
        </row>
        <row r="3589">
          <cell r="H3589">
            <v>0</v>
          </cell>
        </row>
        <row r="3590">
          <cell r="H3590">
            <v>0</v>
          </cell>
        </row>
        <row r="3591">
          <cell r="H3591">
            <v>0</v>
          </cell>
        </row>
        <row r="3592">
          <cell r="H3592">
            <v>0</v>
          </cell>
        </row>
        <row r="3593">
          <cell r="H3593">
            <v>0</v>
          </cell>
        </row>
        <row r="3594">
          <cell r="H3594">
            <v>0</v>
          </cell>
        </row>
        <row r="3595">
          <cell r="H3595">
            <v>0</v>
          </cell>
        </row>
        <row r="3596">
          <cell r="H3596">
            <v>0</v>
          </cell>
        </row>
        <row r="3597">
          <cell r="H3597">
            <v>0</v>
          </cell>
        </row>
        <row r="3598">
          <cell r="H3598">
            <v>0</v>
          </cell>
        </row>
        <row r="3599">
          <cell r="H3599">
            <v>0</v>
          </cell>
        </row>
        <row r="3600">
          <cell r="H3600">
            <v>0</v>
          </cell>
        </row>
        <row r="3601">
          <cell r="H3601">
            <v>0</v>
          </cell>
        </row>
        <row r="3602">
          <cell r="H3602">
            <v>0</v>
          </cell>
        </row>
        <row r="3603">
          <cell r="H3603">
            <v>0</v>
          </cell>
        </row>
        <row r="3604">
          <cell r="H3604">
            <v>0</v>
          </cell>
        </row>
        <row r="3605">
          <cell r="H3605">
            <v>0</v>
          </cell>
        </row>
        <row r="3606">
          <cell r="H3606">
            <v>0</v>
          </cell>
        </row>
        <row r="3607">
          <cell r="H3607">
            <v>0</v>
          </cell>
        </row>
        <row r="3608">
          <cell r="H3608">
            <v>0</v>
          </cell>
        </row>
        <row r="3609">
          <cell r="H3609">
            <v>0</v>
          </cell>
        </row>
        <row r="3610">
          <cell r="H3610">
            <v>0</v>
          </cell>
        </row>
        <row r="3611">
          <cell r="H3611">
            <v>0</v>
          </cell>
        </row>
        <row r="3612">
          <cell r="H3612">
            <v>0</v>
          </cell>
        </row>
        <row r="3613">
          <cell r="H3613">
            <v>0</v>
          </cell>
        </row>
        <row r="3614">
          <cell r="H3614">
            <v>0</v>
          </cell>
        </row>
        <row r="3615">
          <cell r="H3615">
            <v>0</v>
          </cell>
        </row>
        <row r="3616">
          <cell r="H3616">
            <v>0</v>
          </cell>
        </row>
        <row r="3617">
          <cell r="H3617">
            <v>0</v>
          </cell>
        </row>
        <row r="3618">
          <cell r="H3618">
            <v>0</v>
          </cell>
        </row>
        <row r="3619">
          <cell r="H3619">
            <v>0</v>
          </cell>
        </row>
        <row r="3620">
          <cell r="H3620">
            <v>0</v>
          </cell>
        </row>
        <row r="3621">
          <cell r="H3621">
            <v>0</v>
          </cell>
        </row>
        <row r="3622">
          <cell r="H3622">
            <v>0</v>
          </cell>
        </row>
        <row r="3623">
          <cell r="H3623">
            <v>0</v>
          </cell>
        </row>
        <row r="3624">
          <cell r="H3624">
            <v>0</v>
          </cell>
        </row>
        <row r="3625">
          <cell r="H3625">
            <v>0</v>
          </cell>
        </row>
        <row r="3626">
          <cell r="H3626">
            <v>0</v>
          </cell>
        </row>
        <row r="3627">
          <cell r="H3627">
            <v>0</v>
          </cell>
        </row>
        <row r="3628">
          <cell r="H3628">
            <v>0</v>
          </cell>
        </row>
        <row r="3629">
          <cell r="H3629">
            <v>0</v>
          </cell>
        </row>
        <row r="3630">
          <cell r="H3630">
            <v>0</v>
          </cell>
        </row>
        <row r="3631">
          <cell r="H3631">
            <v>0</v>
          </cell>
        </row>
        <row r="3632">
          <cell r="H3632">
            <v>0</v>
          </cell>
        </row>
        <row r="3633">
          <cell r="H3633">
            <v>0</v>
          </cell>
        </row>
        <row r="3634">
          <cell r="H3634">
            <v>0</v>
          </cell>
        </row>
        <row r="3635">
          <cell r="H3635">
            <v>0</v>
          </cell>
        </row>
        <row r="3636">
          <cell r="H3636">
            <v>0</v>
          </cell>
        </row>
        <row r="3637">
          <cell r="H3637">
            <v>0</v>
          </cell>
        </row>
        <row r="3638">
          <cell r="H3638">
            <v>0</v>
          </cell>
        </row>
        <row r="3639">
          <cell r="H3639">
            <v>0</v>
          </cell>
        </row>
        <row r="3640">
          <cell r="H3640">
            <v>0</v>
          </cell>
        </row>
        <row r="3641">
          <cell r="H3641">
            <v>0</v>
          </cell>
        </row>
        <row r="3642">
          <cell r="H3642">
            <v>0</v>
          </cell>
        </row>
        <row r="3643">
          <cell r="H3643">
            <v>0</v>
          </cell>
        </row>
        <row r="3644">
          <cell r="H3644">
            <v>0</v>
          </cell>
        </row>
        <row r="3645">
          <cell r="H3645">
            <v>0</v>
          </cell>
        </row>
        <row r="3646">
          <cell r="H3646">
            <v>0</v>
          </cell>
        </row>
        <row r="3647">
          <cell r="H3647">
            <v>0</v>
          </cell>
        </row>
        <row r="3648">
          <cell r="H3648">
            <v>0</v>
          </cell>
        </row>
        <row r="3649">
          <cell r="H3649">
            <v>0</v>
          </cell>
        </row>
        <row r="3650">
          <cell r="H3650">
            <v>0</v>
          </cell>
        </row>
        <row r="3651">
          <cell r="H3651">
            <v>0</v>
          </cell>
        </row>
        <row r="3652">
          <cell r="H3652">
            <v>0</v>
          </cell>
        </row>
        <row r="3653">
          <cell r="H3653">
            <v>0</v>
          </cell>
        </row>
        <row r="3654">
          <cell r="H3654">
            <v>0</v>
          </cell>
        </row>
        <row r="3655">
          <cell r="H3655">
            <v>0</v>
          </cell>
        </row>
        <row r="3656">
          <cell r="H3656">
            <v>0</v>
          </cell>
        </row>
        <row r="3657">
          <cell r="H3657">
            <v>0</v>
          </cell>
        </row>
        <row r="3658">
          <cell r="H3658">
            <v>0</v>
          </cell>
        </row>
        <row r="3659">
          <cell r="H3659">
            <v>0</v>
          </cell>
        </row>
        <row r="3660">
          <cell r="H3660">
            <v>0</v>
          </cell>
        </row>
        <row r="3661">
          <cell r="H3661">
            <v>0</v>
          </cell>
        </row>
        <row r="3662">
          <cell r="H3662">
            <v>0</v>
          </cell>
        </row>
        <row r="3663">
          <cell r="H3663">
            <v>0</v>
          </cell>
        </row>
        <row r="3664">
          <cell r="H3664">
            <v>0</v>
          </cell>
        </row>
        <row r="3665">
          <cell r="H3665">
            <v>0</v>
          </cell>
        </row>
        <row r="3666">
          <cell r="H3666">
            <v>0</v>
          </cell>
        </row>
        <row r="3667">
          <cell r="H3667">
            <v>0</v>
          </cell>
        </row>
        <row r="3668">
          <cell r="H3668">
            <v>0</v>
          </cell>
        </row>
        <row r="3669">
          <cell r="H3669">
            <v>0</v>
          </cell>
        </row>
        <row r="3670">
          <cell r="H3670">
            <v>0</v>
          </cell>
        </row>
        <row r="3671">
          <cell r="H3671">
            <v>0</v>
          </cell>
        </row>
        <row r="3672">
          <cell r="H3672">
            <v>0</v>
          </cell>
        </row>
        <row r="3673">
          <cell r="H3673">
            <v>0</v>
          </cell>
        </row>
        <row r="3674">
          <cell r="H3674">
            <v>0</v>
          </cell>
        </row>
        <row r="3675">
          <cell r="H3675">
            <v>0</v>
          </cell>
        </row>
        <row r="3676">
          <cell r="H3676">
            <v>0</v>
          </cell>
        </row>
        <row r="3677">
          <cell r="H3677">
            <v>0</v>
          </cell>
        </row>
        <row r="3678">
          <cell r="H3678">
            <v>0</v>
          </cell>
        </row>
        <row r="3679">
          <cell r="H3679">
            <v>0</v>
          </cell>
        </row>
        <row r="3680">
          <cell r="H3680">
            <v>0</v>
          </cell>
        </row>
        <row r="3681">
          <cell r="H3681">
            <v>0</v>
          </cell>
        </row>
        <row r="3682">
          <cell r="H3682">
            <v>0</v>
          </cell>
        </row>
        <row r="3683">
          <cell r="H3683">
            <v>0</v>
          </cell>
        </row>
        <row r="3684">
          <cell r="H3684">
            <v>0</v>
          </cell>
        </row>
        <row r="3685">
          <cell r="H3685">
            <v>0</v>
          </cell>
        </row>
        <row r="3686">
          <cell r="H3686">
            <v>0</v>
          </cell>
        </row>
        <row r="3687">
          <cell r="H3687">
            <v>0</v>
          </cell>
        </row>
        <row r="3688">
          <cell r="H3688">
            <v>0</v>
          </cell>
        </row>
        <row r="3689">
          <cell r="H3689">
            <v>0</v>
          </cell>
        </row>
        <row r="3690">
          <cell r="H3690">
            <v>0</v>
          </cell>
        </row>
        <row r="3691">
          <cell r="H3691">
            <v>0</v>
          </cell>
        </row>
        <row r="3692">
          <cell r="H3692">
            <v>0</v>
          </cell>
        </row>
        <row r="3693">
          <cell r="H3693">
            <v>0</v>
          </cell>
        </row>
        <row r="3694">
          <cell r="H3694">
            <v>0</v>
          </cell>
        </row>
        <row r="3695">
          <cell r="H3695">
            <v>0</v>
          </cell>
        </row>
        <row r="3696">
          <cell r="H3696">
            <v>0</v>
          </cell>
        </row>
        <row r="3697">
          <cell r="H3697">
            <v>0</v>
          </cell>
        </row>
        <row r="3698">
          <cell r="H3698">
            <v>0</v>
          </cell>
        </row>
        <row r="3699">
          <cell r="H3699">
            <v>0</v>
          </cell>
        </row>
        <row r="3700">
          <cell r="H3700">
            <v>0</v>
          </cell>
        </row>
        <row r="3701">
          <cell r="H3701">
            <v>0</v>
          </cell>
        </row>
        <row r="3702">
          <cell r="H3702">
            <v>0</v>
          </cell>
        </row>
        <row r="3703">
          <cell r="H3703">
            <v>0</v>
          </cell>
        </row>
        <row r="3704">
          <cell r="H3704">
            <v>0</v>
          </cell>
        </row>
        <row r="3705">
          <cell r="H3705">
            <v>0</v>
          </cell>
        </row>
        <row r="3706">
          <cell r="H3706">
            <v>0</v>
          </cell>
        </row>
        <row r="3707">
          <cell r="H3707">
            <v>0</v>
          </cell>
        </row>
        <row r="3708">
          <cell r="H3708">
            <v>0</v>
          </cell>
        </row>
        <row r="3709">
          <cell r="H3709">
            <v>0</v>
          </cell>
        </row>
        <row r="3710">
          <cell r="H3710">
            <v>0</v>
          </cell>
        </row>
        <row r="3711">
          <cell r="H3711">
            <v>0</v>
          </cell>
        </row>
        <row r="3712">
          <cell r="H3712">
            <v>0</v>
          </cell>
        </row>
        <row r="3713">
          <cell r="H3713">
            <v>0</v>
          </cell>
        </row>
        <row r="3714">
          <cell r="H3714">
            <v>0</v>
          </cell>
        </row>
        <row r="3715">
          <cell r="H3715">
            <v>0</v>
          </cell>
        </row>
        <row r="3716">
          <cell r="H3716">
            <v>0</v>
          </cell>
        </row>
        <row r="3717">
          <cell r="H3717">
            <v>0</v>
          </cell>
        </row>
        <row r="3718">
          <cell r="H3718">
            <v>0</v>
          </cell>
        </row>
        <row r="3719">
          <cell r="H3719">
            <v>0</v>
          </cell>
        </row>
        <row r="3720">
          <cell r="H3720">
            <v>0</v>
          </cell>
        </row>
        <row r="3721">
          <cell r="H3721">
            <v>0</v>
          </cell>
        </row>
        <row r="3722">
          <cell r="H3722">
            <v>0</v>
          </cell>
        </row>
        <row r="3723">
          <cell r="H3723">
            <v>0</v>
          </cell>
        </row>
        <row r="3724">
          <cell r="H3724">
            <v>0</v>
          </cell>
        </row>
        <row r="3725">
          <cell r="H3725">
            <v>0</v>
          </cell>
        </row>
        <row r="3726">
          <cell r="H3726">
            <v>0</v>
          </cell>
        </row>
        <row r="3727">
          <cell r="H3727">
            <v>0</v>
          </cell>
        </row>
        <row r="3728">
          <cell r="H3728">
            <v>0</v>
          </cell>
        </row>
        <row r="3729">
          <cell r="H3729">
            <v>0</v>
          </cell>
        </row>
        <row r="3730">
          <cell r="H3730">
            <v>0</v>
          </cell>
        </row>
        <row r="3731">
          <cell r="H3731">
            <v>0</v>
          </cell>
        </row>
        <row r="3732">
          <cell r="H3732">
            <v>0</v>
          </cell>
        </row>
        <row r="3733">
          <cell r="H3733">
            <v>0</v>
          </cell>
        </row>
        <row r="3734">
          <cell r="H3734">
            <v>0</v>
          </cell>
        </row>
        <row r="3735">
          <cell r="H3735">
            <v>0</v>
          </cell>
        </row>
        <row r="3736">
          <cell r="H3736">
            <v>0</v>
          </cell>
        </row>
        <row r="3737">
          <cell r="H3737">
            <v>0</v>
          </cell>
        </row>
        <row r="3738">
          <cell r="H3738">
            <v>0</v>
          </cell>
        </row>
        <row r="3739">
          <cell r="H3739">
            <v>0</v>
          </cell>
        </row>
        <row r="3740">
          <cell r="H3740">
            <v>0</v>
          </cell>
        </row>
        <row r="3741">
          <cell r="H3741">
            <v>0</v>
          </cell>
        </row>
        <row r="3742">
          <cell r="H3742">
            <v>0</v>
          </cell>
        </row>
        <row r="3743">
          <cell r="H3743">
            <v>0</v>
          </cell>
        </row>
        <row r="3744">
          <cell r="H3744">
            <v>0</v>
          </cell>
        </row>
        <row r="3745">
          <cell r="H3745">
            <v>0</v>
          </cell>
        </row>
        <row r="3746">
          <cell r="H3746">
            <v>0</v>
          </cell>
        </row>
        <row r="3747">
          <cell r="H3747">
            <v>0</v>
          </cell>
        </row>
        <row r="3748">
          <cell r="H3748">
            <v>0</v>
          </cell>
        </row>
        <row r="3749">
          <cell r="H3749">
            <v>0</v>
          </cell>
        </row>
        <row r="3750">
          <cell r="H3750">
            <v>0</v>
          </cell>
        </row>
        <row r="3751">
          <cell r="H3751">
            <v>0</v>
          </cell>
        </row>
        <row r="3752">
          <cell r="H3752">
            <v>0</v>
          </cell>
        </row>
        <row r="3753">
          <cell r="H3753">
            <v>0</v>
          </cell>
        </row>
        <row r="3754">
          <cell r="H3754">
            <v>0</v>
          </cell>
        </row>
        <row r="3755">
          <cell r="H3755">
            <v>0</v>
          </cell>
        </row>
        <row r="3756">
          <cell r="H3756">
            <v>0</v>
          </cell>
        </row>
        <row r="3757">
          <cell r="H3757">
            <v>0</v>
          </cell>
        </row>
        <row r="3758">
          <cell r="H3758">
            <v>0</v>
          </cell>
        </row>
        <row r="3759">
          <cell r="H3759">
            <v>0</v>
          </cell>
        </row>
        <row r="3760">
          <cell r="H3760">
            <v>0</v>
          </cell>
        </row>
        <row r="3761">
          <cell r="H3761">
            <v>0</v>
          </cell>
        </row>
        <row r="3762">
          <cell r="H3762">
            <v>0</v>
          </cell>
        </row>
        <row r="3763">
          <cell r="H3763">
            <v>0</v>
          </cell>
        </row>
        <row r="3764">
          <cell r="H3764">
            <v>0</v>
          </cell>
        </row>
        <row r="3765">
          <cell r="H3765">
            <v>0</v>
          </cell>
        </row>
        <row r="3766">
          <cell r="H3766">
            <v>0</v>
          </cell>
        </row>
        <row r="3767">
          <cell r="H3767">
            <v>0</v>
          </cell>
        </row>
        <row r="3768">
          <cell r="H3768">
            <v>0</v>
          </cell>
        </row>
        <row r="3769">
          <cell r="H3769">
            <v>0</v>
          </cell>
        </row>
        <row r="3770">
          <cell r="H3770">
            <v>0</v>
          </cell>
        </row>
        <row r="3771">
          <cell r="H3771">
            <v>0</v>
          </cell>
        </row>
        <row r="3772">
          <cell r="H3772">
            <v>0</v>
          </cell>
        </row>
        <row r="3773">
          <cell r="H3773">
            <v>0</v>
          </cell>
        </row>
        <row r="3774">
          <cell r="H3774">
            <v>0</v>
          </cell>
        </row>
        <row r="3775">
          <cell r="H3775">
            <v>0</v>
          </cell>
        </row>
        <row r="3776">
          <cell r="H3776">
            <v>0</v>
          </cell>
        </row>
        <row r="3777">
          <cell r="H3777">
            <v>0</v>
          </cell>
        </row>
        <row r="3778">
          <cell r="H3778">
            <v>0</v>
          </cell>
        </row>
        <row r="3779">
          <cell r="H3779">
            <v>0</v>
          </cell>
        </row>
        <row r="3780">
          <cell r="H3780">
            <v>0</v>
          </cell>
        </row>
        <row r="3781">
          <cell r="H3781">
            <v>0</v>
          </cell>
        </row>
        <row r="3782">
          <cell r="H3782">
            <v>0</v>
          </cell>
        </row>
        <row r="3783">
          <cell r="H3783">
            <v>0</v>
          </cell>
        </row>
        <row r="3784">
          <cell r="H3784">
            <v>0</v>
          </cell>
        </row>
        <row r="3785">
          <cell r="H3785">
            <v>0</v>
          </cell>
        </row>
        <row r="3786">
          <cell r="H3786">
            <v>0</v>
          </cell>
        </row>
        <row r="3787">
          <cell r="H3787">
            <v>0</v>
          </cell>
        </row>
        <row r="3788">
          <cell r="H3788">
            <v>0</v>
          </cell>
        </row>
        <row r="3789">
          <cell r="H3789">
            <v>0</v>
          </cell>
        </row>
        <row r="3790">
          <cell r="H3790">
            <v>0</v>
          </cell>
        </row>
        <row r="3791">
          <cell r="H3791">
            <v>0</v>
          </cell>
        </row>
        <row r="3792">
          <cell r="H3792">
            <v>0</v>
          </cell>
        </row>
        <row r="3793">
          <cell r="H3793">
            <v>0</v>
          </cell>
        </row>
        <row r="3794">
          <cell r="H3794">
            <v>0</v>
          </cell>
        </row>
        <row r="3795">
          <cell r="H3795">
            <v>0</v>
          </cell>
        </row>
        <row r="3796">
          <cell r="H3796">
            <v>0</v>
          </cell>
        </row>
        <row r="3797">
          <cell r="H3797">
            <v>0</v>
          </cell>
        </row>
        <row r="3798">
          <cell r="H3798">
            <v>0</v>
          </cell>
        </row>
        <row r="3799">
          <cell r="H3799">
            <v>0</v>
          </cell>
        </row>
        <row r="3800">
          <cell r="H3800">
            <v>0</v>
          </cell>
        </row>
        <row r="3801">
          <cell r="H3801">
            <v>0</v>
          </cell>
        </row>
        <row r="3802">
          <cell r="H3802">
            <v>0</v>
          </cell>
        </row>
        <row r="3803">
          <cell r="H3803">
            <v>0</v>
          </cell>
        </row>
        <row r="3804">
          <cell r="H3804">
            <v>0</v>
          </cell>
        </row>
        <row r="3805">
          <cell r="H3805">
            <v>0</v>
          </cell>
        </row>
        <row r="3806">
          <cell r="H3806">
            <v>0</v>
          </cell>
        </row>
        <row r="3807">
          <cell r="H3807">
            <v>0</v>
          </cell>
        </row>
        <row r="3808">
          <cell r="H3808">
            <v>0</v>
          </cell>
        </row>
        <row r="3809">
          <cell r="H3809">
            <v>0</v>
          </cell>
        </row>
        <row r="3810">
          <cell r="H3810">
            <v>0</v>
          </cell>
        </row>
        <row r="3811">
          <cell r="H3811">
            <v>0</v>
          </cell>
        </row>
        <row r="3812">
          <cell r="H3812">
            <v>0</v>
          </cell>
        </row>
        <row r="3813">
          <cell r="H3813">
            <v>0</v>
          </cell>
        </row>
        <row r="3814">
          <cell r="H3814">
            <v>0</v>
          </cell>
        </row>
        <row r="3815">
          <cell r="H3815">
            <v>0</v>
          </cell>
        </row>
        <row r="3816">
          <cell r="H3816">
            <v>0</v>
          </cell>
        </row>
        <row r="3817">
          <cell r="H3817">
            <v>0</v>
          </cell>
        </row>
        <row r="3818">
          <cell r="H3818">
            <v>0</v>
          </cell>
        </row>
        <row r="3819">
          <cell r="H3819">
            <v>0</v>
          </cell>
        </row>
        <row r="3820">
          <cell r="H3820">
            <v>0</v>
          </cell>
        </row>
        <row r="3821">
          <cell r="H3821">
            <v>0</v>
          </cell>
        </row>
        <row r="3822">
          <cell r="H3822">
            <v>0</v>
          </cell>
        </row>
        <row r="3823">
          <cell r="H3823">
            <v>0</v>
          </cell>
        </row>
        <row r="3824">
          <cell r="H3824">
            <v>0</v>
          </cell>
        </row>
        <row r="3825">
          <cell r="H3825">
            <v>0</v>
          </cell>
        </row>
        <row r="3826">
          <cell r="H3826">
            <v>0</v>
          </cell>
        </row>
        <row r="3827">
          <cell r="H3827">
            <v>0</v>
          </cell>
        </row>
        <row r="3828">
          <cell r="H3828">
            <v>0</v>
          </cell>
        </row>
        <row r="3829">
          <cell r="H3829">
            <v>0</v>
          </cell>
        </row>
        <row r="3830">
          <cell r="H3830">
            <v>0</v>
          </cell>
        </row>
        <row r="3831">
          <cell r="H3831">
            <v>0</v>
          </cell>
        </row>
        <row r="3832">
          <cell r="H3832">
            <v>0</v>
          </cell>
        </row>
        <row r="3833">
          <cell r="H3833">
            <v>0</v>
          </cell>
        </row>
        <row r="3834">
          <cell r="H3834">
            <v>0</v>
          </cell>
        </row>
        <row r="3835">
          <cell r="H3835">
            <v>0</v>
          </cell>
        </row>
        <row r="3836">
          <cell r="H3836">
            <v>0</v>
          </cell>
        </row>
        <row r="3837">
          <cell r="H3837">
            <v>0</v>
          </cell>
        </row>
        <row r="3838">
          <cell r="H3838">
            <v>0</v>
          </cell>
        </row>
        <row r="3839">
          <cell r="H3839">
            <v>0</v>
          </cell>
        </row>
        <row r="3840">
          <cell r="H3840">
            <v>0</v>
          </cell>
        </row>
        <row r="3841">
          <cell r="H3841">
            <v>0</v>
          </cell>
        </row>
        <row r="3842">
          <cell r="H3842">
            <v>0</v>
          </cell>
        </row>
        <row r="3843">
          <cell r="H3843">
            <v>0</v>
          </cell>
        </row>
        <row r="3844">
          <cell r="H3844">
            <v>0</v>
          </cell>
        </row>
        <row r="3845">
          <cell r="H3845">
            <v>0</v>
          </cell>
        </row>
        <row r="3846">
          <cell r="H3846">
            <v>0</v>
          </cell>
        </row>
        <row r="3847">
          <cell r="H3847">
            <v>0</v>
          </cell>
        </row>
        <row r="3848">
          <cell r="H3848">
            <v>0</v>
          </cell>
        </row>
        <row r="3849">
          <cell r="H3849">
            <v>0</v>
          </cell>
        </row>
        <row r="3850">
          <cell r="H3850">
            <v>0</v>
          </cell>
        </row>
        <row r="3851">
          <cell r="H3851">
            <v>0</v>
          </cell>
        </row>
        <row r="3852">
          <cell r="H3852">
            <v>0</v>
          </cell>
        </row>
        <row r="3853">
          <cell r="H3853">
            <v>0</v>
          </cell>
        </row>
        <row r="3854">
          <cell r="H3854">
            <v>0</v>
          </cell>
        </row>
        <row r="3855">
          <cell r="H3855">
            <v>0</v>
          </cell>
        </row>
        <row r="3856">
          <cell r="H3856">
            <v>0</v>
          </cell>
        </row>
        <row r="3857">
          <cell r="H3857">
            <v>0</v>
          </cell>
        </row>
        <row r="3858">
          <cell r="H3858">
            <v>0</v>
          </cell>
        </row>
        <row r="3859">
          <cell r="H3859">
            <v>0</v>
          </cell>
        </row>
        <row r="3860">
          <cell r="H3860">
            <v>0</v>
          </cell>
        </row>
        <row r="3861">
          <cell r="H3861">
            <v>0</v>
          </cell>
        </row>
        <row r="3862">
          <cell r="H3862">
            <v>0</v>
          </cell>
        </row>
        <row r="3863">
          <cell r="H3863">
            <v>0</v>
          </cell>
        </row>
        <row r="3864">
          <cell r="H3864">
            <v>0</v>
          </cell>
        </row>
        <row r="3865">
          <cell r="H3865">
            <v>0</v>
          </cell>
        </row>
        <row r="3866">
          <cell r="H3866">
            <v>0</v>
          </cell>
        </row>
        <row r="3867">
          <cell r="H3867">
            <v>0</v>
          </cell>
        </row>
        <row r="3868">
          <cell r="H3868">
            <v>0</v>
          </cell>
        </row>
        <row r="3869">
          <cell r="H3869">
            <v>0</v>
          </cell>
        </row>
        <row r="3870">
          <cell r="H3870">
            <v>0</v>
          </cell>
        </row>
        <row r="3871">
          <cell r="H3871">
            <v>0</v>
          </cell>
        </row>
        <row r="3872">
          <cell r="H3872">
            <v>0</v>
          </cell>
        </row>
        <row r="3873">
          <cell r="H3873">
            <v>0</v>
          </cell>
        </row>
        <row r="3874">
          <cell r="H3874">
            <v>0</v>
          </cell>
        </row>
        <row r="3875">
          <cell r="H3875">
            <v>0</v>
          </cell>
        </row>
        <row r="3876">
          <cell r="H3876">
            <v>0</v>
          </cell>
        </row>
        <row r="3877">
          <cell r="H3877">
            <v>0</v>
          </cell>
        </row>
        <row r="3878">
          <cell r="H3878">
            <v>0</v>
          </cell>
        </row>
        <row r="3879">
          <cell r="H3879">
            <v>0</v>
          </cell>
        </row>
        <row r="3880">
          <cell r="H3880">
            <v>0</v>
          </cell>
        </row>
        <row r="3881">
          <cell r="H3881">
            <v>0</v>
          </cell>
        </row>
        <row r="3882">
          <cell r="H3882">
            <v>0</v>
          </cell>
        </row>
        <row r="3883">
          <cell r="H3883">
            <v>0</v>
          </cell>
        </row>
        <row r="3884">
          <cell r="H3884">
            <v>0</v>
          </cell>
        </row>
        <row r="3885">
          <cell r="H3885">
            <v>0</v>
          </cell>
        </row>
        <row r="3886">
          <cell r="H3886">
            <v>0</v>
          </cell>
        </row>
        <row r="3887">
          <cell r="H3887">
            <v>0</v>
          </cell>
        </row>
        <row r="3888">
          <cell r="H3888">
            <v>0</v>
          </cell>
        </row>
        <row r="3889">
          <cell r="H3889">
            <v>0</v>
          </cell>
        </row>
        <row r="3890">
          <cell r="H3890">
            <v>0</v>
          </cell>
        </row>
        <row r="3891">
          <cell r="H3891">
            <v>0</v>
          </cell>
        </row>
        <row r="3892">
          <cell r="H3892">
            <v>0</v>
          </cell>
        </row>
        <row r="3893">
          <cell r="H3893">
            <v>0</v>
          </cell>
        </row>
        <row r="3894">
          <cell r="H3894">
            <v>0</v>
          </cell>
        </row>
        <row r="3895">
          <cell r="H3895">
            <v>0</v>
          </cell>
        </row>
        <row r="3896">
          <cell r="H3896">
            <v>0</v>
          </cell>
        </row>
        <row r="3897">
          <cell r="H3897">
            <v>0</v>
          </cell>
        </row>
        <row r="3898">
          <cell r="H3898">
            <v>0</v>
          </cell>
        </row>
        <row r="3899">
          <cell r="H3899">
            <v>0</v>
          </cell>
        </row>
        <row r="3900">
          <cell r="H3900">
            <v>0</v>
          </cell>
        </row>
        <row r="3901">
          <cell r="H3901">
            <v>0</v>
          </cell>
        </row>
        <row r="3902">
          <cell r="H3902">
            <v>0</v>
          </cell>
        </row>
        <row r="3903">
          <cell r="H3903">
            <v>0</v>
          </cell>
        </row>
        <row r="3904">
          <cell r="H3904">
            <v>0</v>
          </cell>
        </row>
        <row r="3905">
          <cell r="H3905">
            <v>0</v>
          </cell>
        </row>
        <row r="3906">
          <cell r="H3906">
            <v>0</v>
          </cell>
        </row>
        <row r="3907">
          <cell r="H3907">
            <v>0</v>
          </cell>
        </row>
        <row r="3908">
          <cell r="H3908">
            <v>0</v>
          </cell>
        </row>
        <row r="3909">
          <cell r="H3909">
            <v>0</v>
          </cell>
        </row>
        <row r="3910">
          <cell r="H3910">
            <v>0</v>
          </cell>
        </row>
        <row r="3911">
          <cell r="H3911">
            <v>0</v>
          </cell>
        </row>
        <row r="3912">
          <cell r="H3912">
            <v>0</v>
          </cell>
        </row>
        <row r="3913">
          <cell r="H3913">
            <v>0</v>
          </cell>
        </row>
        <row r="3914">
          <cell r="H3914">
            <v>0</v>
          </cell>
        </row>
        <row r="3915">
          <cell r="H3915">
            <v>0</v>
          </cell>
        </row>
        <row r="3916">
          <cell r="H3916">
            <v>0</v>
          </cell>
        </row>
        <row r="3917">
          <cell r="H3917">
            <v>0</v>
          </cell>
        </row>
        <row r="3918">
          <cell r="H3918">
            <v>0</v>
          </cell>
        </row>
        <row r="3919">
          <cell r="H3919">
            <v>0</v>
          </cell>
        </row>
        <row r="3920">
          <cell r="H3920">
            <v>0</v>
          </cell>
        </row>
        <row r="3921">
          <cell r="H3921">
            <v>0</v>
          </cell>
        </row>
        <row r="3922">
          <cell r="H3922">
            <v>0</v>
          </cell>
        </row>
        <row r="3923">
          <cell r="H3923">
            <v>0</v>
          </cell>
        </row>
        <row r="3924">
          <cell r="H3924">
            <v>0</v>
          </cell>
        </row>
        <row r="3925">
          <cell r="H3925">
            <v>0</v>
          </cell>
        </row>
        <row r="3926">
          <cell r="H3926">
            <v>0</v>
          </cell>
        </row>
        <row r="3927">
          <cell r="H3927">
            <v>0</v>
          </cell>
        </row>
        <row r="3928">
          <cell r="H3928">
            <v>0</v>
          </cell>
        </row>
        <row r="3929">
          <cell r="H3929">
            <v>0</v>
          </cell>
        </row>
        <row r="3930">
          <cell r="H3930">
            <v>0</v>
          </cell>
        </row>
        <row r="3931">
          <cell r="H3931">
            <v>0</v>
          </cell>
        </row>
        <row r="3932">
          <cell r="H3932">
            <v>0</v>
          </cell>
        </row>
        <row r="3933">
          <cell r="H3933">
            <v>0</v>
          </cell>
        </row>
        <row r="3934">
          <cell r="H3934">
            <v>0</v>
          </cell>
        </row>
        <row r="3935">
          <cell r="H3935">
            <v>0</v>
          </cell>
        </row>
        <row r="3936">
          <cell r="H3936">
            <v>0</v>
          </cell>
        </row>
        <row r="3937">
          <cell r="H3937">
            <v>0</v>
          </cell>
        </row>
        <row r="3938">
          <cell r="H3938">
            <v>0</v>
          </cell>
        </row>
        <row r="3939">
          <cell r="H3939">
            <v>0</v>
          </cell>
        </row>
        <row r="3940">
          <cell r="H3940">
            <v>0</v>
          </cell>
        </row>
        <row r="3941">
          <cell r="H3941">
            <v>0</v>
          </cell>
        </row>
        <row r="3942">
          <cell r="H3942">
            <v>0</v>
          </cell>
        </row>
        <row r="3943">
          <cell r="H3943">
            <v>0</v>
          </cell>
        </row>
        <row r="3944">
          <cell r="H3944">
            <v>0</v>
          </cell>
        </row>
        <row r="3945">
          <cell r="H3945">
            <v>0</v>
          </cell>
        </row>
        <row r="3946">
          <cell r="H3946">
            <v>0</v>
          </cell>
        </row>
        <row r="3947">
          <cell r="H3947">
            <v>0</v>
          </cell>
        </row>
        <row r="3948">
          <cell r="H3948">
            <v>0</v>
          </cell>
        </row>
        <row r="3949">
          <cell r="H3949">
            <v>0</v>
          </cell>
        </row>
        <row r="3950">
          <cell r="H3950">
            <v>0</v>
          </cell>
        </row>
        <row r="3951">
          <cell r="H3951">
            <v>0</v>
          </cell>
        </row>
        <row r="3952">
          <cell r="H3952">
            <v>0</v>
          </cell>
        </row>
        <row r="3953">
          <cell r="H3953">
            <v>0</v>
          </cell>
        </row>
        <row r="3954">
          <cell r="H3954">
            <v>0</v>
          </cell>
        </row>
        <row r="3955">
          <cell r="H3955">
            <v>0</v>
          </cell>
        </row>
        <row r="3956">
          <cell r="H3956">
            <v>0</v>
          </cell>
        </row>
        <row r="3957">
          <cell r="H3957">
            <v>0</v>
          </cell>
        </row>
        <row r="3958">
          <cell r="H3958">
            <v>0</v>
          </cell>
        </row>
        <row r="3959">
          <cell r="H3959">
            <v>0</v>
          </cell>
        </row>
        <row r="3960">
          <cell r="H3960">
            <v>0</v>
          </cell>
        </row>
        <row r="3961">
          <cell r="H3961">
            <v>0</v>
          </cell>
        </row>
        <row r="3962">
          <cell r="H3962">
            <v>0</v>
          </cell>
        </row>
        <row r="3963">
          <cell r="H3963">
            <v>0</v>
          </cell>
        </row>
        <row r="3964">
          <cell r="H3964">
            <v>0</v>
          </cell>
        </row>
        <row r="3965">
          <cell r="H3965">
            <v>0</v>
          </cell>
        </row>
        <row r="3966">
          <cell r="H3966">
            <v>0</v>
          </cell>
        </row>
        <row r="3967">
          <cell r="H3967">
            <v>0</v>
          </cell>
        </row>
        <row r="3968">
          <cell r="H3968">
            <v>0</v>
          </cell>
        </row>
        <row r="3969">
          <cell r="H3969">
            <v>0</v>
          </cell>
        </row>
        <row r="3970">
          <cell r="H3970">
            <v>0</v>
          </cell>
        </row>
        <row r="3971">
          <cell r="H3971">
            <v>0</v>
          </cell>
        </row>
        <row r="3972">
          <cell r="H3972">
            <v>0</v>
          </cell>
        </row>
        <row r="3973">
          <cell r="H3973">
            <v>0</v>
          </cell>
        </row>
        <row r="3974">
          <cell r="H3974">
            <v>0</v>
          </cell>
        </row>
        <row r="3975">
          <cell r="H3975">
            <v>0</v>
          </cell>
        </row>
        <row r="3976">
          <cell r="H3976">
            <v>0</v>
          </cell>
        </row>
        <row r="3977">
          <cell r="H3977">
            <v>0</v>
          </cell>
        </row>
        <row r="3978">
          <cell r="H3978">
            <v>0</v>
          </cell>
        </row>
        <row r="3979">
          <cell r="H3979">
            <v>0</v>
          </cell>
        </row>
        <row r="3980">
          <cell r="H3980">
            <v>0</v>
          </cell>
        </row>
        <row r="3981">
          <cell r="H3981">
            <v>0</v>
          </cell>
        </row>
        <row r="3982">
          <cell r="H3982">
            <v>0</v>
          </cell>
        </row>
        <row r="3983">
          <cell r="H3983">
            <v>0</v>
          </cell>
        </row>
        <row r="3984">
          <cell r="H3984">
            <v>0</v>
          </cell>
        </row>
        <row r="3985">
          <cell r="H3985">
            <v>0</v>
          </cell>
        </row>
        <row r="3986">
          <cell r="H3986">
            <v>0</v>
          </cell>
        </row>
        <row r="3987">
          <cell r="H3987">
            <v>0</v>
          </cell>
        </row>
        <row r="3988">
          <cell r="H3988">
            <v>0</v>
          </cell>
        </row>
        <row r="3989">
          <cell r="H3989">
            <v>0</v>
          </cell>
        </row>
        <row r="3990">
          <cell r="H3990">
            <v>0</v>
          </cell>
        </row>
        <row r="3991">
          <cell r="H3991">
            <v>0</v>
          </cell>
        </row>
        <row r="3992">
          <cell r="H3992">
            <v>0</v>
          </cell>
        </row>
        <row r="3993">
          <cell r="H3993">
            <v>0</v>
          </cell>
        </row>
        <row r="3994">
          <cell r="H3994">
            <v>0</v>
          </cell>
        </row>
        <row r="3995">
          <cell r="H3995">
            <v>0</v>
          </cell>
        </row>
        <row r="3996">
          <cell r="H3996">
            <v>0</v>
          </cell>
        </row>
        <row r="3997">
          <cell r="H3997">
            <v>0</v>
          </cell>
        </row>
        <row r="3998">
          <cell r="H3998">
            <v>0</v>
          </cell>
        </row>
        <row r="3999">
          <cell r="H3999">
            <v>0</v>
          </cell>
        </row>
        <row r="4000">
          <cell r="H4000">
            <v>0</v>
          </cell>
        </row>
        <row r="4001">
          <cell r="H4001">
            <v>0</v>
          </cell>
        </row>
        <row r="4002">
          <cell r="H4002">
            <v>0</v>
          </cell>
        </row>
        <row r="4003">
          <cell r="H4003">
            <v>0</v>
          </cell>
        </row>
        <row r="4004">
          <cell r="H4004">
            <v>0</v>
          </cell>
        </row>
        <row r="4005">
          <cell r="H4005">
            <v>0</v>
          </cell>
        </row>
        <row r="4006">
          <cell r="H4006">
            <v>0</v>
          </cell>
        </row>
        <row r="4007">
          <cell r="H4007">
            <v>0</v>
          </cell>
        </row>
        <row r="4008">
          <cell r="H4008">
            <v>0</v>
          </cell>
        </row>
        <row r="4009">
          <cell r="H4009">
            <v>0</v>
          </cell>
        </row>
        <row r="4010">
          <cell r="H4010">
            <v>0</v>
          </cell>
        </row>
        <row r="4011">
          <cell r="H4011">
            <v>0</v>
          </cell>
        </row>
        <row r="4012">
          <cell r="H4012">
            <v>0</v>
          </cell>
        </row>
        <row r="4013">
          <cell r="H4013">
            <v>0</v>
          </cell>
        </row>
        <row r="4014">
          <cell r="H4014">
            <v>0</v>
          </cell>
        </row>
        <row r="4015">
          <cell r="H4015">
            <v>0</v>
          </cell>
        </row>
        <row r="4016">
          <cell r="H4016">
            <v>0</v>
          </cell>
        </row>
        <row r="4017">
          <cell r="H4017">
            <v>0</v>
          </cell>
        </row>
        <row r="4018">
          <cell r="H4018">
            <v>0</v>
          </cell>
        </row>
        <row r="4019">
          <cell r="H4019">
            <v>0</v>
          </cell>
        </row>
        <row r="4020">
          <cell r="H4020">
            <v>0</v>
          </cell>
        </row>
        <row r="4021">
          <cell r="H4021">
            <v>0</v>
          </cell>
        </row>
        <row r="4022">
          <cell r="H4022">
            <v>0</v>
          </cell>
        </row>
        <row r="4023">
          <cell r="H4023">
            <v>0</v>
          </cell>
        </row>
        <row r="4024">
          <cell r="H4024">
            <v>0</v>
          </cell>
        </row>
        <row r="4025">
          <cell r="H4025">
            <v>0</v>
          </cell>
        </row>
        <row r="4026">
          <cell r="H4026">
            <v>0</v>
          </cell>
        </row>
        <row r="4027">
          <cell r="H4027">
            <v>0</v>
          </cell>
        </row>
        <row r="4028">
          <cell r="H4028">
            <v>0</v>
          </cell>
        </row>
        <row r="4029">
          <cell r="H4029">
            <v>0</v>
          </cell>
        </row>
        <row r="4030">
          <cell r="H4030">
            <v>0</v>
          </cell>
        </row>
        <row r="4031">
          <cell r="H4031">
            <v>0</v>
          </cell>
        </row>
        <row r="4032">
          <cell r="H4032">
            <v>0</v>
          </cell>
        </row>
        <row r="4033">
          <cell r="H4033">
            <v>0</v>
          </cell>
        </row>
        <row r="4034">
          <cell r="H4034">
            <v>0</v>
          </cell>
        </row>
        <row r="4035">
          <cell r="H4035">
            <v>0</v>
          </cell>
        </row>
        <row r="4036">
          <cell r="H4036">
            <v>0</v>
          </cell>
        </row>
        <row r="4037">
          <cell r="H4037">
            <v>0</v>
          </cell>
        </row>
        <row r="4038">
          <cell r="H4038">
            <v>0</v>
          </cell>
        </row>
        <row r="4039">
          <cell r="H4039">
            <v>0</v>
          </cell>
        </row>
        <row r="4040">
          <cell r="H4040">
            <v>0</v>
          </cell>
        </row>
        <row r="4041">
          <cell r="H4041">
            <v>0</v>
          </cell>
        </row>
        <row r="4042">
          <cell r="H4042">
            <v>0</v>
          </cell>
        </row>
        <row r="4043">
          <cell r="H4043">
            <v>0</v>
          </cell>
        </row>
        <row r="4044">
          <cell r="H4044">
            <v>0</v>
          </cell>
        </row>
        <row r="4045">
          <cell r="H4045">
            <v>0</v>
          </cell>
        </row>
        <row r="4046">
          <cell r="H4046">
            <v>0</v>
          </cell>
        </row>
        <row r="4047">
          <cell r="H4047">
            <v>0</v>
          </cell>
        </row>
        <row r="4048">
          <cell r="H4048">
            <v>0</v>
          </cell>
        </row>
        <row r="4049">
          <cell r="H4049">
            <v>0</v>
          </cell>
        </row>
        <row r="4050">
          <cell r="H4050">
            <v>0</v>
          </cell>
        </row>
        <row r="4051">
          <cell r="H4051">
            <v>0</v>
          </cell>
        </row>
        <row r="4052">
          <cell r="H4052">
            <v>0</v>
          </cell>
        </row>
        <row r="4053">
          <cell r="H4053">
            <v>0</v>
          </cell>
        </row>
        <row r="4054">
          <cell r="H4054">
            <v>0</v>
          </cell>
        </row>
        <row r="4055">
          <cell r="H4055">
            <v>0</v>
          </cell>
        </row>
        <row r="4056">
          <cell r="H4056">
            <v>0</v>
          </cell>
        </row>
        <row r="4057">
          <cell r="H4057">
            <v>0</v>
          </cell>
        </row>
        <row r="4058">
          <cell r="H4058">
            <v>0</v>
          </cell>
        </row>
        <row r="4059">
          <cell r="H4059">
            <v>0</v>
          </cell>
        </row>
        <row r="4060">
          <cell r="H4060">
            <v>0</v>
          </cell>
        </row>
        <row r="4061">
          <cell r="H4061">
            <v>0</v>
          </cell>
        </row>
        <row r="4062">
          <cell r="H4062">
            <v>0</v>
          </cell>
        </row>
        <row r="4063">
          <cell r="H4063">
            <v>0</v>
          </cell>
        </row>
        <row r="4064">
          <cell r="H4064">
            <v>0</v>
          </cell>
        </row>
        <row r="4065">
          <cell r="H4065">
            <v>0</v>
          </cell>
        </row>
        <row r="4066">
          <cell r="H4066">
            <v>0</v>
          </cell>
        </row>
        <row r="4067">
          <cell r="H4067">
            <v>0</v>
          </cell>
        </row>
        <row r="4068">
          <cell r="H4068">
            <v>0</v>
          </cell>
        </row>
        <row r="4069">
          <cell r="H4069">
            <v>0</v>
          </cell>
        </row>
        <row r="4070">
          <cell r="H4070">
            <v>0</v>
          </cell>
        </row>
        <row r="4071">
          <cell r="H4071">
            <v>0</v>
          </cell>
        </row>
        <row r="4072">
          <cell r="H4072">
            <v>0</v>
          </cell>
        </row>
        <row r="4073">
          <cell r="H4073">
            <v>0</v>
          </cell>
        </row>
        <row r="4074">
          <cell r="H4074">
            <v>0</v>
          </cell>
        </row>
        <row r="4075">
          <cell r="H4075">
            <v>0</v>
          </cell>
        </row>
        <row r="4076">
          <cell r="H4076">
            <v>0</v>
          </cell>
        </row>
        <row r="4077">
          <cell r="H4077">
            <v>0</v>
          </cell>
        </row>
        <row r="4078">
          <cell r="H4078">
            <v>0</v>
          </cell>
        </row>
        <row r="4079">
          <cell r="H4079">
            <v>0</v>
          </cell>
        </row>
        <row r="4080">
          <cell r="H4080">
            <v>0</v>
          </cell>
        </row>
        <row r="4081">
          <cell r="H4081">
            <v>0</v>
          </cell>
        </row>
        <row r="4082">
          <cell r="H4082">
            <v>0</v>
          </cell>
        </row>
        <row r="4083">
          <cell r="H4083">
            <v>0</v>
          </cell>
        </row>
        <row r="4084">
          <cell r="H4084">
            <v>0</v>
          </cell>
        </row>
        <row r="4085">
          <cell r="H4085">
            <v>0</v>
          </cell>
        </row>
        <row r="4086">
          <cell r="H4086">
            <v>0</v>
          </cell>
        </row>
        <row r="4087">
          <cell r="H4087">
            <v>0</v>
          </cell>
        </row>
        <row r="4088">
          <cell r="H4088">
            <v>0</v>
          </cell>
        </row>
        <row r="4089">
          <cell r="H4089">
            <v>0</v>
          </cell>
        </row>
        <row r="4090">
          <cell r="H4090">
            <v>0</v>
          </cell>
        </row>
        <row r="4091">
          <cell r="H4091">
            <v>0</v>
          </cell>
        </row>
        <row r="4092">
          <cell r="H4092">
            <v>0</v>
          </cell>
        </row>
        <row r="4093">
          <cell r="H4093">
            <v>0</v>
          </cell>
        </row>
        <row r="4094">
          <cell r="H4094">
            <v>0</v>
          </cell>
        </row>
        <row r="4095">
          <cell r="H4095">
            <v>0</v>
          </cell>
        </row>
        <row r="4096">
          <cell r="H4096">
            <v>0</v>
          </cell>
        </row>
        <row r="4097">
          <cell r="H4097">
            <v>0</v>
          </cell>
        </row>
        <row r="4098">
          <cell r="H4098">
            <v>0</v>
          </cell>
        </row>
        <row r="4099">
          <cell r="H4099">
            <v>0</v>
          </cell>
        </row>
        <row r="4100">
          <cell r="H4100">
            <v>0</v>
          </cell>
        </row>
        <row r="4101">
          <cell r="H4101">
            <v>0</v>
          </cell>
        </row>
        <row r="4102">
          <cell r="H4102">
            <v>0</v>
          </cell>
        </row>
        <row r="4103">
          <cell r="H4103">
            <v>0</v>
          </cell>
        </row>
        <row r="4104">
          <cell r="H4104">
            <v>0</v>
          </cell>
        </row>
        <row r="4105">
          <cell r="H4105">
            <v>0</v>
          </cell>
        </row>
        <row r="4106">
          <cell r="H4106">
            <v>0</v>
          </cell>
        </row>
        <row r="4107">
          <cell r="H4107">
            <v>0</v>
          </cell>
        </row>
        <row r="4108">
          <cell r="H4108">
            <v>0</v>
          </cell>
        </row>
        <row r="4109">
          <cell r="H4109">
            <v>0</v>
          </cell>
        </row>
        <row r="4110">
          <cell r="H4110">
            <v>0</v>
          </cell>
        </row>
        <row r="4111">
          <cell r="H4111">
            <v>0</v>
          </cell>
        </row>
        <row r="4112">
          <cell r="H4112">
            <v>0</v>
          </cell>
        </row>
        <row r="4113">
          <cell r="H4113">
            <v>0</v>
          </cell>
        </row>
        <row r="4114">
          <cell r="H4114">
            <v>0</v>
          </cell>
        </row>
        <row r="4115">
          <cell r="H4115">
            <v>0</v>
          </cell>
        </row>
        <row r="4116">
          <cell r="H4116">
            <v>0</v>
          </cell>
        </row>
        <row r="4117">
          <cell r="H4117">
            <v>0</v>
          </cell>
        </row>
        <row r="4118">
          <cell r="H4118">
            <v>0</v>
          </cell>
        </row>
        <row r="4119">
          <cell r="H4119">
            <v>0</v>
          </cell>
        </row>
        <row r="4120">
          <cell r="H4120">
            <v>0</v>
          </cell>
        </row>
        <row r="4121">
          <cell r="H4121">
            <v>0</v>
          </cell>
        </row>
        <row r="4122">
          <cell r="H4122">
            <v>0</v>
          </cell>
        </row>
        <row r="4123">
          <cell r="H4123">
            <v>0</v>
          </cell>
        </row>
        <row r="4124">
          <cell r="H4124">
            <v>0</v>
          </cell>
        </row>
        <row r="4125">
          <cell r="H4125">
            <v>0</v>
          </cell>
        </row>
        <row r="4126">
          <cell r="H4126">
            <v>0</v>
          </cell>
        </row>
        <row r="4127">
          <cell r="H4127">
            <v>0</v>
          </cell>
        </row>
        <row r="4128">
          <cell r="H4128">
            <v>0</v>
          </cell>
        </row>
        <row r="4129">
          <cell r="H4129">
            <v>0</v>
          </cell>
        </row>
        <row r="4130">
          <cell r="H4130">
            <v>0</v>
          </cell>
        </row>
        <row r="4131">
          <cell r="H4131">
            <v>0</v>
          </cell>
        </row>
        <row r="4132">
          <cell r="H4132">
            <v>0</v>
          </cell>
        </row>
        <row r="4133">
          <cell r="H4133">
            <v>0</v>
          </cell>
        </row>
        <row r="4134">
          <cell r="H4134">
            <v>0</v>
          </cell>
        </row>
        <row r="4135">
          <cell r="H4135">
            <v>0</v>
          </cell>
        </row>
        <row r="4136">
          <cell r="H4136">
            <v>0</v>
          </cell>
        </row>
        <row r="4137">
          <cell r="H4137">
            <v>0</v>
          </cell>
        </row>
        <row r="4138">
          <cell r="H4138">
            <v>0</v>
          </cell>
        </row>
        <row r="4139">
          <cell r="H4139">
            <v>0</v>
          </cell>
        </row>
        <row r="4140">
          <cell r="H4140">
            <v>0</v>
          </cell>
        </row>
        <row r="4141">
          <cell r="H4141">
            <v>0</v>
          </cell>
        </row>
        <row r="4142">
          <cell r="H4142">
            <v>0</v>
          </cell>
        </row>
        <row r="4143">
          <cell r="H4143">
            <v>0</v>
          </cell>
        </row>
        <row r="4144">
          <cell r="H4144">
            <v>0</v>
          </cell>
        </row>
        <row r="4145">
          <cell r="H4145">
            <v>0</v>
          </cell>
        </row>
        <row r="4146">
          <cell r="H4146">
            <v>0</v>
          </cell>
        </row>
        <row r="4147">
          <cell r="H4147">
            <v>0</v>
          </cell>
        </row>
        <row r="4148">
          <cell r="H4148">
            <v>0</v>
          </cell>
        </row>
        <row r="4149">
          <cell r="H4149">
            <v>0</v>
          </cell>
        </row>
        <row r="4150">
          <cell r="H4150">
            <v>0</v>
          </cell>
        </row>
        <row r="4151">
          <cell r="H4151">
            <v>0</v>
          </cell>
        </row>
        <row r="4152">
          <cell r="H4152">
            <v>0</v>
          </cell>
        </row>
        <row r="4153">
          <cell r="H4153">
            <v>0</v>
          </cell>
        </row>
        <row r="4154">
          <cell r="H4154">
            <v>0</v>
          </cell>
        </row>
        <row r="4155">
          <cell r="H4155">
            <v>0</v>
          </cell>
        </row>
        <row r="4156">
          <cell r="H4156">
            <v>0</v>
          </cell>
        </row>
        <row r="4157">
          <cell r="H4157">
            <v>0</v>
          </cell>
        </row>
        <row r="4158">
          <cell r="H4158">
            <v>0</v>
          </cell>
        </row>
        <row r="4159">
          <cell r="H4159">
            <v>0</v>
          </cell>
        </row>
        <row r="4160">
          <cell r="H4160">
            <v>0</v>
          </cell>
        </row>
        <row r="4161">
          <cell r="H4161">
            <v>0</v>
          </cell>
        </row>
        <row r="4162">
          <cell r="H4162">
            <v>0</v>
          </cell>
        </row>
        <row r="4163">
          <cell r="H4163">
            <v>0</v>
          </cell>
        </row>
        <row r="4164">
          <cell r="H4164">
            <v>0</v>
          </cell>
        </row>
        <row r="4165">
          <cell r="H4165">
            <v>0</v>
          </cell>
        </row>
        <row r="4166">
          <cell r="H4166">
            <v>0</v>
          </cell>
        </row>
        <row r="4167">
          <cell r="H4167">
            <v>0</v>
          </cell>
        </row>
        <row r="4168">
          <cell r="H4168">
            <v>0</v>
          </cell>
        </row>
        <row r="4169">
          <cell r="H4169">
            <v>0</v>
          </cell>
        </row>
        <row r="4170">
          <cell r="H4170">
            <v>0</v>
          </cell>
        </row>
        <row r="4171">
          <cell r="H4171">
            <v>0</v>
          </cell>
        </row>
        <row r="4172">
          <cell r="H4172">
            <v>0</v>
          </cell>
        </row>
        <row r="4173">
          <cell r="H4173">
            <v>0</v>
          </cell>
        </row>
        <row r="4174">
          <cell r="H4174">
            <v>0</v>
          </cell>
        </row>
        <row r="4175">
          <cell r="H4175">
            <v>0</v>
          </cell>
        </row>
        <row r="4176">
          <cell r="H4176">
            <v>0</v>
          </cell>
        </row>
        <row r="4177">
          <cell r="H4177">
            <v>0</v>
          </cell>
        </row>
        <row r="4178">
          <cell r="H4178">
            <v>0</v>
          </cell>
        </row>
        <row r="4179">
          <cell r="H4179">
            <v>0</v>
          </cell>
        </row>
        <row r="4180">
          <cell r="H4180">
            <v>0</v>
          </cell>
        </row>
        <row r="4181">
          <cell r="H4181">
            <v>0</v>
          </cell>
        </row>
        <row r="4182">
          <cell r="H4182">
            <v>0</v>
          </cell>
        </row>
        <row r="4183">
          <cell r="H4183">
            <v>0</v>
          </cell>
        </row>
        <row r="4184">
          <cell r="H4184">
            <v>0</v>
          </cell>
        </row>
        <row r="4185">
          <cell r="H4185">
            <v>0</v>
          </cell>
        </row>
        <row r="4186">
          <cell r="H4186">
            <v>0</v>
          </cell>
        </row>
        <row r="4187">
          <cell r="H4187">
            <v>0</v>
          </cell>
        </row>
        <row r="4188">
          <cell r="H4188">
            <v>0</v>
          </cell>
        </row>
        <row r="4189">
          <cell r="H4189">
            <v>0</v>
          </cell>
        </row>
        <row r="4190">
          <cell r="H4190">
            <v>0</v>
          </cell>
        </row>
        <row r="4191">
          <cell r="H4191">
            <v>0</v>
          </cell>
        </row>
        <row r="4192">
          <cell r="H4192">
            <v>0</v>
          </cell>
        </row>
        <row r="4193">
          <cell r="H4193">
            <v>0</v>
          </cell>
        </row>
        <row r="4194">
          <cell r="H4194">
            <v>0</v>
          </cell>
        </row>
        <row r="4195">
          <cell r="H4195">
            <v>0</v>
          </cell>
        </row>
        <row r="4196">
          <cell r="H4196">
            <v>0</v>
          </cell>
        </row>
        <row r="4197">
          <cell r="H4197">
            <v>0</v>
          </cell>
        </row>
        <row r="4198">
          <cell r="H4198">
            <v>0</v>
          </cell>
        </row>
        <row r="4199">
          <cell r="H4199">
            <v>0</v>
          </cell>
        </row>
        <row r="4200">
          <cell r="H4200">
            <v>0</v>
          </cell>
        </row>
        <row r="4201">
          <cell r="H4201">
            <v>0</v>
          </cell>
        </row>
        <row r="4202">
          <cell r="H4202">
            <v>0</v>
          </cell>
        </row>
        <row r="4203">
          <cell r="H4203">
            <v>0</v>
          </cell>
        </row>
        <row r="4204">
          <cell r="H4204">
            <v>0</v>
          </cell>
        </row>
        <row r="4205">
          <cell r="H4205">
            <v>0</v>
          </cell>
        </row>
        <row r="4206">
          <cell r="H4206">
            <v>0</v>
          </cell>
        </row>
        <row r="4207">
          <cell r="H4207">
            <v>0</v>
          </cell>
        </row>
        <row r="4208">
          <cell r="H4208">
            <v>0</v>
          </cell>
        </row>
        <row r="4209">
          <cell r="H4209">
            <v>0</v>
          </cell>
        </row>
        <row r="4210">
          <cell r="H4210">
            <v>0</v>
          </cell>
        </row>
        <row r="4211">
          <cell r="H4211">
            <v>0</v>
          </cell>
        </row>
        <row r="4212">
          <cell r="H4212">
            <v>0</v>
          </cell>
        </row>
        <row r="4213">
          <cell r="H4213">
            <v>0</v>
          </cell>
        </row>
        <row r="4214">
          <cell r="H4214">
            <v>0</v>
          </cell>
        </row>
        <row r="4215">
          <cell r="H4215">
            <v>0</v>
          </cell>
        </row>
        <row r="4216">
          <cell r="H4216">
            <v>0</v>
          </cell>
        </row>
        <row r="4217">
          <cell r="H4217">
            <v>0</v>
          </cell>
        </row>
        <row r="4218">
          <cell r="H4218">
            <v>0</v>
          </cell>
        </row>
        <row r="4219">
          <cell r="H4219">
            <v>0</v>
          </cell>
        </row>
        <row r="4220">
          <cell r="H4220">
            <v>0</v>
          </cell>
        </row>
        <row r="4221">
          <cell r="H4221">
            <v>0</v>
          </cell>
        </row>
        <row r="4222">
          <cell r="H4222">
            <v>0</v>
          </cell>
        </row>
        <row r="4223">
          <cell r="H4223">
            <v>0</v>
          </cell>
        </row>
        <row r="4224">
          <cell r="H4224">
            <v>0</v>
          </cell>
        </row>
        <row r="4225">
          <cell r="H4225">
            <v>0</v>
          </cell>
        </row>
        <row r="4226">
          <cell r="H4226">
            <v>0</v>
          </cell>
        </row>
        <row r="4227">
          <cell r="H4227">
            <v>0</v>
          </cell>
        </row>
        <row r="4228">
          <cell r="H4228">
            <v>0</v>
          </cell>
        </row>
        <row r="4229">
          <cell r="H4229">
            <v>0</v>
          </cell>
        </row>
        <row r="4230">
          <cell r="H4230">
            <v>0</v>
          </cell>
        </row>
        <row r="4231">
          <cell r="H4231">
            <v>0</v>
          </cell>
        </row>
        <row r="4232">
          <cell r="H4232">
            <v>0</v>
          </cell>
        </row>
        <row r="4233">
          <cell r="H4233">
            <v>0</v>
          </cell>
        </row>
        <row r="4234">
          <cell r="H4234">
            <v>0</v>
          </cell>
        </row>
        <row r="4235">
          <cell r="H4235">
            <v>0</v>
          </cell>
        </row>
        <row r="4236">
          <cell r="H4236">
            <v>0</v>
          </cell>
        </row>
        <row r="4237">
          <cell r="H4237">
            <v>0</v>
          </cell>
        </row>
        <row r="4238">
          <cell r="H4238">
            <v>0</v>
          </cell>
        </row>
        <row r="4239">
          <cell r="H4239">
            <v>0</v>
          </cell>
        </row>
        <row r="4240">
          <cell r="H4240">
            <v>0</v>
          </cell>
        </row>
        <row r="4241">
          <cell r="H4241">
            <v>0</v>
          </cell>
        </row>
        <row r="4242">
          <cell r="H4242">
            <v>0</v>
          </cell>
        </row>
        <row r="4243">
          <cell r="H4243">
            <v>0</v>
          </cell>
        </row>
        <row r="4244">
          <cell r="H4244">
            <v>0</v>
          </cell>
        </row>
        <row r="4245">
          <cell r="H4245">
            <v>0</v>
          </cell>
        </row>
        <row r="4246">
          <cell r="H4246">
            <v>0</v>
          </cell>
        </row>
        <row r="4247">
          <cell r="H4247">
            <v>0</v>
          </cell>
        </row>
        <row r="4248">
          <cell r="H4248">
            <v>0</v>
          </cell>
        </row>
        <row r="4249">
          <cell r="H4249">
            <v>0</v>
          </cell>
        </row>
        <row r="4250">
          <cell r="H4250">
            <v>0</v>
          </cell>
        </row>
        <row r="4251">
          <cell r="H4251">
            <v>0</v>
          </cell>
        </row>
        <row r="4252">
          <cell r="H4252">
            <v>0</v>
          </cell>
        </row>
        <row r="4253">
          <cell r="H4253">
            <v>0</v>
          </cell>
        </row>
        <row r="4254">
          <cell r="H4254">
            <v>0</v>
          </cell>
        </row>
        <row r="4255">
          <cell r="H4255">
            <v>0</v>
          </cell>
        </row>
        <row r="4256">
          <cell r="H4256">
            <v>0</v>
          </cell>
        </row>
        <row r="4257">
          <cell r="H4257">
            <v>0</v>
          </cell>
        </row>
        <row r="4258">
          <cell r="H4258">
            <v>0</v>
          </cell>
        </row>
        <row r="4259">
          <cell r="H4259">
            <v>0</v>
          </cell>
        </row>
        <row r="4260">
          <cell r="H4260">
            <v>0</v>
          </cell>
        </row>
        <row r="4261">
          <cell r="H4261">
            <v>0</v>
          </cell>
        </row>
        <row r="4262">
          <cell r="H4262">
            <v>0</v>
          </cell>
        </row>
        <row r="4263">
          <cell r="H4263">
            <v>0</v>
          </cell>
        </row>
        <row r="4264">
          <cell r="H4264">
            <v>0</v>
          </cell>
        </row>
        <row r="4265">
          <cell r="H4265">
            <v>0</v>
          </cell>
        </row>
        <row r="4266">
          <cell r="H4266">
            <v>0</v>
          </cell>
        </row>
        <row r="4267">
          <cell r="H4267">
            <v>0</v>
          </cell>
        </row>
        <row r="4268">
          <cell r="H4268">
            <v>0</v>
          </cell>
        </row>
        <row r="4269">
          <cell r="H4269">
            <v>0</v>
          </cell>
        </row>
        <row r="4270">
          <cell r="H4270">
            <v>0</v>
          </cell>
        </row>
        <row r="4271">
          <cell r="H4271">
            <v>0</v>
          </cell>
        </row>
        <row r="4272">
          <cell r="H4272">
            <v>0</v>
          </cell>
        </row>
        <row r="4273">
          <cell r="H4273">
            <v>0</v>
          </cell>
        </row>
        <row r="4274">
          <cell r="H4274">
            <v>0</v>
          </cell>
        </row>
        <row r="4275">
          <cell r="H4275">
            <v>0</v>
          </cell>
        </row>
        <row r="4276">
          <cell r="H4276">
            <v>0</v>
          </cell>
        </row>
        <row r="4277">
          <cell r="H4277">
            <v>0</v>
          </cell>
        </row>
        <row r="4278">
          <cell r="H4278">
            <v>0</v>
          </cell>
        </row>
        <row r="4279">
          <cell r="H4279">
            <v>0</v>
          </cell>
        </row>
        <row r="4280">
          <cell r="H4280">
            <v>0</v>
          </cell>
        </row>
        <row r="4281">
          <cell r="H4281">
            <v>0</v>
          </cell>
        </row>
        <row r="4282">
          <cell r="H4282">
            <v>0</v>
          </cell>
        </row>
        <row r="4283">
          <cell r="H4283">
            <v>0</v>
          </cell>
        </row>
        <row r="4284">
          <cell r="H4284">
            <v>0</v>
          </cell>
        </row>
        <row r="4285">
          <cell r="H4285">
            <v>0</v>
          </cell>
        </row>
        <row r="4286">
          <cell r="H4286">
            <v>0</v>
          </cell>
        </row>
        <row r="4287">
          <cell r="H4287">
            <v>0</v>
          </cell>
        </row>
        <row r="4288">
          <cell r="H4288">
            <v>0</v>
          </cell>
        </row>
        <row r="4289">
          <cell r="H4289">
            <v>0</v>
          </cell>
        </row>
        <row r="4290">
          <cell r="H4290">
            <v>0</v>
          </cell>
        </row>
        <row r="4291">
          <cell r="H4291">
            <v>0</v>
          </cell>
        </row>
        <row r="4292">
          <cell r="H4292">
            <v>0</v>
          </cell>
        </row>
        <row r="4293">
          <cell r="H4293">
            <v>0</v>
          </cell>
        </row>
        <row r="4294">
          <cell r="H4294">
            <v>0</v>
          </cell>
        </row>
        <row r="4295">
          <cell r="H4295">
            <v>0</v>
          </cell>
        </row>
        <row r="4296">
          <cell r="H4296">
            <v>0</v>
          </cell>
        </row>
        <row r="4297">
          <cell r="H4297">
            <v>0</v>
          </cell>
        </row>
        <row r="4298">
          <cell r="H4298">
            <v>0</v>
          </cell>
        </row>
        <row r="4299">
          <cell r="H4299">
            <v>0</v>
          </cell>
        </row>
        <row r="4300">
          <cell r="H4300">
            <v>0</v>
          </cell>
        </row>
        <row r="4301">
          <cell r="H4301">
            <v>0</v>
          </cell>
        </row>
        <row r="4302">
          <cell r="H4302">
            <v>0</v>
          </cell>
        </row>
        <row r="4303">
          <cell r="H4303">
            <v>0</v>
          </cell>
        </row>
        <row r="4304">
          <cell r="H4304">
            <v>0</v>
          </cell>
        </row>
        <row r="4305">
          <cell r="H4305">
            <v>0</v>
          </cell>
        </row>
        <row r="4306">
          <cell r="H4306">
            <v>0</v>
          </cell>
        </row>
        <row r="4307">
          <cell r="H4307">
            <v>0</v>
          </cell>
        </row>
        <row r="4308">
          <cell r="H4308">
            <v>0</v>
          </cell>
        </row>
        <row r="4309">
          <cell r="H4309">
            <v>0</v>
          </cell>
        </row>
        <row r="4310">
          <cell r="H4310">
            <v>0</v>
          </cell>
        </row>
        <row r="4311">
          <cell r="H4311">
            <v>0</v>
          </cell>
        </row>
        <row r="4312">
          <cell r="H4312">
            <v>0</v>
          </cell>
        </row>
        <row r="4313">
          <cell r="H4313">
            <v>0</v>
          </cell>
        </row>
        <row r="4314">
          <cell r="H4314">
            <v>0</v>
          </cell>
        </row>
        <row r="4315">
          <cell r="H4315">
            <v>0</v>
          </cell>
        </row>
        <row r="4316">
          <cell r="H4316">
            <v>0</v>
          </cell>
        </row>
        <row r="4317">
          <cell r="H4317">
            <v>0</v>
          </cell>
        </row>
        <row r="4318">
          <cell r="H4318">
            <v>0</v>
          </cell>
        </row>
        <row r="4319">
          <cell r="H4319">
            <v>0</v>
          </cell>
        </row>
        <row r="4320">
          <cell r="H4320">
            <v>0</v>
          </cell>
        </row>
        <row r="4321">
          <cell r="H4321">
            <v>0</v>
          </cell>
        </row>
        <row r="4322">
          <cell r="H4322">
            <v>0</v>
          </cell>
        </row>
        <row r="4323">
          <cell r="H4323">
            <v>0</v>
          </cell>
        </row>
        <row r="4324">
          <cell r="H4324">
            <v>0</v>
          </cell>
        </row>
        <row r="4325">
          <cell r="H4325">
            <v>0</v>
          </cell>
        </row>
        <row r="4326">
          <cell r="H4326">
            <v>0</v>
          </cell>
        </row>
        <row r="4327">
          <cell r="H4327">
            <v>0</v>
          </cell>
        </row>
        <row r="4328">
          <cell r="H4328">
            <v>0</v>
          </cell>
        </row>
        <row r="4329">
          <cell r="H4329">
            <v>0</v>
          </cell>
        </row>
        <row r="4330">
          <cell r="H4330">
            <v>0</v>
          </cell>
        </row>
        <row r="4331">
          <cell r="H4331">
            <v>0</v>
          </cell>
        </row>
        <row r="4332">
          <cell r="H4332">
            <v>0</v>
          </cell>
        </row>
        <row r="4333">
          <cell r="H4333">
            <v>0</v>
          </cell>
        </row>
        <row r="4334">
          <cell r="H4334">
            <v>0</v>
          </cell>
        </row>
        <row r="4335">
          <cell r="H4335">
            <v>0</v>
          </cell>
        </row>
        <row r="4336">
          <cell r="H4336">
            <v>0</v>
          </cell>
        </row>
        <row r="4337">
          <cell r="H4337">
            <v>0</v>
          </cell>
        </row>
        <row r="4338">
          <cell r="H4338">
            <v>0</v>
          </cell>
        </row>
        <row r="4339">
          <cell r="H4339">
            <v>0</v>
          </cell>
        </row>
        <row r="4340">
          <cell r="H4340">
            <v>0</v>
          </cell>
        </row>
        <row r="4341">
          <cell r="H4341">
            <v>0</v>
          </cell>
        </row>
        <row r="4342">
          <cell r="H4342">
            <v>0</v>
          </cell>
        </row>
        <row r="4343">
          <cell r="H4343">
            <v>0</v>
          </cell>
        </row>
        <row r="4344">
          <cell r="H4344">
            <v>0</v>
          </cell>
        </row>
        <row r="4345">
          <cell r="H4345">
            <v>0</v>
          </cell>
        </row>
        <row r="4346">
          <cell r="H4346">
            <v>0</v>
          </cell>
        </row>
        <row r="4347">
          <cell r="H4347">
            <v>0</v>
          </cell>
        </row>
        <row r="4348">
          <cell r="H4348">
            <v>0</v>
          </cell>
        </row>
        <row r="4349">
          <cell r="H4349">
            <v>0</v>
          </cell>
        </row>
        <row r="4350">
          <cell r="H4350">
            <v>0</v>
          </cell>
        </row>
        <row r="4351">
          <cell r="H4351">
            <v>0</v>
          </cell>
        </row>
        <row r="4352">
          <cell r="H4352">
            <v>0</v>
          </cell>
        </row>
        <row r="4353">
          <cell r="H4353">
            <v>0</v>
          </cell>
        </row>
        <row r="4354">
          <cell r="H4354">
            <v>0</v>
          </cell>
        </row>
        <row r="4355">
          <cell r="H4355">
            <v>0</v>
          </cell>
        </row>
        <row r="4356">
          <cell r="H4356">
            <v>0</v>
          </cell>
        </row>
        <row r="4357">
          <cell r="H4357">
            <v>0</v>
          </cell>
        </row>
        <row r="4358">
          <cell r="H4358">
            <v>0</v>
          </cell>
        </row>
        <row r="4359">
          <cell r="H4359">
            <v>0</v>
          </cell>
        </row>
        <row r="4360">
          <cell r="H4360">
            <v>0</v>
          </cell>
        </row>
        <row r="4361">
          <cell r="H4361">
            <v>0</v>
          </cell>
        </row>
        <row r="4362">
          <cell r="H4362">
            <v>0</v>
          </cell>
        </row>
        <row r="4363">
          <cell r="H4363">
            <v>0</v>
          </cell>
        </row>
        <row r="4364">
          <cell r="H4364">
            <v>0</v>
          </cell>
        </row>
        <row r="4365">
          <cell r="H4365">
            <v>0</v>
          </cell>
        </row>
        <row r="4366">
          <cell r="H4366">
            <v>0</v>
          </cell>
        </row>
        <row r="4367">
          <cell r="H4367">
            <v>0</v>
          </cell>
        </row>
        <row r="4368">
          <cell r="H4368">
            <v>0</v>
          </cell>
        </row>
        <row r="4369">
          <cell r="H4369">
            <v>0</v>
          </cell>
        </row>
        <row r="4370">
          <cell r="H4370">
            <v>0</v>
          </cell>
        </row>
        <row r="4371">
          <cell r="H4371">
            <v>0</v>
          </cell>
        </row>
        <row r="4372">
          <cell r="H4372">
            <v>0</v>
          </cell>
        </row>
        <row r="4373">
          <cell r="H4373">
            <v>0</v>
          </cell>
        </row>
        <row r="4374">
          <cell r="H4374">
            <v>0</v>
          </cell>
        </row>
        <row r="4375">
          <cell r="H4375">
            <v>0</v>
          </cell>
        </row>
        <row r="4376">
          <cell r="H4376">
            <v>0</v>
          </cell>
        </row>
        <row r="4377">
          <cell r="H4377">
            <v>0</v>
          </cell>
        </row>
        <row r="4378">
          <cell r="H4378">
            <v>0</v>
          </cell>
        </row>
        <row r="4379">
          <cell r="H4379">
            <v>0</v>
          </cell>
        </row>
        <row r="4380">
          <cell r="H4380">
            <v>0</v>
          </cell>
        </row>
        <row r="4381">
          <cell r="H4381">
            <v>0</v>
          </cell>
        </row>
        <row r="4382">
          <cell r="H4382">
            <v>0</v>
          </cell>
        </row>
        <row r="4383">
          <cell r="H4383">
            <v>0</v>
          </cell>
        </row>
        <row r="4384">
          <cell r="H4384">
            <v>0</v>
          </cell>
        </row>
        <row r="4385">
          <cell r="H4385">
            <v>0</v>
          </cell>
        </row>
        <row r="4386">
          <cell r="H4386">
            <v>0</v>
          </cell>
        </row>
        <row r="4387">
          <cell r="H4387">
            <v>0</v>
          </cell>
        </row>
        <row r="4388">
          <cell r="H4388">
            <v>0</v>
          </cell>
        </row>
        <row r="4389">
          <cell r="H4389">
            <v>0</v>
          </cell>
        </row>
        <row r="4390">
          <cell r="H4390">
            <v>0</v>
          </cell>
        </row>
        <row r="4391">
          <cell r="H4391">
            <v>0</v>
          </cell>
        </row>
        <row r="4392">
          <cell r="H4392">
            <v>0</v>
          </cell>
        </row>
        <row r="4393">
          <cell r="H4393">
            <v>0</v>
          </cell>
        </row>
        <row r="4394">
          <cell r="H4394">
            <v>0</v>
          </cell>
        </row>
        <row r="4395">
          <cell r="H4395">
            <v>0</v>
          </cell>
        </row>
        <row r="4396">
          <cell r="H4396">
            <v>0</v>
          </cell>
        </row>
        <row r="4397">
          <cell r="H4397">
            <v>0</v>
          </cell>
        </row>
        <row r="4398">
          <cell r="H4398">
            <v>0</v>
          </cell>
        </row>
        <row r="4399">
          <cell r="H4399">
            <v>0</v>
          </cell>
        </row>
        <row r="4400">
          <cell r="H4400">
            <v>0</v>
          </cell>
        </row>
        <row r="4401">
          <cell r="H4401">
            <v>0</v>
          </cell>
        </row>
        <row r="4402">
          <cell r="H4402">
            <v>0</v>
          </cell>
        </row>
        <row r="4403">
          <cell r="H4403">
            <v>0</v>
          </cell>
        </row>
        <row r="4404">
          <cell r="H4404">
            <v>0</v>
          </cell>
        </row>
        <row r="4405">
          <cell r="H4405">
            <v>0</v>
          </cell>
        </row>
        <row r="4406">
          <cell r="H4406">
            <v>0</v>
          </cell>
        </row>
        <row r="4407">
          <cell r="H4407">
            <v>0</v>
          </cell>
        </row>
        <row r="4408">
          <cell r="H4408">
            <v>0</v>
          </cell>
        </row>
        <row r="4409">
          <cell r="H4409">
            <v>0</v>
          </cell>
        </row>
        <row r="4410">
          <cell r="H4410">
            <v>0</v>
          </cell>
        </row>
        <row r="4411">
          <cell r="H4411">
            <v>0</v>
          </cell>
        </row>
        <row r="4412">
          <cell r="H4412">
            <v>0</v>
          </cell>
        </row>
        <row r="4413">
          <cell r="H4413">
            <v>0</v>
          </cell>
        </row>
        <row r="4414">
          <cell r="H4414">
            <v>0</v>
          </cell>
        </row>
        <row r="4415">
          <cell r="H4415">
            <v>0</v>
          </cell>
        </row>
        <row r="4416">
          <cell r="H4416">
            <v>0</v>
          </cell>
        </row>
        <row r="4417">
          <cell r="H4417">
            <v>0</v>
          </cell>
        </row>
        <row r="4418">
          <cell r="H4418">
            <v>0</v>
          </cell>
        </row>
        <row r="4419">
          <cell r="H4419">
            <v>0</v>
          </cell>
        </row>
        <row r="4420">
          <cell r="H4420">
            <v>0</v>
          </cell>
        </row>
        <row r="4421">
          <cell r="H4421">
            <v>0</v>
          </cell>
        </row>
        <row r="4422">
          <cell r="H4422">
            <v>0</v>
          </cell>
        </row>
        <row r="4423">
          <cell r="H4423">
            <v>0</v>
          </cell>
        </row>
        <row r="4424">
          <cell r="H4424">
            <v>0</v>
          </cell>
        </row>
        <row r="4425">
          <cell r="H4425">
            <v>0</v>
          </cell>
        </row>
        <row r="4426">
          <cell r="H4426">
            <v>0</v>
          </cell>
        </row>
        <row r="4427">
          <cell r="H4427">
            <v>0</v>
          </cell>
        </row>
        <row r="4428">
          <cell r="H4428">
            <v>0</v>
          </cell>
        </row>
        <row r="4429">
          <cell r="H4429">
            <v>0</v>
          </cell>
        </row>
        <row r="4430">
          <cell r="H4430">
            <v>0</v>
          </cell>
        </row>
        <row r="4431">
          <cell r="H4431">
            <v>0</v>
          </cell>
        </row>
        <row r="4432">
          <cell r="H4432">
            <v>0</v>
          </cell>
        </row>
        <row r="4433">
          <cell r="H4433">
            <v>0</v>
          </cell>
        </row>
        <row r="4434">
          <cell r="H4434">
            <v>0</v>
          </cell>
        </row>
        <row r="4435">
          <cell r="H4435">
            <v>0</v>
          </cell>
        </row>
        <row r="4436">
          <cell r="H4436">
            <v>0</v>
          </cell>
        </row>
        <row r="4437">
          <cell r="H4437">
            <v>0</v>
          </cell>
        </row>
        <row r="4438">
          <cell r="H4438">
            <v>0</v>
          </cell>
        </row>
        <row r="4439">
          <cell r="H4439">
            <v>0</v>
          </cell>
        </row>
        <row r="4440">
          <cell r="H4440">
            <v>0</v>
          </cell>
        </row>
        <row r="4441">
          <cell r="H4441">
            <v>0</v>
          </cell>
        </row>
        <row r="4442">
          <cell r="H4442">
            <v>0</v>
          </cell>
        </row>
        <row r="4443">
          <cell r="H4443">
            <v>0</v>
          </cell>
        </row>
        <row r="4444">
          <cell r="H4444">
            <v>0</v>
          </cell>
        </row>
        <row r="4445">
          <cell r="H4445">
            <v>0</v>
          </cell>
        </row>
        <row r="4446">
          <cell r="H4446">
            <v>0</v>
          </cell>
        </row>
        <row r="4447">
          <cell r="H4447">
            <v>0</v>
          </cell>
        </row>
        <row r="4448">
          <cell r="H4448">
            <v>0</v>
          </cell>
        </row>
        <row r="4449">
          <cell r="H4449">
            <v>0</v>
          </cell>
        </row>
        <row r="4450">
          <cell r="H4450">
            <v>0</v>
          </cell>
        </row>
        <row r="4451">
          <cell r="H4451">
            <v>0</v>
          </cell>
        </row>
        <row r="4452">
          <cell r="H4452">
            <v>0</v>
          </cell>
        </row>
        <row r="4453">
          <cell r="H4453">
            <v>0</v>
          </cell>
        </row>
        <row r="4454">
          <cell r="H4454">
            <v>0</v>
          </cell>
        </row>
        <row r="4455">
          <cell r="H4455">
            <v>0</v>
          </cell>
        </row>
        <row r="4456">
          <cell r="H4456">
            <v>0</v>
          </cell>
        </row>
        <row r="4457">
          <cell r="H4457">
            <v>0</v>
          </cell>
        </row>
        <row r="4458">
          <cell r="H4458">
            <v>0</v>
          </cell>
        </row>
        <row r="4459">
          <cell r="H4459">
            <v>0</v>
          </cell>
        </row>
        <row r="4460">
          <cell r="H4460">
            <v>0</v>
          </cell>
        </row>
        <row r="4461">
          <cell r="H4461">
            <v>0</v>
          </cell>
        </row>
        <row r="4462">
          <cell r="H4462">
            <v>0</v>
          </cell>
        </row>
        <row r="4463">
          <cell r="H4463">
            <v>0</v>
          </cell>
        </row>
        <row r="4464">
          <cell r="H4464">
            <v>0</v>
          </cell>
        </row>
        <row r="4465">
          <cell r="H4465">
            <v>0</v>
          </cell>
        </row>
        <row r="4466">
          <cell r="H4466">
            <v>0</v>
          </cell>
        </row>
        <row r="4467">
          <cell r="H4467">
            <v>0</v>
          </cell>
        </row>
        <row r="4468">
          <cell r="H4468">
            <v>0</v>
          </cell>
        </row>
        <row r="4469">
          <cell r="H4469">
            <v>0</v>
          </cell>
        </row>
        <row r="4470">
          <cell r="H4470">
            <v>0</v>
          </cell>
        </row>
        <row r="4471">
          <cell r="H4471">
            <v>0</v>
          </cell>
        </row>
        <row r="4472">
          <cell r="H4472">
            <v>0</v>
          </cell>
        </row>
        <row r="4473">
          <cell r="H4473">
            <v>0</v>
          </cell>
        </row>
        <row r="4474">
          <cell r="H4474">
            <v>0</v>
          </cell>
        </row>
        <row r="4475">
          <cell r="H4475">
            <v>0</v>
          </cell>
        </row>
        <row r="4476">
          <cell r="H4476">
            <v>0</v>
          </cell>
        </row>
        <row r="4477">
          <cell r="H4477">
            <v>0</v>
          </cell>
        </row>
        <row r="4478">
          <cell r="H4478">
            <v>0</v>
          </cell>
        </row>
        <row r="4479">
          <cell r="H4479">
            <v>0</v>
          </cell>
        </row>
        <row r="4480">
          <cell r="H4480">
            <v>0</v>
          </cell>
        </row>
        <row r="4481">
          <cell r="H4481">
            <v>0</v>
          </cell>
        </row>
        <row r="4482">
          <cell r="H4482">
            <v>0</v>
          </cell>
        </row>
        <row r="4483">
          <cell r="H4483">
            <v>0</v>
          </cell>
        </row>
        <row r="4484">
          <cell r="H4484">
            <v>0</v>
          </cell>
        </row>
        <row r="4485">
          <cell r="H4485">
            <v>0</v>
          </cell>
        </row>
        <row r="4486">
          <cell r="H4486">
            <v>0</v>
          </cell>
        </row>
        <row r="4487">
          <cell r="H4487">
            <v>0</v>
          </cell>
        </row>
        <row r="4488">
          <cell r="H4488">
            <v>0</v>
          </cell>
        </row>
        <row r="4489">
          <cell r="H4489">
            <v>0</v>
          </cell>
        </row>
        <row r="4490">
          <cell r="H4490">
            <v>0</v>
          </cell>
        </row>
        <row r="4491">
          <cell r="H4491">
            <v>0</v>
          </cell>
        </row>
        <row r="4492">
          <cell r="H4492">
            <v>0</v>
          </cell>
        </row>
        <row r="4493">
          <cell r="H4493">
            <v>0</v>
          </cell>
        </row>
        <row r="4494">
          <cell r="H4494">
            <v>0</v>
          </cell>
        </row>
        <row r="4495">
          <cell r="H4495">
            <v>0</v>
          </cell>
        </row>
        <row r="4496">
          <cell r="H4496">
            <v>0</v>
          </cell>
        </row>
        <row r="4497">
          <cell r="H4497">
            <v>0</v>
          </cell>
        </row>
        <row r="4498">
          <cell r="H4498">
            <v>0</v>
          </cell>
        </row>
        <row r="4499">
          <cell r="H4499">
            <v>0</v>
          </cell>
        </row>
        <row r="4500">
          <cell r="H4500">
            <v>0</v>
          </cell>
        </row>
        <row r="4501">
          <cell r="H4501">
            <v>0</v>
          </cell>
        </row>
        <row r="4502">
          <cell r="H4502">
            <v>0</v>
          </cell>
        </row>
        <row r="4503">
          <cell r="H4503">
            <v>0</v>
          </cell>
        </row>
        <row r="4504">
          <cell r="H4504">
            <v>0</v>
          </cell>
        </row>
        <row r="4505">
          <cell r="H4505">
            <v>0</v>
          </cell>
        </row>
        <row r="4506">
          <cell r="H4506">
            <v>0</v>
          </cell>
        </row>
        <row r="4507">
          <cell r="H4507">
            <v>0</v>
          </cell>
        </row>
        <row r="4508">
          <cell r="H4508">
            <v>0</v>
          </cell>
        </row>
        <row r="4509">
          <cell r="H4509">
            <v>0</v>
          </cell>
        </row>
        <row r="4510">
          <cell r="H4510">
            <v>0</v>
          </cell>
        </row>
        <row r="4511">
          <cell r="H4511">
            <v>0</v>
          </cell>
        </row>
        <row r="4512">
          <cell r="H4512">
            <v>0</v>
          </cell>
        </row>
        <row r="4513">
          <cell r="H4513">
            <v>0</v>
          </cell>
        </row>
        <row r="4514">
          <cell r="H4514">
            <v>0</v>
          </cell>
        </row>
        <row r="4515">
          <cell r="H4515">
            <v>0</v>
          </cell>
        </row>
        <row r="4516">
          <cell r="H4516">
            <v>0</v>
          </cell>
        </row>
        <row r="4517">
          <cell r="H4517">
            <v>0</v>
          </cell>
        </row>
        <row r="4518">
          <cell r="H4518">
            <v>0</v>
          </cell>
        </row>
        <row r="4519">
          <cell r="H4519">
            <v>0</v>
          </cell>
        </row>
        <row r="4520">
          <cell r="H4520">
            <v>0</v>
          </cell>
        </row>
        <row r="4521">
          <cell r="H4521">
            <v>0</v>
          </cell>
        </row>
        <row r="4522">
          <cell r="H4522">
            <v>0</v>
          </cell>
        </row>
        <row r="4523">
          <cell r="H4523">
            <v>0</v>
          </cell>
        </row>
        <row r="4524">
          <cell r="H4524">
            <v>0</v>
          </cell>
        </row>
        <row r="4525">
          <cell r="H4525">
            <v>0</v>
          </cell>
        </row>
        <row r="4526">
          <cell r="H4526">
            <v>0</v>
          </cell>
        </row>
        <row r="4527">
          <cell r="H4527">
            <v>0</v>
          </cell>
        </row>
        <row r="4528">
          <cell r="H4528">
            <v>0</v>
          </cell>
        </row>
        <row r="4529">
          <cell r="H4529">
            <v>0</v>
          </cell>
        </row>
        <row r="4530">
          <cell r="H4530">
            <v>0</v>
          </cell>
        </row>
        <row r="4531">
          <cell r="H4531">
            <v>0</v>
          </cell>
        </row>
        <row r="4532">
          <cell r="H4532">
            <v>0</v>
          </cell>
        </row>
        <row r="4533">
          <cell r="H4533">
            <v>0</v>
          </cell>
        </row>
        <row r="4534">
          <cell r="H4534">
            <v>0</v>
          </cell>
        </row>
        <row r="4535">
          <cell r="H4535">
            <v>0</v>
          </cell>
        </row>
        <row r="4536">
          <cell r="H4536">
            <v>0</v>
          </cell>
        </row>
        <row r="4537">
          <cell r="H4537">
            <v>0</v>
          </cell>
        </row>
        <row r="4538">
          <cell r="H4538">
            <v>0</v>
          </cell>
        </row>
        <row r="4539">
          <cell r="H4539">
            <v>0</v>
          </cell>
        </row>
        <row r="4540">
          <cell r="H4540">
            <v>0</v>
          </cell>
        </row>
        <row r="4541">
          <cell r="H4541">
            <v>0</v>
          </cell>
        </row>
        <row r="4542">
          <cell r="H4542">
            <v>0</v>
          </cell>
        </row>
        <row r="4543">
          <cell r="H4543">
            <v>0</v>
          </cell>
        </row>
        <row r="4544">
          <cell r="H4544">
            <v>0</v>
          </cell>
        </row>
        <row r="4545">
          <cell r="H4545">
            <v>0</v>
          </cell>
        </row>
        <row r="4546">
          <cell r="H4546">
            <v>0</v>
          </cell>
        </row>
        <row r="4547">
          <cell r="H4547">
            <v>0</v>
          </cell>
        </row>
        <row r="4548">
          <cell r="H4548">
            <v>0</v>
          </cell>
        </row>
        <row r="4549">
          <cell r="H4549">
            <v>0</v>
          </cell>
        </row>
        <row r="4550">
          <cell r="H4550">
            <v>0</v>
          </cell>
        </row>
        <row r="4551">
          <cell r="H4551">
            <v>0</v>
          </cell>
        </row>
        <row r="4552">
          <cell r="H4552">
            <v>0</v>
          </cell>
        </row>
        <row r="4553">
          <cell r="H4553">
            <v>0</v>
          </cell>
        </row>
        <row r="4554">
          <cell r="H4554">
            <v>0</v>
          </cell>
        </row>
        <row r="4555">
          <cell r="H4555">
            <v>0</v>
          </cell>
        </row>
        <row r="4556">
          <cell r="H4556">
            <v>0</v>
          </cell>
        </row>
        <row r="4557">
          <cell r="H4557">
            <v>0</v>
          </cell>
        </row>
        <row r="4558">
          <cell r="H4558">
            <v>0</v>
          </cell>
        </row>
        <row r="4559">
          <cell r="H4559">
            <v>0</v>
          </cell>
        </row>
        <row r="4560">
          <cell r="H4560">
            <v>0</v>
          </cell>
        </row>
        <row r="4561">
          <cell r="H4561">
            <v>0</v>
          </cell>
        </row>
        <row r="4562">
          <cell r="H4562">
            <v>0</v>
          </cell>
        </row>
        <row r="4563">
          <cell r="H4563">
            <v>0</v>
          </cell>
        </row>
        <row r="4564">
          <cell r="H4564">
            <v>0</v>
          </cell>
        </row>
        <row r="4565">
          <cell r="H4565">
            <v>0</v>
          </cell>
        </row>
        <row r="4566">
          <cell r="H4566">
            <v>0</v>
          </cell>
        </row>
        <row r="4567">
          <cell r="H4567">
            <v>0</v>
          </cell>
        </row>
        <row r="4568">
          <cell r="H4568">
            <v>0</v>
          </cell>
        </row>
        <row r="4569">
          <cell r="H4569">
            <v>0</v>
          </cell>
        </row>
        <row r="4570">
          <cell r="H4570">
            <v>0</v>
          </cell>
        </row>
        <row r="4571">
          <cell r="H4571">
            <v>0</v>
          </cell>
        </row>
        <row r="4572">
          <cell r="H4572">
            <v>0</v>
          </cell>
        </row>
        <row r="4573">
          <cell r="H4573">
            <v>0</v>
          </cell>
        </row>
        <row r="4574">
          <cell r="H4574">
            <v>0</v>
          </cell>
        </row>
        <row r="4575">
          <cell r="H4575">
            <v>0</v>
          </cell>
        </row>
        <row r="4576">
          <cell r="H4576">
            <v>0</v>
          </cell>
        </row>
        <row r="4577">
          <cell r="H4577">
            <v>0</v>
          </cell>
        </row>
        <row r="4578">
          <cell r="H4578">
            <v>0</v>
          </cell>
        </row>
        <row r="4579">
          <cell r="H4579">
            <v>0</v>
          </cell>
        </row>
        <row r="4580">
          <cell r="H4580">
            <v>0</v>
          </cell>
        </row>
        <row r="4581">
          <cell r="H4581">
            <v>0</v>
          </cell>
        </row>
        <row r="4582">
          <cell r="H4582">
            <v>0</v>
          </cell>
        </row>
        <row r="4583">
          <cell r="H4583">
            <v>0</v>
          </cell>
        </row>
        <row r="4584">
          <cell r="H4584">
            <v>0</v>
          </cell>
        </row>
        <row r="4585">
          <cell r="H4585">
            <v>0</v>
          </cell>
        </row>
        <row r="4586">
          <cell r="H4586">
            <v>0</v>
          </cell>
        </row>
        <row r="4587">
          <cell r="H4587">
            <v>0</v>
          </cell>
        </row>
        <row r="4588">
          <cell r="H4588">
            <v>0</v>
          </cell>
        </row>
        <row r="4589">
          <cell r="H4589">
            <v>0</v>
          </cell>
        </row>
        <row r="4590">
          <cell r="H4590">
            <v>0</v>
          </cell>
        </row>
        <row r="4591">
          <cell r="H4591">
            <v>0</v>
          </cell>
        </row>
        <row r="4592">
          <cell r="H4592">
            <v>0</v>
          </cell>
        </row>
        <row r="4593">
          <cell r="H4593">
            <v>0</v>
          </cell>
        </row>
        <row r="4594">
          <cell r="H4594">
            <v>0</v>
          </cell>
        </row>
        <row r="4595">
          <cell r="H4595">
            <v>0</v>
          </cell>
        </row>
        <row r="4596">
          <cell r="H4596">
            <v>0</v>
          </cell>
        </row>
        <row r="4597">
          <cell r="H4597">
            <v>0</v>
          </cell>
        </row>
        <row r="4598">
          <cell r="H4598">
            <v>0</v>
          </cell>
        </row>
        <row r="4599">
          <cell r="H4599">
            <v>0</v>
          </cell>
        </row>
        <row r="4600">
          <cell r="H4600">
            <v>0</v>
          </cell>
        </row>
        <row r="4601">
          <cell r="H4601">
            <v>0</v>
          </cell>
        </row>
        <row r="4602">
          <cell r="H4602">
            <v>0</v>
          </cell>
        </row>
        <row r="4603">
          <cell r="H4603">
            <v>0</v>
          </cell>
        </row>
        <row r="4604">
          <cell r="H4604">
            <v>0</v>
          </cell>
        </row>
        <row r="4605">
          <cell r="H4605">
            <v>0</v>
          </cell>
        </row>
        <row r="4606">
          <cell r="H4606">
            <v>0</v>
          </cell>
        </row>
        <row r="4607">
          <cell r="H4607">
            <v>0</v>
          </cell>
        </row>
        <row r="4608">
          <cell r="H4608">
            <v>0</v>
          </cell>
        </row>
        <row r="4609">
          <cell r="H4609">
            <v>0</v>
          </cell>
        </row>
        <row r="4610">
          <cell r="H4610">
            <v>0</v>
          </cell>
        </row>
        <row r="4611">
          <cell r="H4611">
            <v>0</v>
          </cell>
        </row>
        <row r="4612">
          <cell r="H4612">
            <v>0</v>
          </cell>
        </row>
        <row r="4613">
          <cell r="H4613">
            <v>0</v>
          </cell>
        </row>
        <row r="4614">
          <cell r="H4614">
            <v>0</v>
          </cell>
        </row>
        <row r="4615">
          <cell r="H4615">
            <v>0</v>
          </cell>
        </row>
        <row r="4616">
          <cell r="H4616">
            <v>0</v>
          </cell>
        </row>
        <row r="4617">
          <cell r="H4617">
            <v>0</v>
          </cell>
        </row>
        <row r="4618">
          <cell r="H4618">
            <v>0</v>
          </cell>
        </row>
        <row r="4619">
          <cell r="H4619">
            <v>0</v>
          </cell>
        </row>
        <row r="4620">
          <cell r="H4620">
            <v>0</v>
          </cell>
        </row>
        <row r="4621">
          <cell r="H4621">
            <v>0</v>
          </cell>
        </row>
        <row r="4622">
          <cell r="H4622">
            <v>0</v>
          </cell>
        </row>
        <row r="4623">
          <cell r="H4623">
            <v>0</v>
          </cell>
        </row>
        <row r="4624">
          <cell r="H4624">
            <v>0</v>
          </cell>
        </row>
        <row r="4625">
          <cell r="H4625">
            <v>0</v>
          </cell>
        </row>
        <row r="4626">
          <cell r="H4626">
            <v>0</v>
          </cell>
        </row>
        <row r="4627">
          <cell r="H4627">
            <v>0</v>
          </cell>
        </row>
        <row r="4628">
          <cell r="H4628">
            <v>0</v>
          </cell>
        </row>
        <row r="4629">
          <cell r="H4629">
            <v>0</v>
          </cell>
        </row>
        <row r="4630">
          <cell r="H4630">
            <v>0</v>
          </cell>
        </row>
        <row r="4631">
          <cell r="H4631">
            <v>0</v>
          </cell>
        </row>
        <row r="4632">
          <cell r="H4632">
            <v>0</v>
          </cell>
        </row>
        <row r="4633">
          <cell r="H4633">
            <v>0</v>
          </cell>
        </row>
        <row r="4634">
          <cell r="H4634">
            <v>0</v>
          </cell>
        </row>
        <row r="4635">
          <cell r="H4635">
            <v>0</v>
          </cell>
        </row>
        <row r="4636">
          <cell r="H4636">
            <v>0</v>
          </cell>
        </row>
        <row r="4637">
          <cell r="H4637">
            <v>0</v>
          </cell>
        </row>
        <row r="4638">
          <cell r="H4638">
            <v>0</v>
          </cell>
        </row>
        <row r="4639">
          <cell r="H4639">
            <v>0</v>
          </cell>
        </row>
        <row r="4640">
          <cell r="H4640">
            <v>0</v>
          </cell>
        </row>
        <row r="4641">
          <cell r="H4641">
            <v>0</v>
          </cell>
        </row>
        <row r="4642">
          <cell r="H4642">
            <v>0</v>
          </cell>
        </row>
        <row r="4643">
          <cell r="H4643">
            <v>0</v>
          </cell>
        </row>
        <row r="4644">
          <cell r="H4644">
            <v>0</v>
          </cell>
        </row>
        <row r="4645">
          <cell r="H4645">
            <v>0</v>
          </cell>
        </row>
        <row r="4646">
          <cell r="H4646">
            <v>0</v>
          </cell>
        </row>
        <row r="4647">
          <cell r="H4647">
            <v>0</v>
          </cell>
        </row>
        <row r="4648">
          <cell r="H4648">
            <v>0</v>
          </cell>
        </row>
        <row r="4649">
          <cell r="H4649">
            <v>0</v>
          </cell>
        </row>
        <row r="4650">
          <cell r="H4650">
            <v>0</v>
          </cell>
        </row>
        <row r="4651">
          <cell r="H4651">
            <v>0</v>
          </cell>
        </row>
        <row r="4652">
          <cell r="H4652">
            <v>0</v>
          </cell>
        </row>
        <row r="4653">
          <cell r="H4653">
            <v>0</v>
          </cell>
        </row>
        <row r="4654">
          <cell r="H4654">
            <v>0</v>
          </cell>
        </row>
        <row r="4655">
          <cell r="H4655">
            <v>0</v>
          </cell>
        </row>
        <row r="4656">
          <cell r="H4656">
            <v>0</v>
          </cell>
        </row>
        <row r="4657">
          <cell r="H4657">
            <v>0</v>
          </cell>
        </row>
        <row r="4658">
          <cell r="H4658">
            <v>0</v>
          </cell>
        </row>
        <row r="4659">
          <cell r="H4659">
            <v>0</v>
          </cell>
        </row>
        <row r="4660">
          <cell r="H4660">
            <v>0</v>
          </cell>
        </row>
        <row r="4661">
          <cell r="H4661">
            <v>0</v>
          </cell>
        </row>
        <row r="4662">
          <cell r="H4662">
            <v>0</v>
          </cell>
        </row>
        <row r="4663">
          <cell r="H4663">
            <v>0</v>
          </cell>
        </row>
        <row r="4664">
          <cell r="H4664">
            <v>0</v>
          </cell>
        </row>
        <row r="4665">
          <cell r="H4665">
            <v>0</v>
          </cell>
        </row>
        <row r="4666">
          <cell r="H4666">
            <v>0</v>
          </cell>
        </row>
        <row r="4667">
          <cell r="H4667">
            <v>0</v>
          </cell>
        </row>
        <row r="4668">
          <cell r="H4668">
            <v>0</v>
          </cell>
        </row>
        <row r="4669">
          <cell r="H4669">
            <v>0</v>
          </cell>
        </row>
        <row r="4670">
          <cell r="H4670">
            <v>0</v>
          </cell>
        </row>
        <row r="4671">
          <cell r="H4671">
            <v>0</v>
          </cell>
        </row>
        <row r="4672">
          <cell r="H4672">
            <v>0</v>
          </cell>
        </row>
        <row r="4673">
          <cell r="H4673">
            <v>0</v>
          </cell>
        </row>
        <row r="4674">
          <cell r="H4674">
            <v>0</v>
          </cell>
        </row>
        <row r="4675">
          <cell r="H4675">
            <v>0</v>
          </cell>
        </row>
        <row r="4676">
          <cell r="H4676">
            <v>0</v>
          </cell>
        </row>
        <row r="4677">
          <cell r="H4677">
            <v>0</v>
          </cell>
        </row>
        <row r="4678">
          <cell r="H4678">
            <v>0</v>
          </cell>
        </row>
        <row r="4679">
          <cell r="H4679">
            <v>0</v>
          </cell>
        </row>
        <row r="4680">
          <cell r="H4680">
            <v>0</v>
          </cell>
        </row>
        <row r="4681">
          <cell r="H4681">
            <v>0</v>
          </cell>
        </row>
        <row r="4682">
          <cell r="H4682">
            <v>0</v>
          </cell>
        </row>
        <row r="4683">
          <cell r="H4683">
            <v>0</v>
          </cell>
        </row>
        <row r="4684">
          <cell r="H4684">
            <v>0</v>
          </cell>
        </row>
        <row r="4685">
          <cell r="H4685">
            <v>0</v>
          </cell>
        </row>
        <row r="4686">
          <cell r="H4686">
            <v>0</v>
          </cell>
        </row>
        <row r="4687">
          <cell r="H4687">
            <v>0</v>
          </cell>
        </row>
        <row r="4688">
          <cell r="H4688">
            <v>0</v>
          </cell>
        </row>
        <row r="4689">
          <cell r="H4689">
            <v>0</v>
          </cell>
        </row>
        <row r="4690">
          <cell r="H4690">
            <v>0</v>
          </cell>
        </row>
        <row r="4691">
          <cell r="H4691">
            <v>0</v>
          </cell>
        </row>
        <row r="4692">
          <cell r="H4692">
            <v>0</v>
          </cell>
        </row>
        <row r="4693">
          <cell r="H4693">
            <v>0</v>
          </cell>
        </row>
        <row r="4694">
          <cell r="H4694">
            <v>0</v>
          </cell>
        </row>
        <row r="4695">
          <cell r="H4695">
            <v>0</v>
          </cell>
        </row>
        <row r="4696">
          <cell r="H4696">
            <v>0</v>
          </cell>
        </row>
        <row r="4697">
          <cell r="H4697">
            <v>0</v>
          </cell>
        </row>
        <row r="4698">
          <cell r="H4698">
            <v>0</v>
          </cell>
        </row>
        <row r="4699">
          <cell r="H4699">
            <v>0</v>
          </cell>
        </row>
        <row r="4700">
          <cell r="H4700">
            <v>0</v>
          </cell>
        </row>
        <row r="4701">
          <cell r="H4701">
            <v>0</v>
          </cell>
        </row>
        <row r="4702">
          <cell r="H4702">
            <v>0</v>
          </cell>
        </row>
        <row r="4703">
          <cell r="H4703">
            <v>0</v>
          </cell>
        </row>
        <row r="4704">
          <cell r="H4704">
            <v>0</v>
          </cell>
        </row>
        <row r="4705">
          <cell r="H4705">
            <v>0</v>
          </cell>
        </row>
        <row r="4706">
          <cell r="H4706">
            <v>0</v>
          </cell>
        </row>
        <row r="4707">
          <cell r="H4707">
            <v>0</v>
          </cell>
        </row>
        <row r="4708">
          <cell r="H4708">
            <v>0</v>
          </cell>
        </row>
        <row r="4709">
          <cell r="H4709">
            <v>0</v>
          </cell>
        </row>
        <row r="4710">
          <cell r="H4710">
            <v>0</v>
          </cell>
        </row>
        <row r="4711">
          <cell r="H4711">
            <v>0</v>
          </cell>
        </row>
        <row r="4712">
          <cell r="H4712">
            <v>0</v>
          </cell>
        </row>
        <row r="4713">
          <cell r="H4713">
            <v>0</v>
          </cell>
        </row>
        <row r="4714">
          <cell r="H4714">
            <v>0</v>
          </cell>
        </row>
        <row r="4715">
          <cell r="H4715">
            <v>0</v>
          </cell>
        </row>
        <row r="4716">
          <cell r="H4716">
            <v>0</v>
          </cell>
        </row>
        <row r="4717">
          <cell r="H4717">
            <v>0</v>
          </cell>
        </row>
        <row r="4718">
          <cell r="H4718">
            <v>0</v>
          </cell>
        </row>
        <row r="4719">
          <cell r="H4719">
            <v>0</v>
          </cell>
        </row>
        <row r="4720">
          <cell r="H4720">
            <v>0</v>
          </cell>
        </row>
        <row r="4721">
          <cell r="H4721">
            <v>0</v>
          </cell>
        </row>
        <row r="4722">
          <cell r="H4722">
            <v>0</v>
          </cell>
        </row>
        <row r="4723">
          <cell r="H4723">
            <v>0</v>
          </cell>
        </row>
        <row r="4724">
          <cell r="H4724">
            <v>0</v>
          </cell>
        </row>
        <row r="4725">
          <cell r="H4725">
            <v>0</v>
          </cell>
        </row>
        <row r="4726">
          <cell r="H4726">
            <v>0</v>
          </cell>
        </row>
        <row r="4727">
          <cell r="H4727">
            <v>0</v>
          </cell>
        </row>
        <row r="4728">
          <cell r="H4728">
            <v>0</v>
          </cell>
        </row>
        <row r="4729">
          <cell r="H4729">
            <v>0</v>
          </cell>
        </row>
        <row r="4730">
          <cell r="H4730">
            <v>0</v>
          </cell>
        </row>
        <row r="4731">
          <cell r="H4731">
            <v>0</v>
          </cell>
        </row>
        <row r="4732">
          <cell r="H4732">
            <v>0</v>
          </cell>
        </row>
        <row r="4733">
          <cell r="H4733">
            <v>0</v>
          </cell>
        </row>
        <row r="4734">
          <cell r="H4734">
            <v>0</v>
          </cell>
        </row>
        <row r="4735">
          <cell r="H4735">
            <v>0</v>
          </cell>
        </row>
        <row r="4736">
          <cell r="H4736">
            <v>0</v>
          </cell>
        </row>
        <row r="4737">
          <cell r="H4737">
            <v>0</v>
          </cell>
        </row>
        <row r="4738">
          <cell r="H4738">
            <v>0</v>
          </cell>
        </row>
        <row r="4739">
          <cell r="H4739">
            <v>0</v>
          </cell>
        </row>
        <row r="4740">
          <cell r="H4740">
            <v>0</v>
          </cell>
        </row>
        <row r="4741">
          <cell r="H4741">
            <v>0</v>
          </cell>
        </row>
        <row r="4742">
          <cell r="H4742">
            <v>0</v>
          </cell>
        </row>
        <row r="4743">
          <cell r="H4743">
            <v>0</v>
          </cell>
        </row>
        <row r="4744">
          <cell r="H4744">
            <v>0</v>
          </cell>
        </row>
        <row r="4745">
          <cell r="H4745">
            <v>0</v>
          </cell>
        </row>
        <row r="4746">
          <cell r="H4746">
            <v>0</v>
          </cell>
        </row>
        <row r="4747">
          <cell r="H4747">
            <v>0</v>
          </cell>
        </row>
        <row r="4748">
          <cell r="H4748">
            <v>0</v>
          </cell>
        </row>
        <row r="4749">
          <cell r="H4749">
            <v>0</v>
          </cell>
        </row>
        <row r="4750">
          <cell r="H4750">
            <v>0</v>
          </cell>
        </row>
        <row r="4751">
          <cell r="H4751">
            <v>0</v>
          </cell>
        </row>
        <row r="4752">
          <cell r="H4752">
            <v>0</v>
          </cell>
        </row>
        <row r="4753">
          <cell r="H4753">
            <v>0</v>
          </cell>
        </row>
        <row r="4754">
          <cell r="H4754">
            <v>0</v>
          </cell>
        </row>
        <row r="4755">
          <cell r="H4755">
            <v>0</v>
          </cell>
        </row>
        <row r="4756">
          <cell r="H4756">
            <v>0</v>
          </cell>
        </row>
        <row r="4757">
          <cell r="H4757">
            <v>0</v>
          </cell>
        </row>
        <row r="4758">
          <cell r="H4758">
            <v>0</v>
          </cell>
        </row>
        <row r="4759">
          <cell r="H4759">
            <v>0</v>
          </cell>
        </row>
        <row r="4760">
          <cell r="H4760">
            <v>0</v>
          </cell>
        </row>
        <row r="4761">
          <cell r="H4761">
            <v>0</v>
          </cell>
        </row>
        <row r="4762">
          <cell r="H4762">
            <v>0</v>
          </cell>
        </row>
        <row r="4763">
          <cell r="H4763">
            <v>0</v>
          </cell>
        </row>
        <row r="4764">
          <cell r="H4764">
            <v>0</v>
          </cell>
        </row>
        <row r="4765">
          <cell r="H4765">
            <v>0</v>
          </cell>
        </row>
        <row r="4766">
          <cell r="H4766">
            <v>0</v>
          </cell>
        </row>
        <row r="4767">
          <cell r="H4767">
            <v>0</v>
          </cell>
        </row>
        <row r="4768">
          <cell r="H4768">
            <v>0</v>
          </cell>
        </row>
        <row r="4769">
          <cell r="H4769">
            <v>0</v>
          </cell>
        </row>
        <row r="4770">
          <cell r="H4770">
            <v>0</v>
          </cell>
        </row>
        <row r="4771">
          <cell r="H4771">
            <v>0</v>
          </cell>
        </row>
        <row r="4772">
          <cell r="H4772">
            <v>0</v>
          </cell>
        </row>
        <row r="4773">
          <cell r="H4773">
            <v>0</v>
          </cell>
        </row>
        <row r="4774">
          <cell r="H4774">
            <v>0</v>
          </cell>
        </row>
        <row r="4775">
          <cell r="H4775">
            <v>0</v>
          </cell>
        </row>
        <row r="4776">
          <cell r="H4776">
            <v>0</v>
          </cell>
        </row>
        <row r="4777">
          <cell r="H4777">
            <v>0</v>
          </cell>
        </row>
        <row r="4778">
          <cell r="H4778">
            <v>0</v>
          </cell>
        </row>
        <row r="4779">
          <cell r="H4779">
            <v>0</v>
          </cell>
        </row>
        <row r="4780">
          <cell r="H4780">
            <v>0</v>
          </cell>
        </row>
        <row r="4781">
          <cell r="H4781">
            <v>0</v>
          </cell>
        </row>
        <row r="4782">
          <cell r="H4782">
            <v>0</v>
          </cell>
        </row>
        <row r="4783">
          <cell r="H4783">
            <v>0</v>
          </cell>
        </row>
        <row r="4784">
          <cell r="H4784">
            <v>0</v>
          </cell>
        </row>
        <row r="4785">
          <cell r="H4785">
            <v>0</v>
          </cell>
        </row>
        <row r="4786">
          <cell r="H4786">
            <v>0</v>
          </cell>
        </row>
        <row r="4787">
          <cell r="H4787">
            <v>0</v>
          </cell>
        </row>
        <row r="4788">
          <cell r="H4788">
            <v>0</v>
          </cell>
        </row>
        <row r="4789">
          <cell r="H4789">
            <v>0</v>
          </cell>
        </row>
        <row r="4790">
          <cell r="H4790">
            <v>0</v>
          </cell>
        </row>
        <row r="4791">
          <cell r="H4791">
            <v>0</v>
          </cell>
        </row>
        <row r="4792">
          <cell r="H4792">
            <v>0</v>
          </cell>
        </row>
        <row r="4793">
          <cell r="H4793">
            <v>0</v>
          </cell>
        </row>
        <row r="4794">
          <cell r="H4794">
            <v>0</v>
          </cell>
        </row>
        <row r="4795">
          <cell r="H4795">
            <v>0</v>
          </cell>
        </row>
        <row r="4796">
          <cell r="H4796">
            <v>0</v>
          </cell>
        </row>
        <row r="4797">
          <cell r="H4797">
            <v>0</v>
          </cell>
        </row>
        <row r="4798">
          <cell r="H4798">
            <v>0</v>
          </cell>
        </row>
        <row r="4799">
          <cell r="H4799">
            <v>0</v>
          </cell>
        </row>
        <row r="4800">
          <cell r="H4800">
            <v>0</v>
          </cell>
        </row>
        <row r="4801">
          <cell r="H4801">
            <v>0</v>
          </cell>
        </row>
        <row r="4802">
          <cell r="H4802">
            <v>0</v>
          </cell>
        </row>
        <row r="4803">
          <cell r="H4803">
            <v>0</v>
          </cell>
        </row>
        <row r="4804">
          <cell r="H4804">
            <v>0</v>
          </cell>
        </row>
        <row r="4805">
          <cell r="H4805">
            <v>0</v>
          </cell>
        </row>
        <row r="4806">
          <cell r="H4806">
            <v>0</v>
          </cell>
        </row>
        <row r="4807">
          <cell r="H4807">
            <v>0</v>
          </cell>
        </row>
        <row r="4808">
          <cell r="H4808">
            <v>0</v>
          </cell>
        </row>
        <row r="4809">
          <cell r="H4809">
            <v>0</v>
          </cell>
        </row>
        <row r="4810">
          <cell r="H4810">
            <v>0</v>
          </cell>
        </row>
        <row r="4811">
          <cell r="H4811">
            <v>0</v>
          </cell>
        </row>
        <row r="4812">
          <cell r="H4812">
            <v>0</v>
          </cell>
        </row>
        <row r="4813">
          <cell r="H4813">
            <v>0</v>
          </cell>
        </row>
        <row r="4814">
          <cell r="H4814">
            <v>0</v>
          </cell>
        </row>
        <row r="4815">
          <cell r="H4815">
            <v>0</v>
          </cell>
        </row>
        <row r="4816">
          <cell r="H4816">
            <v>0</v>
          </cell>
        </row>
        <row r="4817">
          <cell r="H4817">
            <v>0</v>
          </cell>
        </row>
        <row r="4818">
          <cell r="H4818">
            <v>0</v>
          </cell>
        </row>
        <row r="4819">
          <cell r="H4819">
            <v>0</v>
          </cell>
        </row>
        <row r="4820">
          <cell r="H4820">
            <v>0</v>
          </cell>
        </row>
        <row r="4821">
          <cell r="H4821">
            <v>0</v>
          </cell>
        </row>
        <row r="4822">
          <cell r="H4822">
            <v>0</v>
          </cell>
        </row>
        <row r="4823">
          <cell r="H4823">
            <v>0</v>
          </cell>
        </row>
        <row r="4824">
          <cell r="H4824">
            <v>0</v>
          </cell>
        </row>
        <row r="4825">
          <cell r="H4825">
            <v>0</v>
          </cell>
        </row>
        <row r="4826">
          <cell r="H4826">
            <v>0</v>
          </cell>
        </row>
        <row r="4827">
          <cell r="H4827">
            <v>0</v>
          </cell>
        </row>
        <row r="4828">
          <cell r="H4828">
            <v>0</v>
          </cell>
        </row>
        <row r="4829">
          <cell r="H4829">
            <v>0</v>
          </cell>
        </row>
        <row r="4830">
          <cell r="H4830">
            <v>0</v>
          </cell>
        </row>
        <row r="4831">
          <cell r="H4831">
            <v>0</v>
          </cell>
        </row>
        <row r="4832">
          <cell r="H4832">
            <v>0</v>
          </cell>
        </row>
        <row r="4833">
          <cell r="H4833">
            <v>0</v>
          </cell>
        </row>
        <row r="4834">
          <cell r="H4834">
            <v>0</v>
          </cell>
        </row>
        <row r="4835">
          <cell r="H4835">
            <v>0</v>
          </cell>
        </row>
        <row r="4836">
          <cell r="H4836">
            <v>0</v>
          </cell>
        </row>
        <row r="4837">
          <cell r="H4837">
            <v>0</v>
          </cell>
        </row>
        <row r="4838">
          <cell r="H4838">
            <v>0</v>
          </cell>
        </row>
        <row r="4839">
          <cell r="H4839">
            <v>0</v>
          </cell>
        </row>
        <row r="4840">
          <cell r="H4840">
            <v>0</v>
          </cell>
        </row>
        <row r="4841">
          <cell r="H4841">
            <v>0</v>
          </cell>
        </row>
        <row r="4842">
          <cell r="H4842">
            <v>0</v>
          </cell>
        </row>
        <row r="4843">
          <cell r="H4843">
            <v>0</v>
          </cell>
        </row>
        <row r="4844">
          <cell r="H4844">
            <v>0</v>
          </cell>
        </row>
        <row r="4845">
          <cell r="H4845">
            <v>0</v>
          </cell>
        </row>
        <row r="4846">
          <cell r="H4846">
            <v>0</v>
          </cell>
        </row>
        <row r="4847">
          <cell r="H4847">
            <v>0</v>
          </cell>
        </row>
        <row r="4848">
          <cell r="H4848">
            <v>0</v>
          </cell>
        </row>
        <row r="4849">
          <cell r="H4849">
            <v>0</v>
          </cell>
        </row>
        <row r="4850">
          <cell r="H4850">
            <v>0</v>
          </cell>
        </row>
        <row r="4851">
          <cell r="H4851">
            <v>0</v>
          </cell>
        </row>
        <row r="4852">
          <cell r="H4852">
            <v>0</v>
          </cell>
        </row>
        <row r="4853">
          <cell r="H4853">
            <v>0</v>
          </cell>
        </row>
        <row r="4854">
          <cell r="H4854">
            <v>0</v>
          </cell>
        </row>
        <row r="4855">
          <cell r="H4855">
            <v>0</v>
          </cell>
        </row>
        <row r="4856">
          <cell r="H4856">
            <v>0</v>
          </cell>
        </row>
        <row r="4857">
          <cell r="H4857">
            <v>0</v>
          </cell>
        </row>
        <row r="4858">
          <cell r="H4858">
            <v>0</v>
          </cell>
        </row>
        <row r="4859">
          <cell r="H4859">
            <v>0</v>
          </cell>
        </row>
        <row r="4860">
          <cell r="H4860">
            <v>0</v>
          </cell>
        </row>
        <row r="4861">
          <cell r="H4861">
            <v>0</v>
          </cell>
        </row>
        <row r="4862">
          <cell r="H4862">
            <v>0</v>
          </cell>
        </row>
        <row r="4863">
          <cell r="H4863">
            <v>0</v>
          </cell>
        </row>
        <row r="4864">
          <cell r="H4864">
            <v>0</v>
          </cell>
        </row>
        <row r="4865">
          <cell r="H4865">
            <v>0</v>
          </cell>
        </row>
        <row r="4866">
          <cell r="H4866">
            <v>0</v>
          </cell>
        </row>
        <row r="4867">
          <cell r="H4867">
            <v>0</v>
          </cell>
        </row>
        <row r="4868">
          <cell r="H4868">
            <v>0</v>
          </cell>
        </row>
        <row r="4869">
          <cell r="H4869">
            <v>0</v>
          </cell>
        </row>
        <row r="4870">
          <cell r="H4870">
            <v>0</v>
          </cell>
        </row>
        <row r="4871">
          <cell r="H4871">
            <v>0</v>
          </cell>
        </row>
        <row r="4872">
          <cell r="H4872">
            <v>0</v>
          </cell>
        </row>
        <row r="4873">
          <cell r="H4873">
            <v>0</v>
          </cell>
        </row>
        <row r="4874">
          <cell r="H4874">
            <v>0</v>
          </cell>
        </row>
        <row r="4875">
          <cell r="H4875">
            <v>0</v>
          </cell>
        </row>
        <row r="4876">
          <cell r="H4876">
            <v>0</v>
          </cell>
        </row>
        <row r="4877">
          <cell r="H4877">
            <v>0</v>
          </cell>
        </row>
        <row r="4878">
          <cell r="H4878">
            <v>0</v>
          </cell>
        </row>
        <row r="4879">
          <cell r="H4879">
            <v>0</v>
          </cell>
        </row>
        <row r="4880">
          <cell r="H4880">
            <v>0</v>
          </cell>
        </row>
        <row r="4881">
          <cell r="H4881">
            <v>0</v>
          </cell>
        </row>
        <row r="4882">
          <cell r="H4882">
            <v>0</v>
          </cell>
        </row>
        <row r="4883">
          <cell r="H4883">
            <v>0</v>
          </cell>
        </row>
        <row r="4884">
          <cell r="H4884">
            <v>0</v>
          </cell>
        </row>
        <row r="4885">
          <cell r="H4885">
            <v>0</v>
          </cell>
        </row>
        <row r="4886">
          <cell r="H4886">
            <v>0</v>
          </cell>
        </row>
        <row r="4887">
          <cell r="H4887">
            <v>0</v>
          </cell>
        </row>
        <row r="4888">
          <cell r="H4888">
            <v>0</v>
          </cell>
        </row>
        <row r="4889">
          <cell r="H4889">
            <v>0</v>
          </cell>
        </row>
        <row r="4890">
          <cell r="H4890">
            <v>0</v>
          </cell>
        </row>
        <row r="4891">
          <cell r="H4891">
            <v>0</v>
          </cell>
        </row>
        <row r="4892">
          <cell r="H4892">
            <v>0</v>
          </cell>
        </row>
        <row r="4893">
          <cell r="H4893">
            <v>0</v>
          </cell>
        </row>
        <row r="4894">
          <cell r="H4894">
            <v>0</v>
          </cell>
        </row>
        <row r="4895">
          <cell r="H4895">
            <v>0</v>
          </cell>
        </row>
        <row r="4896">
          <cell r="H4896">
            <v>0</v>
          </cell>
        </row>
        <row r="4897">
          <cell r="H4897">
            <v>0</v>
          </cell>
        </row>
        <row r="4898">
          <cell r="H4898">
            <v>0</v>
          </cell>
        </row>
        <row r="4899">
          <cell r="H4899">
            <v>0</v>
          </cell>
        </row>
        <row r="4900">
          <cell r="H4900">
            <v>0</v>
          </cell>
        </row>
        <row r="4901">
          <cell r="H4901">
            <v>0</v>
          </cell>
        </row>
        <row r="4902">
          <cell r="H4902">
            <v>0</v>
          </cell>
        </row>
        <row r="4903">
          <cell r="H4903">
            <v>0</v>
          </cell>
        </row>
        <row r="4904">
          <cell r="H4904">
            <v>0</v>
          </cell>
        </row>
        <row r="4905">
          <cell r="H4905">
            <v>0</v>
          </cell>
        </row>
        <row r="4906">
          <cell r="H4906">
            <v>0</v>
          </cell>
        </row>
        <row r="4907">
          <cell r="H4907">
            <v>0</v>
          </cell>
        </row>
        <row r="4908">
          <cell r="H4908">
            <v>0</v>
          </cell>
        </row>
        <row r="4909">
          <cell r="H4909">
            <v>0</v>
          </cell>
        </row>
        <row r="4910">
          <cell r="H4910">
            <v>0</v>
          </cell>
        </row>
        <row r="4911">
          <cell r="H4911">
            <v>0</v>
          </cell>
        </row>
        <row r="4912">
          <cell r="H4912">
            <v>0</v>
          </cell>
        </row>
        <row r="4913">
          <cell r="H4913">
            <v>0</v>
          </cell>
        </row>
        <row r="4914">
          <cell r="H4914">
            <v>0</v>
          </cell>
        </row>
        <row r="4915">
          <cell r="H4915">
            <v>0</v>
          </cell>
        </row>
        <row r="4916">
          <cell r="H4916">
            <v>0</v>
          </cell>
        </row>
        <row r="4917">
          <cell r="H4917">
            <v>0</v>
          </cell>
        </row>
        <row r="4918">
          <cell r="H4918">
            <v>0</v>
          </cell>
        </row>
        <row r="4919">
          <cell r="H4919">
            <v>0</v>
          </cell>
        </row>
        <row r="4920">
          <cell r="H4920">
            <v>0</v>
          </cell>
        </row>
        <row r="4921">
          <cell r="H4921">
            <v>0</v>
          </cell>
        </row>
        <row r="4922">
          <cell r="H4922">
            <v>0</v>
          </cell>
        </row>
        <row r="4923">
          <cell r="H4923">
            <v>0</v>
          </cell>
        </row>
        <row r="4924">
          <cell r="H4924">
            <v>0</v>
          </cell>
        </row>
        <row r="4925">
          <cell r="H4925">
            <v>0</v>
          </cell>
        </row>
        <row r="4926">
          <cell r="H4926">
            <v>0</v>
          </cell>
        </row>
        <row r="4927">
          <cell r="H4927">
            <v>0</v>
          </cell>
        </row>
        <row r="4928">
          <cell r="H4928">
            <v>0</v>
          </cell>
        </row>
        <row r="4929">
          <cell r="H4929">
            <v>0</v>
          </cell>
        </row>
        <row r="4930">
          <cell r="H4930">
            <v>0</v>
          </cell>
        </row>
        <row r="4931">
          <cell r="H4931">
            <v>0</v>
          </cell>
        </row>
        <row r="4932">
          <cell r="H4932">
            <v>0</v>
          </cell>
        </row>
        <row r="4933">
          <cell r="H4933">
            <v>0</v>
          </cell>
        </row>
        <row r="4934">
          <cell r="H4934">
            <v>0</v>
          </cell>
        </row>
        <row r="4935">
          <cell r="H4935">
            <v>0</v>
          </cell>
        </row>
        <row r="4936">
          <cell r="H4936">
            <v>0</v>
          </cell>
        </row>
        <row r="4937">
          <cell r="H4937">
            <v>0</v>
          </cell>
        </row>
        <row r="4938">
          <cell r="H4938">
            <v>0</v>
          </cell>
        </row>
        <row r="4939">
          <cell r="H4939">
            <v>0</v>
          </cell>
        </row>
        <row r="4940">
          <cell r="H4940">
            <v>0</v>
          </cell>
        </row>
        <row r="4941">
          <cell r="H4941">
            <v>0</v>
          </cell>
        </row>
        <row r="4942">
          <cell r="H4942">
            <v>0</v>
          </cell>
        </row>
        <row r="4943">
          <cell r="H4943">
            <v>0</v>
          </cell>
        </row>
        <row r="4944">
          <cell r="H4944">
            <v>0</v>
          </cell>
        </row>
        <row r="4945">
          <cell r="H4945">
            <v>0</v>
          </cell>
        </row>
        <row r="4946">
          <cell r="H4946">
            <v>0</v>
          </cell>
        </row>
        <row r="4947">
          <cell r="H4947">
            <v>0</v>
          </cell>
        </row>
        <row r="4948">
          <cell r="H4948">
            <v>0</v>
          </cell>
        </row>
        <row r="4949">
          <cell r="H4949">
            <v>0</v>
          </cell>
        </row>
        <row r="4950">
          <cell r="H4950">
            <v>0</v>
          </cell>
        </row>
        <row r="4951">
          <cell r="H4951">
            <v>0</v>
          </cell>
        </row>
        <row r="4952">
          <cell r="H4952">
            <v>0</v>
          </cell>
        </row>
        <row r="4953">
          <cell r="H4953">
            <v>0</v>
          </cell>
        </row>
        <row r="4954">
          <cell r="H4954">
            <v>0</v>
          </cell>
        </row>
        <row r="4955">
          <cell r="H4955">
            <v>0</v>
          </cell>
        </row>
        <row r="4956">
          <cell r="H4956">
            <v>0</v>
          </cell>
        </row>
        <row r="4957">
          <cell r="H4957">
            <v>0</v>
          </cell>
        </row>
        <row r="4958">
          <cell r="H4958">
            <v>0</v>
          </cell>
        </row>
        <row r="4959">
          <cell r="H4959">
            <v>0</v>
          </cell>
        </row>
        <row r="4960">
          <cell r="H4960">
            <v>0</v>
          </cell>
        </row>
        <row r="4961">
          <cell r="H4961">
            <v>0</v>
          </cell>
        </row>
        <row r="4962">
          <cell r="H4962">
            <v>0</v>
          </cell>
        </row>
        <row r="4963">
          <cell r="H4963">
            <v>0</v>
          </cell>
        </row>
        <row r="4964">
          <cell r="H4964">
            <v>0</v>
          </cell>
        </row>
        <row r="4965">
          <cell r="H4965">
            <v>0</v>
          </cell>
        </row>
        <row r="4966">
          <cell r="H4966">
            <v>0</v>
          </cell>
        </row>
        <row r="4967">
          <cell r="H4967">
            <v>0</v>
          </cell>
        </row>
        <row r="4968">
          <cell r="H4968">
            <v>0</v>
          </cell>
        </row>
        <row r="4969">
          <cell r="H4969">
            <v>0</v>
          </cell>
        </row>
        <row r="4970">
          <cell r="H4970">
            <v>0</v>
          </cell>
        </row>
        <row r="4971">
          <cell r="H4971">
            <v>0</v>
          </cell>
        </row>
        <row r="4972">
          <cell r="H4972">
            <v>0</v>
          </cell>
        </row>
        <row r="4973">
          <cell r="H4973">
            <v>0</v>
          </cell>
        </row>
        <row r="4974">
          <cell r="H4974">
            <v>0</v>
          </cell>
        </row>
        <row r="4975">
          <cell r="H4975">
            <v>0</v>
          </cell>
        </row>
        <row r="4976">
          <cell r="H4976">
            <v>0</v>
          </cell>
        </row>
        <row r="4977">
          <cell r="H4977">
            <v>0</v>
          </cell>
        </row>
        <row r="4978">
          <cell r="H4978">
            <v>0</v>
          </cell>
        </row>
        <row r="4979">
          <cell r="H4979">
            <v>0</v>
          </cell>
        </row>
        <row r="4980">
          <cell r="H4980">
            <v>0</v>
          </cell>
        </row>
        <row r="4981">
          <cell r="H4981">
            <v>0</v>
          </cell>
        </row>
        <row r="4982">
          <cell r="H4982">
            <v>0</v>
          </cell>
        </row>
        <row r="4983">
          <cell r="H4983">
            <v>0</v>
          </cell>
        </row>
        <row r="4984">
          <cell r="H4984">
            <v>0</v>
          </cell>
        </row>
        <row r="4985">
          <cell r="H4985">
            <v>0</v>
          </cell>
        </row>
        <row r="4986">
          <cell r="H4986">
            <v>0</v>
          </cell>
        </row>
        <row r="4987">
          <cell r="H4987">
            <v>0</v>
          </cell>
        </row>
        <row r="4988">
          <cell r="H4988">
            <v>0</v>
          </cell>
        </row>
        <row r="4989">
          <cell r="H4989">
            <v>0</v>
          </cell>
        </row>
        <row r="4990">
          <cell r="H4990">
            <v>0</v>
          </cell>
        </row>
        <row r="4991">
          <cell r="H4991">
            <v>0</v>
          </cell>
        </row>
        <row r="4992">
          <cell r="H4992">
            <v>0</v>
          </cell>
        </row>
        <row r="4993">
          <cell r="H4993">
            <v>0</v>
          </cell>
        </row>
        <row r="4994">
          <cell r="H4994">
            <v>0</v>
          </cell>
        </row>
        <row r="4995">
          <cell r="H4995">
            <v>0</v>
          </cell>
        </row>
        <row r="4996">
          <cell r="H4996">
            <v>0</v>
          </cell>
        </row>
        <row r="4997">
          <cell r="H4997">
            <v>0</v>
          </cell>
        </row>
        <row r="4998">
          <cell r="H4998">
            <v>0</v>
          </cell>
        </row>
        <row r="4999">
          <cell r="H4999">
            <v>0</v>
          </cell>
        </row>
        <row r="5000">
          <cell r="H5000">
            <v>0</v>
          </cell>
        </row>
        <row r="5001">
          <cell r="H5001">
            <v>0</v>
          </cell>
        </row>
        <row r="5002">
          <cell r="H5002">
            <v>0</v>
          </cell>
        </row>
        <row r="5003">
          <cell r="H5003">
            <v>0</v>
          </cell>
        </row>
        <row r="5004">
          <cell r="H5004">
            <v>0</v>
          </cell>
        </row>
        <row r="5005">
          <cell r="H5005">
            <v>0</v>
          </cell>
        </row>
        <row r="5006">
          <cell r="H5006">
            <v>0</v>
          </cell>
        </row>
        <row r="5007">
          <cell r="H5007">
            <v>0</v>
          </cell>
        </row>
        <row r="5008">
          <cell r="H5008">
            <v>0</v>
          </cell>
        </row>
        <row r="5009">
          <cell r="H5009">
            <v>0</v>
          </cell>
        </row>
        <row r="5010">
          <cell r="H5010">
            <v>0</v>
          </cell>
        </row>
        <row r="5011">
          <cell r="H5011">
            <v>0</v>
          </cell>
        </row>
        <row r="5012">
          <cell r="H5012">
            <v>0</v>
          </cell>
        </row>
        <row r="5013">
          <cell r="H5013">
            <v>0</v>
          </cell>
        </row>
        <row r="5014">
          <cell r="H5014">
            <v>0</v>
          </cell>
        </row>
        <row r="5015">
          <cell r="H5015">
            <v>0</v>
          </cell>
        </row>
        <row r="5016">
          <cell r="H5016">
            <v>0</v>
          </cell>
        </row>
        <row r="5017">
          <cell r="H5017">
            <v>0</v>
          </cell>
        </row>
        <row r="5018">
          <cell r="H5018">
            <v>0</v>
          </cell>
        </row>
        <row r="5019">
          <cell r="H5019">
            <v>0</v>
          </cell>
        </row>
        <row r="5020">
          <cell r="H5020">
            <v>0</v>
          </cell>
        </row>
        <row r="5021">
          <cell r="H5021">
            <v>0</v>
          </cell>
        </row>
        <row r="5022">
          <cell r="H5022">
            <v>0</v>
          </cell>
        </row>
        <row r="5023">
          <cell r="H5023">
            <v>0</v>
          </cell>
        </row>
        <row r="5024">
          <cell r="H5024">
            <v>0</v>
          </cell>
        </row>
        <row r="5025">
          <cell r="H5025">
            <v>0</v>
          </cell>
        </row>
        <row r="5026">
          <cell r="H5026">
            <v>0</v>
          </cell>
        </row>
        <row r="5027">
          <cell r="H5027">
            <v>0</v>
          </cell>
        </row>
        <row r="5028">
          <cell r="H5028">
            <v>0</v>
          </cell>
        </row>
        <row r="5029">
          <cell r="H5029">
            <v>0</v>
          </cell>
        </row>
        <row r="5030">
          <cell r="H5030">
            <v>0</v>
          </cell>
        </row>
        <row r="5031">
          <cell r="H5031">
            <v>0</v>
          </cell>
        </row>
        <row r="5032">
          <cell r="H5032">
            <v>0</v>
          </cell>
        </row>
        <row r="5033">
          <cell r="H5033">
            <v>0</v>
          </cell>
        </row>
        <row r="5034">
          <cell r="H5034">
            <v>0</v>
          </cell>
        </row>
        <row r="5035">
          <cell r="H5035">
            <v>0</v>
          </cell>
        </row>
        <row r="5036">
          <cell r="H5036">
            <v>0</v>
          </cell>
        </row>
        <row r="5037">
          <cell r="H5037">
            <v>0</v>
          </cell>
        </row>
        <row r="5038">
          <cell r="H5038">
            <v>0</v>
          </cell>
        </row>
        <row r="5039">
          <cell r="H5039">
            <v>0</v>
          </cell>
        </row>
        <row r="5040">
          <cell r="H5040">
            <v>0</v>
          </cell>
        </row>
        <row r="5041">
          <cell r="H5041">
            <v>0</v>
          </cell>
        </row>
        <row r="5042">
          <cell r="H5042">
            <v>0</v>
          </cell>
        </row>
        <row r="5043">
          <cell r="H5043">
            <v>0</v>
          </cell>
        </row>
        <row r="5044">
          <cell r="H5044">
            <v>0</v>
          </cell>
        </row>
        <row r="5045">
          <cell r="H5045">
            <v>0</v>
          </cell>
        </row>
        <row r="5046">
          <cell r="H5046">
            <v>0</v>
          </cell>
        </row>
        <row r="5047">
          <cell r="H5047">
            <v>0</v>
          </cell>
        </row>
        <row r="5048">
          <cell r="H5048">
            <v>0</v>
          </cell>
        </row>
        <row r="5049">
          <cell r="H5049">
            <v>0</v>
          </cell>
        </row>
        <row r="5050">
          <cell r="H5050">
            <v>0</v>
          </cell>
        </row>
        <row r="5051">
          <cell r="H5051">
            <v>0</v>
          </cell>
        </row>
        <row r="5052">
          <cell r="H5052">
            <v>0</v>
          </cell>
        </row>
        <row r="5053">
          <cell r="H5053">
            <v>0</v>
          </cell>
        </row>
        <row r="5054">
          <cell r="H5054">
            <v>0</v>
          </cell>
        </row>
        <row r="5055">
          <cell r="H5055">
            <v>0</v>
          </cell>
        </row>
        <row r="5056">
          <cell r="H5056">
            <v>0</v>
          </cell>
        </row>
        <row r="5057">
          <cell r="H5057">
            <v>0</v>
          </cell>
        </row>
        <row r="5058">
          <cell r="H5058">
            <v>0</v>
          </cell>
        </row>
        <row r="5059">
          <cell r="H5059">
            <v>0</v>
          </cell>
        </row>
        <row r="5060">
          <cell r="H5060">
            <v>0</v>
          </cell>
        </row>
        <row r="5061">
          <cell r="H5061">
            <v>0</v>
          </cell>
        </row>
        <row r="5062">
          <cell r="H5062">
            <v>0</v>
          </cell>
        </row>
        <row r="5063">
          <cell r="H5063">
            <v>0</v>
          </cell>
        </row>
        <row r="5064">
          <cell r="H5064">
            <v>0</v>
          </cell>
        </row>
        <row r="5065">
          <cell r="H5065">
            <v>0</v>
          </cell>
        </row>
        <row r="5066">
          <cell r="H5066">
            <v>0</v>
          </cell>
        </row>
        <row r="5067">
          <cell r="H5067">
            <v>0</v>
          </cell>
        </row>
        <row r="5068">
          <cell r="H5068">
            <v>0</v>
          </cell>
        </row>
        <row r="5069">
          <cell r="H5069">
            <v>0</v>
          </cell>
        </row>
        <row r="5070">
          <cell r="H5070">
            <v>0</v>
          </cell>
        </row>
        <row r="5071">
          <cell r="H5071">
            <v>0</v>
          </cell>
        </row>
        <row r="5072">
          <cell r="H5072">
            <v>0</v>
          </cell>
        </row>
        <row r="5073">
          <cell r="H5073">
            <v>0</v>
          </cell>
        </row>
        <row r="5074">
          <cell r="H5074">
            <v>0</v>
          </cell>
        </row>
        <row r="5075">
          <cell r="H5075">
            <v>0</v>
          </cell>
        </row>
        <row r="5076">
          <cell r="H5076">
            <v>0</v>
          </cell>
        </row>
        <row r="5077">
          <cell r="H5077">
            <v>0</v>
          </cell>
        </row>
        <row r="5078">
          <cell r="H5078">
            <v>0</v>
          </cell>
        </row>
        <row r="5079">
          <cell r="H5079">
            <v>0</v>
          </cell>
        </row>
        <row r="5080">
          <cell r="H5080">
            <v>0</v>
          </cell>
        </row>
        <row r="5081">
          <cell r="H5081">
            <v>0</v>
          </cell>
        </row>
        <row r="5082">
          <cell r="H5082">
            <v>0</v>
          </cell>
        </row>
        <row r="5083">
          <cell r="H5083">
            <v>0</v>
          </cell>
        </row>
        <row r="5084">
          <cell r="H5084">
            <v>0</v>
          </cell>
        </row>
        <row r="5085">
          <cell r="H5085">
            <v>0</v>
          </cell>
        </row>
        <row r="5086">
          <cell r="H5086">
            <v>0</v>
          </cell>
        </row>
        <row r="5087">
          <cell r="H5087">
            <v>0</v>
          </cell>
        </row>
        <row r="5088">
          <cell r="H5088">
            <v>0</v>
          </cell>
        </row>
        <row r="5089">
          <cell r="H5089">
            <v>0</v>
          </cell>
        </row>
        <row r="5090">
          <cell r="H5090">
            <v>0</v>
          </cell>
        </row>
        <row r="5091">
          <cell r="H5091">
            <v>0</v>
          </cell>
        </row>
        <row r="5092">
          <cell r="H5092">
            <v>0</v>
          </cell>
        </row>
        <row r="5093">
          <cell r="H5093">
            <v>0</v>
          </cell>
        </row>
        <row r="5094">
          <cell r="H5094">
            <v>0</v>
          </cell>
        </row>
        <row r="5095">
          <cell r="H5095">
            <v>0</v>
          </cell>
        </row>
        <row r="5096">
          <cell r="H5096">
            <v>0</v>
          </cell>
        </row>
        <row r="5097">
          <cell r="H5097">
            <v>0</v>
          </cell>
        </row>
        <row r="5098">
          <cell r="H5098">
            <v>0</v>
          </cell>
        </row>
        <row r="5099">
          <cell r="H5099">
            <v>0</v>
          </cell>
        </row>
        <row r="5100">
          <cell r="H5100">
            <v>0</v>
          </cell>
        </row>
        <row r="5101">
          <cell r="H5101">
            <v>0</v>
          </cell>
        </row>
        <row r="5102">
          <cell r="H5102">
            <v>0</v>
          </cell>
        </row>
        <row r="5103">
          <cell r="H5103">
            <v>0</v>
          </cell>
        </row>
        <row r="5104">
          <cell r="H5104">
            <v>0</v>
          </cell>
        </row>
        <row r="5105">
          <cell r="H5105">
            <v>0</v>
          </cell>
        </row>
        <row r="5106">
          <cell r="H5106">
            <v>0</v>
          </cell>
        </row>
        <row r="5107">
          <cell r="H5107">
            <v>0</v>
          </cell>
        </row>
        <row r="5108">
          <cell r="H5108">
            <v>0</v>
          </cell>
        </row>
        <row r="5109">
          <cell r="H5109">
            <v>0</v>
          </cell>
        </row>
        <row r="5110">
          <cell r="H5110">
            <v>0</v>
          </cell>
        </row>
        <row r="5111">
          <cell r="H5111">
            <v>0</v>
          </cell>
        </row>
        <row r="5112">
          <cell r="H5112">
            <v>0</v>
          </cell>
        </row>
        <row r="5113">
          <cell r="H5113">
            <v>0</v>
          </cell>
        </row>
        <row r="5114">
          <cell r="H5114">
            <v>0</v>
          </cell>
        </row>
        <row r="5115">
          <cell r="H5115">
            <v>0</v>
          </cell>
        </row>
        <row r="5116">
          <cell r="H5116">
            <v>0</v>
          </cell>
        </row>
        <row r="5117">
          <cell r="H5117">
            <v>0</v>
          </cell>
        </row>
        <row r="5118">
          <cell r="H5118">
            <v>0</v>
          </cell>
        </row>
        <row r="5119">
          <cell r="H5119">
            <v>0</v>
          </cell>
        </row>
        <row r="5120">
          <cell r="H5120">
            <v>0</v>
          </cell>
        </row>
        <row r="5121">
          <cell r="H5121">
            <v>0</v>
          </cell>
        </row>
        <row r="5122">
          <cell r="H5122">
            <v>0</v>
          </cell>
        </row>
        <row r="5123">
          <cell r="H5123">
            <v>0</v>
          </cell>
        </row>
        <row r="5124">
          <cell r="H5124">
            <v>0</v>
          </cell>
        </row>
        <row r="5125">
          <cell r="H5125">
            <v>0</v>
          </cell>
        </row>
        <row r="5126">
          <cell r="H5126">
            <v>0</v>
          </cell>
        </row>
        <row r="5127">
          <cell r="H5127">
            <v>0</v>
          </cell>
        </row>
        <row r="5128">
          <cell r="H5128">
            <v>0</v>
          </cell>
        </row>
        <row r="5129">
          <cell r="H5129">
            <v>0</v>
          </cell>
        </row>
        <row r="5130">
          <cell r="H5130">
            <v>0</v>
          </cell>
        </row>
        <row r="5131">
          <cell r="H5131">
            <v>0</v>
          </cell>
        </row>
        <row r="5132">
          <cell r="H5132">
            <v>0</v>
          </cell>
        </row>
        <row r="5133">
          <cell r="H5133">
            <v>0</v>
          </cell>
        </row>
        <row r="5134">
          <cell r="H5134">
            <v>0</v>
          </cell>
        </row>
        <row r="5135">
          <cell r="H5135">
            <v>0</v>
          </cell>
        </row>
        <row r="5136">
          <cell r="H5136">
            <v>0</v>
          </cell>
        </row>
        <row r="5137">
          <cell r="H5137">
            <v>0</v>
          </cell>
        </row>
        <row r="5138">
          <cell r="H5138">
            <v>0</v>
          </cell>
        </row>
        <row r="5139">
          <cell r="H5139">
            <v>0</v>
          </cell>
        </row>
        <row r="5140">
          <cell r="H5140">
            <v>0</v>
          </cell>
        </row>
        <row r="5141">
          <cell r="H5141">
            <v>0</v>
          </cell>
        </row>
        <row r="5142">
          <cell r="H5142">
            <v>0</v>
          </cell>
        </row>
        <row r="5143">
          <cell r="H5143">
            <v>0</v>
          </cell>
        </row>
        <row r="5144">
          <cell r="H5144">
            <v>0</v>
          </cell>
        </row>
        <row r="5145">
          <cell r="H5145">
            <v>0</v>
          </cell>
        </row>
        <row r="5146">
          <cell r="H5146">
            <v>0</v>
          </cell>
        </row>
        <row r="5147">
          <cell r="H5147">
            <v>0</v>
          </cell>
        </row>
        <row r="5148">
          <cell r="H5148">
            <v>0</v>
          </cell>
        </row>
        <row r="5149">
          <cell r="H5149">
            <v>0</v>
          </cell>
        </row>
        <row r="5150">
          <cell r="H5150">
            <v>0</v>
          </cell>
        </row>
        <row r="5151">
          <cell r="H5151">
            <v>0</v>
          </cell>
        </row>
        <row r="5152">
          <cell r="H5152">
            <v>0</v>
          </cell>
        </row>
        <row r="5153">
          <cell r="H5153">
            <v>0</v>
          </cell>
        </row>
        <row r="5154">
          <cell r="H5154">
            <v>0</v>
          </cell>
        </row>
        <row r="5155">
          <cell r="H5155">
            <v>0</v>
          </cell>
        </row>
        <row r="5156">
          <cell r="H5156">
            <v>0</v>
          </cell>
        </row>
        <row r="5157">
          <cell r="H5157">
            <v>0</v>
          </cell>
        </row>
        <row r="5158">
          <cell r="H5158">
            <v>0</v>
          </cell>
        </row>
        <row r="5159">
          <cell r="H5159">
            <v>0</v>
          </cell>
        </row>
        <row r="5160">
          <cell r="H5160">
            <v>0</v>
          </cell>
        </row>
        <row r="5161">
          <cell r="H5161">
            <v>0</v>
          </cell>
        </row>
        <row r="5162">
          <cell r="H5162">
            <v>0</v>
          </cell>
        </row>
        <row r="5163">
          <cell r="H5163">
            <v>0</v>
          </cell>
        </row>
        <row r="5164">
          <cell r="H5164">
            <v>0</v>
          </cell>
        </row>
        <row r="5165">
          <cell r="H5165">
            <v>0</v>
          </cell>
        </row>
        <row r="5166">
          <cell r="H5166">
            <v>0</v>
          </cell>
        </row>
        <row r="5167">
          <cell r="H5167">
            <v>0</v>
          </cell>
        </row>
        <row r="5168">
          <cell r="H5168">
            <v>0</v>
          </cell>
        </row>
        <row r="5169">
          <cell r="H5169">
            <v>0</v>
          </cell>
        </row>
        <row r="5170">
          <cell r="H5170">
            <v>0</v>
          </cell>
        </row>
        <row r="5171">
          <cell r="H5171">
            <v>0</v>
          </cell>
        </row>
        <row r="5172">
          <cell r="H5172">
            <v>0</v>
          </cell>
        </row>
        <row r="5173">
          <cell r="H5173">
            <v>0</v>
          </cell>
        </row>
        <row r="5174">
          <cell r="H5174">
            <v>0</v>
          </cell>
        </row>
        <row r="5175">
          <cell r="H5175">
            <v>0</v>
          </cell>
        </row>
        <row r="5176">
          <cell r="H5176">
            <v>0</v>
          </cell>
        </row>
        <row r="5177">
          <cell r="H5177">
            <v>0</v>
          </cell>
        </row>
        <row r="5178">
          <cell r="H5178">
            <v>0</v>
          </cell>
        </row>
        <row r="5179">
          <cell r="H5179">
            <v>0</v>
          </cell>
        </row>
        <row r="5180">
          <cell r="H5180">
            <v>0</v>
          </cell>
        </row>
        <row r="5181">
          <cell r="H5181">
            <v>0</v>
          </cell>
        </row>
        <row r="5182">
          <cell r="H5182">
            <v>0</v>
          </cell>
        </row>
        <row r="5183">
          <cell r="H5183">
            <v>0</v>
          </cell>
        </row>
        <row r="5184">
          <cell r="H5184">
            <v>0</v>
          </cell>
        </row>
        <row r="5185">
          <cell r="H5185">
            <v>0</v>
          </cell>
        </row>
        <row r="5186">
          <cell r="H5186">
            <v>0</v>
          </cell>
        </row>
        <row r="5187">
          <cell r="H5187">
            <v>0</v>
          </cell>
        </row>
        <row r="5188">
          <cell r="H5188">
            <v>0</v>
          </cell>
        </row>
        <row r="5189">
          <cell r="H5189">
            <v>0</v>
          </cell>
        </row>
        <row r="5190">
          <cell r="H5190">
            <v>0</v>
          </cell>
        </row>
        <row r="5191">
          <cell r="H5191">
            <v>0</v>
          </cell>
        </row>
        <row r="5192">
          <cell r="H5192">
            <v>0</v>
          </cell>
        </row>
        <row r="5193">
          <cell r="H5193">
            <v>0</v>
          </cell>
        </row>
        <row r="5194">
          <cell r="H5194">
            <v>0</v>
          </cell>
        </row>
        <row r="5195">
          <cell r="H5195">
            <v>0</v>
          </cell>
        </row>
        <row r="5196">
          <cell r="H5196">
            <v>0</v>
          </cell>
        </row>
        <row r="5197">
          <cell r="H5197">
            <v>0</v>
          </cell>
        </row>
        <row r="5198">
          <cell r="H5198">
            <v>0</v>
          </cell>
        </row>
        <row r="5199">
          <cell r="H5199">
            <v>0</v>
          </cell>
        </row>
        <row r="5200">
          <cell r="H5200">
            <v>0</v>
          </cell>
        </row>
        <row r="5201">
          <cell r="H5201">
            <v>0</v>
          </cell>
        </row>
        <row r="5202">
          <cell r="H5202">
            <v>0</v>
          </cell>
        </row>
        <row r="5203">
          <cell r="H5203">
            <v>0</v>
          </cell>
        </row>
        <row r="5204">
          <cell r="H5204">
            <v>0</v>
          </cell>
        </row>
        <row r="5205">
          <cell r="H5205">
            <v>0</v>
          </cell>
        </row>
        <row r="5206">
          <cell r="H5206">
            <v>0</v>
          </cell>
        </row>
        <row r="5207">
          <cell r="H5207">
            <v>0</v>
          </cell>
        </row>
        <row r="5208">
          <cell r="H5208">
            <v>0</v>
          </cell>
        </row>
        <row r="5209">
          <cell r="H5209">
            <v>0</v>
          </cell>
        </row>
        <row r="5210">
          <cell r="H5210">
            <v>0</v>
          </cell>
        </row>
        <row r="5211">
          <cell r="H5211">
            <v>0</v>
          </cell>
        </row>
        <row r="5212">
          <cell r="H5212">
            <v>0</v>
          </cell>
        </row>
        <row r="5213">
          <cell r="H5213">
            <v>0</v>
          </cell>
        </row>
        <row r="5214">
          <cell r="H5214">
            <v>0</v>
          </cell>
        </row>
        <row r="5215">
          <cell r="H5215">
            <v>0</v>
          </cell>
        </row>
        <row r="5216">
          <cell r="H5216">
            <v>0</v>
          </cell>
        </row>
        <row r="5217">
          <cell r="H5217">
            <v>0</v>
          </cell>
        </row>
        <row r="5218">
          <cell r="H5218">
            <v>0</v>
          </cell>
        </row>
        <row r="5219">
          <cell r="H5219">
            <v>0</v>
          </cell>
        </row>
        <row r="5220">
          <cell r="H5220">
            <v>0</v>
          </cell>
        </row>
        <row r="5221">
          <cell r="H5221">
            <v>0</v>
          </cell>
        </row>
        <row r="5222">
          <cell r="H5222">
            <v>0</v>
          </cell>
        </row>
        <row r="5223">
          <cell r="H5223">
            <v>0</v>
          </cell>
        </row>
        <row r="5224">
          <cell r="H5224">
            <v>0</v>
          </cell>
        </row>
        <row r="5225">
          <cell r="H5225">
            <v>0</v>
          </cell>
        </row>
        <row r="5226">
          <cell r="H5226">
            <v>0</v>
          </cell>
        </row>
        <row r="5227">
          <cell r="H5227">
            <v>0</v>
          </cell>
        </row>
        <row r="5228">
          <cell r="H5228">
            <v>0</v>
          </cell>
        </row>
        <row r="5229">
          <cell r="H5229">
            <v>0</v>
          </cell>
        </row>
        <row r="5230">
          <cell r="H5230">
            <v>0</v>
          </cell>
        </row>
        <row r="5231">
          <cell r="H5231">
            <v>0</v>
          </cell>
        </row>
        <row r="5232">
          <cell r="H5232">
            <v>0</v>
          </cell>
        </row>
        <row r="5233">
          <cell r="H5233">
            <v>0</v>
          </cell>
        </row>
        <row r="5234">
          <cell r="H5234">
            <v>0</v>
          </cell>
        </row>
        <row r="5235">
          <cell r="H5235">
            <v>0</v>
          </cell>
        </row>
        <row r="5236">
          <cell r="H5236">
            <v>0</v>
          </cell>
        </row>
        <row r="5237">
          <cell r="H5237">
            <v>0</v>
          </cell>
        </row>
        <row r="5238">
          <cell r="H5238">
            <v>0</v>
          </cell>
        </row>
        <row r="5239">
          <cell r="H5239">
            <v>0</v>
          </cell>
        </row>
        <row r="5240">
          <cell r="H5240">
            <v>0</v>
          </cell>
        </row>
        <row r="5241">
          <cell r="H5241">
            <v>0</v>
          </cell>
        </row>
        <row r="5242">
          <cell r="H5242">
            <v>0</v>
          </cell>
        </row>
        <row r="5243">
          <cell r="H5243">
            <v>0</v>
          </cell>
        </row>
        <row r="5244">
          <cell r="H5244">
            <v>0</v>
          </cell>
        </row>
        <row r="5245">
          <cell r="H5245">
            <v>0</v>
          </cell>
        </row>
        <row r="5246">
          <cell r="H5246">
            <v>0</v>
          </cell>
        </row>
        <row r="5247">
          <cell r="H5247">
            <v>0</v>
          </cell>
        </row>
        <row r="5248">
          <cell r="H5248">
            <v>0</v>
          </cell>
        </row>
        <row r="5249">
          <cell r="H5249">
            <v>0</v>
          </cell>
        </row>
        <row r="5250">
          <cell r="H5250">
            <v>0</v>
          </cell>
        </row>
        <row r="5251">
          <cell r="H5251">
            <v>0</v>
          </cell>
        </row>
        <row r="5252">
          <cell r="H5252">
            <v>0</v>
          </cell>
        </row>
        <row r="5253">
          <cell r="H5253">
            <v>0</v>
          </cell>
        </row>
        <row r="5254">
          <cell r="H5254">
            <v>0</v>
          </cell>
        </row>
        <row r="5255">
          <cell r="H5255">
            <v>0</v>
          </cell>
        </row>
        <row r="5256">
          <cell r="H5256">
            <v>0</v>
          </cell>
        </row>
        <row r="5257">
          <cell r="H5257">
            <v>0</v>
          </cell>
        </row>
        <row r="5258">
          <cell r="H5258">
            <v>0</v>
          </cell>
        </row>
        <row r="5259">
          <cell r="H5259">
            <v>0</v>
          </cell>
        </row>
        <row r="5260">
          <cell r="H5260">
            <v>0</v>
          </cell>
        </row>
        <row r="5261">
          <cell r="H5261">
            <v>0</v>
          </cell>
        </row>
        <row r="5262">
          <cell r="H5262">
            <v>0</v>
          </cell>
        </row>
        <row r="5263">
          <cell r="H5263">
            <v>0</v>
          </cell>
        </row>
        <row r="5264">
          <cell r="H5264">
            <v>0</v>
          </cell>
        </row>
        <row r="5265">
          <cell r="H5265">
            <v>0</v>
          </cell>
        </row>
        <row r="5266">
          <cell r="H5266">
            <v>0</v>
          </cell>
        </row>
        <row r="5267">
          <cell r="H5267">
            <v>0</v>
          </cell>
        </row>
        <row r="5268">
          <cell r="H5268">
            <v>0</v>
          </cell>
        </row>
        <row r="5269">
          <cell r="H5269">
            <v>0</v>
          </cell>
        </row>
        <row r="5270">
          <cell r="H5270">
            <v>0</v>
          </cell>
        </row>
        <row r="5271">
          <cell r="H5271">
            <v>0</v>
          </cell>
        </row>
        <row r="5272">
          <cell r="H5272">
            <v>0</v>
          </cell>
        </row>
        <row r="5273">
          <cell r="H5273">
            <v>0</v>
          </cell>
        </row>
        <row r="5274">
          <cell r="H5274">
            <v>0</v>
          </cell>
        </row>
        <row r="5275">
          <cell r="H5275">
            <v>0</v>
          </cell>
        </row>
        <row r="5276">
          <cell r="H5276">
            <v>0</v>
          </cell>
        </row>
        <row r="5277">
          <cell r="H5277">
            <v>0</v>
          </cell>
        </row>
        <row r="5278">
          <cell r="H5278">
            <v>0</v>
          </cell>
        </row>
        <row r="5279">
          <cell r="H5279">
            <v>0</v>
          </cell>
        </row>
        <row r="5280">
          <cell r="H5280">
            <v>0</v>
          </cell>
        </row>
        <row r="5281">
          <cell r="H5281">
            <v>0</v>
          </cell>
        </row>
        <row r="5282">
          <cell r="H5282">
            <v>0</v>
          </cell>
        </row>
        <row r="5283">
          <cell r="H5283">
            <v>0</v>
          </cell>
        </row>
        <row r="5284">
          <cell r="H5284">
            <v>0</v>
          </cell>
        </row>
        <row r="5285">
          <cell r="H5285">
            <v>0</v>
          </cell>
        </row>
        <row r="5286">
          <cell r="H5286">
            <v>0</v>
          </cell>
        </row>
        <row r="5287">
          <cell r="H5287">
            <v>0</v>
          </cell>
        </row>
        <row r="5288">
          <cell r="H5288">
            <v>0</v>
          </cell>
        </row>
        <row r="5289">
          <cell r="H5289">
            <v>0</v>
          </cell>
        </row>
        <row r="5290">
          <cell r="H5290">
            <v>0</v>
          </cell>
        </row>
        <row r="5291">
          <cell r="H5291">
            <v>0</v>
          </cell>
        </row>
        <row r="5292">
          <cell r="H5292">
            <v>0</v>
          </cell>
        </row>
        <row r="5293">
          <cell r="H5293">
            <v>0</v>
          </cell>
        </row>
        <row r="5294">
          <cell r="H5294">
            <v>0</v>
          </cell>
        </row>
        <row r="5295">
          <cell r="H5295">
            <v>0</v>
          </cell>
        </row>
        <row r="5296">
          <cell r="H5296">
            <v>0</v>
          </cell>
        </row>
        <row r="5297">
          <cell r="H5297">
            <v>0</v>
          </cell>
        </row>
        <row r="5298">
          <cell r="H5298">
            <v>0</v>
          </cell>
        </row>
        <row r="5299">
          <cell r="H5299">
            <v>0</v>
          </cell>
        </row>
        <row r="5300">
          <cell r="H5300">
            <v>0</v>
          </cell>
        </row>
        <row r="5301">
          <cell r="H5301">
            <v>0</v>
          </cell>
        </row>
        <row r="5302">
          <cell r="H5302">
            <v>0</v>
          </cell>
        </row>
        <row r="5303">
          <cell r="H5303">
            <v>0</v>
          </cell>
        </row>
        <row r="5304">
          <cell r="H5304">
            <v>0</v>
          </cell>
        </row>
        <row r="5305">
          <cell r="H5305">
            <v>0</v>
          </cell>
        </row>
        <row r="5306">
          <cell r="H5306">
            <v>0</v>
          </cell>
        </row>
        <row r="5307">
          <cell r="H5307">
            <v>0</v>
          </cell>
        </row>
        <row r="5308">
          <cell r="H5308">
            <v>0</v>
          </cell>
        </row>
        <row r="5309">
          <cell r="H5309">
            <v>0</v>
          </cell>
        </row>
        <row r="5310">
          <cell r="H5310">
            <v>0</v>
          </cell>
        </row>
        <row r="5311">
          <cell r="H5311">
            <v>0</v>
          </cell>
        </row>
        <row r="5312">
          <cell r="H5312">
            <v>0</v>
          </cell>
        </row>
        <row r="5313">
          <cell r="H5313">
            <v>0</v>
          </cell>
        </row>
        <row r="5314">
          <cell r="H5314">
            <v>0</v>
          </cell>
        </row>
        <row r="5315">
          <cell r="H5315">
            <v>0</v>
          </cell>
        </row>
        <row r="5316">
          <cell r="H5316">
            <v>0</v>
          </cell>
        </row>
        <row r="5317">
          <cell r="H5317">
            <v>0</v>
          </cell>
        </row>
        <row r="5318">
          <cell r="H5318">
            <v>0</v>
          </cell>
        </row>
        <row r="5319">
          <cell r="H5319">
            <v>0</v>
          </cell>
        </row>
        <row r="5320">
          <cell r="H5320">
            <v>0</v>
          </cell>
        </row>
        <row r="5321">
          <cell r="H5321">
            <v>0</v>
          </cell>
        </row>
        <row r="5322">
          <cell r="H5322">
            <v>0</v>
          </cell>
        </row>
        <row r="5323">
          <cell r="H5323">
            <v>0</v>
          </cell>
        </row>
        <row r="5324">
          <cell r="H5324">
            <v>0</v>
          </cell>
        </row>
        <row r="5325">
          <cell r="H5325">
            <v>0</v>
          </cell>
        </row>
        <row r="5326">
          <cell r="H5326">
            <v>0</v>
          </cell>
        </row>
        <row r="5327">
          <cell r="H5327">
            <v>0</v>
          </cell>
        </row>
        <row r="5328">
          <cell r="H5328">
            <v>0</v>
          </cell>
        </row>
        <row r="5329">
          <cell r="H5329">
            <v>0</v>
          </cell>
        </row>
        <row r="5330">
          <cell r="H5330">
            <v>0</v>
          </cell>
        </row>
        <row r="5331">
          <cell r="H5331">
            <v>0</v>
          </cell>
        </row>
        <row r="5332">
          <cell r="H5332">
            <v>0</v>
          </cell>
        </row>
        <row r="5333">
          <cell r="H5333">
            <v>0</v>
          </cell>
        </row>
        <row r="5334">
          <cell r="H5334">
            <v>0</v>
          </cell>
        </row>
        <row r="5335">
          <cell r="H5335">
            <v>0</v>
          </cell>
        </row>
        <row r="5336">
          <cell r="H5336">
            <v>0</v>
          </cell>
        </row>
        <row r="5337">
          <cell r="H5337">
            <v>0</v>
          </cell>
        </row>
        <row r="5338">
          <cell r="H5338">
            <v>0</v>
          </cell>
        </row>
        <row r="5339">
          <cell r="H5339">
            <v>0</v>
          </cell>
        </row>
        <row r="5340">
          <cell r="H5340">
            <v>0</v>
          </cell>
        </row>
        <row r="5341">
          <cell r="H5341">
            <v>0</v>
          </cell>
        </row>
        <row r="5342">
          <cell r="H5342">
            <v>0</v>
          </cell>
        </row>
        <row r="5343">
          <cell r="H5343">
            <v>0</v>
          </cell>
        </row>
        <row r="5344">
          <cell r="H5344">
            <v>0</v>
          </cell>
        </row>
        <row r="5345">
          <cell r="H5345">
            <v>0</v>
          </cell>
        </row>
        <row r="5346">
          <cell r="H5346">
            <v>0</v>
          </cell>
        </row>
        <row r="5347">
          <cell r="H5347">
            <v>0</v>
          </cell>
        </row>
        <row r="5348">
          <cell r="H5348">
            <v>0</v>
          </cell>
        </row>
        <row r="5349">
          <cell r="H5349">
            <v>0</v>
          </cell>
        </row>
        <row r="5350">
          <cell r="H5350">
            <v>0</v>
          </cell>
        </row>
        <row r="5351">
          <cell r="H5351">
            <v>0</v>
          </cell>
        </row>
        <row r="5352">
          <cell r="H5352">
            <v>0</v>
          </cell>
        </row>
        <row r="5353">
          <cell r="H5353">
            <v>0</v>
          </cell>
        </row>
        <row r="5354">
          <cell r="H5354">
            <v>0</v>
          </cell>
        </row>
        <row r="5355">
          <cell r="H5355">
            <v>0</v>
          </cell>
        </row>
        <row r="5356">
          <cell r="H5356">
            <v>0</v>
          </cell>
        </row>
        <row r="5357">
          <cell r="H5357">
            <v>0</v>
          </cell>
        </row>
        <row r="5358">
          <cell r="H5358">
            <v>0</v>
          </cell>
        </row>
        <row r="5359">
          <cell r="H5359">
            <v>0</v>
          </cell>
        </row>
        <row r="5360">
          <cell r="H5360">
            <v>0</v>
          </cell>
        </row>
        <row r="5361">
          <cell r="H5361">
            <v>0</v>
          </cell>
        </row>
        <row r="5362">
          <cell r="H5362">
            <v>0</v>
          </cell>
        </row>
        <row r="5363">
          <cell r="H5363">
            <v>0</v>
          </cell>
        </row>
        <row r="5364">
          <cell r="H5364">
            <v>0</v>
          </cell>
        </row>
        <row r="5365">
          <cell r="H5365">
            <v>0</v>
          </cell>
        </row>
        <row r="5366">
          <cell r="H5366">
            <v>0</v>
          </cell>
        </row>
        <row r="5367">
          <cell r="H5367">
            <v>0</v>
          </cell>
        </row>
        <row r="5368">
          <cell r="H5368">
            <v>0</v>
          </cell>
        </row>
        <row r="5369">
          <cell r="H5369">
            <v>0</v>
          </cell>
        </row>
        <row r="5370">
          <cell r="H5370">
            <v>0</v>
          </cell>
        </row>
        <row r="5371">
          <cell r="H5371">
            <v>0</v>
          </cell>
        </row>
        <row r="5372">
          <cell r="H5372">
            <v>0</v>
          </cell>
        </row>
        <row r="5373">
          <cell r="H5373">
            <v>0</v>
          </cell>
        </row>
        <row r="5374">
          <cell r="H5374">
            <v>0</v>
          </cell>
        </row>
        <row r="5375">
          <cell r="H5375">
            <v>0</v>
          </cell>
        </row>
        <row r="5376">
          <cell r="H5376">
            <v>0</v>
          </cell>
        </row>
        <row r="5377">
          <cell r="H5377">
            <v>0</v>
          </cell>
        </row>
        <row r="5378">
          <cell r="H5378">
            <v>0</v>
          </cell>
        </row>
        <row r="5379">
          <cell r="H5379">
            <v>0</v>
          </cell>
        </row>
        <row r="5380">
          <cell r="H5380">
            <v>0</v>
          </cell>
        </row>
        <row r="5381">
          <cell r="H5381">
            <v>0</v>
          </cell>
        </row>
        <row r="5382">
          <cell r="H5382">
            <v>0</v>
          </cell>
        </row>
        <row r="5383">
          <cell r="H5383">
            <v>0</v>
          </cell>
        </row>
        <row r="5384">
          <cell r="H5384">
            <v>0</v>
          </cell>
        </row>
        <row r="5385">
          <cell r="H5385">
            <v>0</v>
          </cell>
        </row>
        <row r="5386">
          <cell r="H5386">
            <v>0</v>
          </cell>
        </row>
        <row r="5387">
          <cell r="H5387">
            <v>0</v>
          </cell>
        </row>
        <row r="5388">
          <cell r="H5388">
            <v>0</v>
          </cell>
        </row>
        <row r="5389">
          <cell r="H5389">
            <v>0</v>
          </cell>
        </row>
        <row r="5390">
          <cell r="H5390">
            <v>0</v>
          </cell>
        </row>
        <row r="5391">
          <cell r="H5391">
            <v>0</v>
          </cell>
        </row>
        <row r="5392">
          <cell r="H5392">
            <v>0</v>
          </cell>
        </row>
        <row r="5393">
          <cell r="H5393">
            <v>0</v>
          </cell>
        </row>
        <row r="5394">
          <cell r="H5394">
            <v>0</v>
          </cell>
        </row>
        <row r="5395">
          <cell r="H5395">
            <v>0</v>
          </cell>
        </row>
        <row r="5396">
          <cell r="H5396">
            <v>0</v>
          </cell>
        </row>
        <row r="5397">
          <cell r="H5397">
            <v>0</v>
          </cell>
        </row>
        <row r="5398">
          <cell r="H5398">
            <v>0</v>
          </cell>
        </row>
        <row r="5399">
          <cell r="H5399">
            <v>0</v>
          </cell>
        </row>
        <row r="5400">
          <cell r="H5400">
            <v>0</v>
          </cell>
        </row>
        <row r="5401">
          <cell r="H5401">
            <v>0</v>
          </cell>
        </row>
        <row r="5402">
          <cell r="H5402">
            <v>0</v>
          </cell>
        </row>
        <row r="5403">
          <cell r="H5403">
            <v>0</v>
          </cell>
        </row>
        <row r="5404">
          <cell r="H5404">
            <v>0</v>
          </cell>
        </row>
        <row r="5405">
          <cell r="H5405">
            <v>0</v>
          </cell>
        </row>
        <row r="5406">
          <cell r="H5406">
            <v>0</v>
          </cell>
        </row>
        <row r="5407">
          <cell r="H5407">
            <v>0</v>
          </cell>
        </row>
        <row r="5408">
          <cell r="H5408">
            <v>0</v>
          </cell>
        </row>
        <row r="5409">
          <cell r="H5409">
            <v>0</v>
          </cell>
        </row>
        <row r="5410">
          <cell r="H5410">
            <v>0</v>
          </cell>
        </row>
        <row r="5411">
          <cell r="H5411">
            <v>0</v>
          </cell>
        </row>
        <row r="5412">
          <cell r="H5412">
            <v>0</v>
          </cell>
        </row>
        <row r="5413">
          <cell r="H5413">
            <v>0</v>
          </cell>
        </row>
        <row r="5414">
          <cell r="H5414">
            <v>0</v>
          </cell>
        </row>
        <row r="5415">
          <cell r="H5415">
            <v>0</v>
          </cell>
        </row>
        <row r="5416">
          <cell r="H5416">
            <v>0</v>
          </cell>
        </row>
        <row r="5417">
          <cell r="H5417">
            <v>0</v>
          </cell>
        </row>
        <row r="5418">
          <cell r="H5418">
            <v>0</v>
          </cell>
        </row>
        <row r="5419">
          <cell r="H5419">
            <v>0</v>
          </cell>
        </row>
        <row r="5420">
          <cell r="H5420">
            <v>0</v>
          </cell>
        </row>
        <row r="5421">
          <cell r="H5421">
            <v>0</v>
          </cell>
        </row>
        <row r="5422">
          <cell r="H5422">
            <v>0</v>
          </cell>
        </row>
        <row r="5423">
          <cell r="H5423">
            <v>0</v>
          </cell>
        </row>
        <row r="5424">
          <cell r="H5424">
            <v>0</v>
          </cell>
        </row>
        <row r="5425">
          <cell r="H5425">
            <v>0</v>
          </cell>
        </row>
        <row r="5426">
          <cell r="H5426">
            <v>0</v>
          </cell>
        </row>
        <row r="5427">
          <cell r="H5427">
            <v>0</v>
          </cell>
        </row>
        <row r="5428">
          <cell r="H5428">
            <v>0</v>
          </cell>
        </row>
        <row r="5429">
          <cell r="H5429">
            <v>0</v>
          </cell>
        </row>
        <row r="5430">
          <cell r="H5430">
            <v>0</v>
          </cell>
        </row>
        <row r="5431">
          <cell r="H5431">
            <v>0</v>
          </cell>
        </row>
        <row r="5432">
          <cell r="H5432">
            <v>0</v>
          </cell>
        </row>
        <row r="5433">
          <cell r="H5433">
            <v>0</v>
          </cell>
        </row>
        <row r="5434">
          <cell r="H5434">
            <v>0</v>
          </cell>
        </row>
        <row r="5435">
          <cell r="H5435">
            <v>0</v>
          </cell>
        </row>
        <row r="5436">
          <cell r="H5436">
            <v>0</v>
          </cell>
        </row>
        <row r="5437">
          <cell r="H5437">
            <v>0</v>
          </cell>
        </row>
        <row r="5438">
          <cell r="H5438">
            <v>0</v>
          </cell>
        </row>
        <row r="5439">
          <cell r="H5439">
            <v>0</v>
          </cell>
        </row>
        <row r="5440">
          <cell r="H5440">
            <v>0</v>
          </cell>
        </row>
        <row r="5441">
          <cell r="H5441">
            <v>0</v>
          </cell>
        </row>
        <row r="5442">
          <cell r="H5442">
            <v>0</v>
          </cell>
        </row>
        <row r="5443">
          <cell r="H5443">
            <v>0</v>
          </cell>
        </row>
        <row r="5444">
          <cell r="H5444">
            <v>0</v>
          </cell>
        </row>
        <row r="5445">
          <cell r="H5445">
            <v>0</v>
          </cell>
        </row>
        <row r="5446">
          <cell r="H5446">
            <v>0</v>
          </cell>
        </row>
        <row r="5447">
          <cell r="H5447">
            <v>0</v>
          </cell>
        </row>
        <row r="5448">
          <cell r="H5448">
            <v>0</v>
          </cell>
        </row>
        <row r="5449">
          <cell r="H5449">
            <v>0</v>
          </cell>
        </row>
        <row r="5450">
          <cell r="H5450">
            <v>0</v>
          </cell>
        </row>
        <row r="5451">
          <cell r="H5451">
            <v>0</v>
          </cell>
        </row>
        <row r="5452">
          <cell r="H5452">
            <v>0</v>
          </cell>
        </row>
        <row r="5453">
          <cell r="H5453">
            <v>0</v>
          </cell>
        </row>
        <row r="5454">
          <cell r="H5454">
            <v>0</v>
          </cell>
        </row>
        <row r="5455">
          <cell r="H5455">
            <v>0</v>
          </cell>
        </row>
        <row r="5456">
          <cell r="H5456">
            <v>0</v>
          </cell>
        </row>
        <row r="5457">
          <cell r="H5457">
            <v>0</v>
          </cell>
        </row>
        <row r="5458">
          <cell r="H5458">
            <v>0</v>
          </cell>
        </row>
        <row r="5459">
          <cell r="H5459">
            <v>0</v>
          </cell>
        </row>
        <row r="5460">
          <cell r="H5460">
            <v>0</v>
          </cell>
        </row>
        <row r="5461">
          <cell r="H5461">
            <v>0</v>
          </cell>
        </row>
        <row r="5462">
          <cell r="H5462">
            <v>0</v>
          </cell>
        </row>
        <row r="5463">
          <cell r="H5463">
            <v>0</v>
          </cell>
        </row>
        <row r="5464">
          <cell r="H5464">
            <v>0</v>
          </cell>
        </row>
        <row r="5465">
          <cell r="H5465">
            <v>0</v>
          </cell>
        </row>
        <row r="5466">
          <cell r="H5466">
            <v>0</v>
          </cell>
        </row>
        <row r="5467">
          <cell r="H5467">
            <v>0</v>
          </cell>
        </row>
        <row r="5468">
          <cell r="H5468">
            <v>0</v>
          </cell>
        </row>
        <row r="5469">
          <cell r="H5469">
            <v>0</v>
          </cell>
        </row>
        <row r="5470">
          <cell r="H5470">
            <v>0</v>
          </cell>
        </row>
        <row r="5471">
          <cell r="H5471">
            <v>0</v>
          </cell>
        </row>
        <row r="5472">
          <cell r="H5472">
            <v>0</v>
          </cell>
        </row>
        <row r="5473">
          <cell r="H5473">
            <v>0</v>
          </cell>
        </row>
        <row r="5474">
          <cell r="H5474">
            <v>0</v>
          </cell>
        </row>
        <row r="5475">
          <cell r="H5475">
            <v>0</v>
          </cell>
        </row>
        <row r="5476">
          <cell r="H5476">
            <v>0</v>
          </cell>
        </row>
        <row r="5477">
          <cell r="H5477">
            <v>0</v>
          </cell>
        </row>
        <row r="5478">
          <cell r="H5478">
            <v>0</v>
          </cell>
        </row>
        <row r="5479">
          <cell r="H5479">
            <v>0</v>
          </cell>
        </row>
        <row r="5480">
          <cell r="H5480">
            <v>0</v>
          </cell>
        </row>
        <row r="5481">
          <cell r="H5481">
            <v>0</v>
          </cell>
        </row>
        <row r="5482">
          <cell r="H5482">
            <v>0</v>
          </cell>
        </row>
        <row r="5483">
          <cell r="H5483">
            <v>0</v>
          </cell>
        </row>
        <row r="5484">
          <cell r="H5484">
            <v>0</v>
          </cell>
        </row>
        <row r="5485">
          <cell r="H5485">
            <v>0</v>
          </cell>
        </row>
        <row r="5486">
          <cell r="H5486">
            <v>0</v>
          </cell>
        </row>
        <row r="5487">
          <cell r="H5487">
            <v>0</v>
          </cell>
        </row>
        <row r="5488">
          <cell r="H5488">
            <v>0</v>
          </cell>
        </row>
        <row r="5489">
          <cell r="H5489">
            <v>0</v>
          </cell>
        </row>
        <row r="5490">
          <cell r="H5490">
            <v>0</v>
          </cell>
        </row>
        <row r="5491">
          <cell r="H5491">
            <v>0</v>
          </cell>
        </row>
        <row r="5492">
          <cell r="H5492">
            <v>0</v>
          </cell>
        </row>
        <row r="5493">
          <cell r="H5493">
            <v>0</v>
          </cell>
        </row>
        <row r="5494">
          <cell r="H5494">
            <v>0</v>
          </cell>
        </row>
        <row r="5495">
          <cell r="H5495">
            <v>0</v>
          </cell>
        </row>
        <row r="5496">
          <cell r="H5496">
            <v>0</v>
          </cell>
        </row>
        <row r="5497">
          <cell r="H5497">
            <v>0</v>
          </cell>
        </row>
        <row r="5498">
          <cell r="H5498">
            <v>0</v>
          </cell>
        </row>
        <row r="5499">
          <cell r="H5499">
            <v>0</v>
          </cell>
        </row>
        <row r="5500">
          <cell r="H5500">
            <v>0</v>
          </cell>
        </row>
        <row r="5501">
          <cell r="H5501">
            <v>0</v>
          </cell>
        </row>
        <row r="5502">
          <cell r="H5502">
            <v>0</v>
          </cell>
        </row>
        <row r="5503">
          <cell r="H5503">
            <v>0</v>
          </cell>
        </row>
        <row r="5504">
          <cell r="H5504">
            <v>0</v>
          </cell>
        </row>
        <row r="5505">
          <cell r="H5505">
            <v>0</v>
          </cell>
        </row>
        <row r="5506">
          <cell r="H5506">
            <v>0</v>
          </cell>
        </row>
        <row r="5507">
          <cell r="H5507">
            <v>0</v>
          </cell>
        </row>
        <row r="5508">
          <cell r="H5508">
            <v>0</v>
          </cell>
        </row>
        <row r="5509">
          <cell r="H5509">
            <v>0</v>
          </cell>
        </row>
        <row r="5510">
          <cell r="H5510">
            <v>0</v>
          </cell>
        </row>
        <row r="5511">
          <cell r="H5511">
            <v>0</v>
          </cell>
        </row>
        <row r="5512">
          <cell r="H5512">
            <v>0</v>
          </cell>
        </row>
        <row r="5513">
          <cell r="H5513">
            <v>0</v>
          </cell>
        </row>
        <row r="5514">
          <cell r="H5514">
            <v>0</v>
          </cell>
        </row>
        <row r="5515">
          <cell r="H5515">
            <v>0</v>
          </cell>
        </row>
        <row r="5516">
          <cell r="H5516">
            <v>0</v>
          </cell>
        </row>
        <row r="5517">
          <cell r="H5517">
            <v>0</v>
          </cell>
        </row>
        <row r="5518">
          <cell r="H5518">
            <v>0</v>
          </cell>
        </row>
        <row r="5519">
          <cell r="H5519">
            <v>0</v>
          </cell>
        </row>
        <row r="5520">
          <cell r="H5520">
            <v>0</v>
          </cell>
        </row>
        <row r="5521">
          <cell r="H5521">
            <v>0</v>
          </cell>
        </row>
        <row r="5522">
          <cell r="H5522">
            <v>0</v>
          </cell>
        </row>
        <row r="5523">
          <cell r="H5523">
            <v>0</v>
          </cell>
        </row>
        <row r="5524">
          <cell r="H5524">
            <v>0</v>
          </cell>
        </row>
        <row r="5525">
          <cell r="H5525">
            <v>0</v>
          </cell>
        </row>
        <row r="5526">
          <cell r="H5526">
            <v>0</v>
          </cell>
        </row>
        <row r="5527">
          <cell r="H5527">
            <v>0</v>
          </cell>
        </row>
        <row r="5528">
          <cell r="H5528">
            <v>0</v>
          </cell>
        </row>
        <row r="5529">
          <cell r="H5529">
            <v>0</v>
          </cell>
        </row>
        <row r="5530">
          <cell r="H5530">
            <v>0</v>
          </cell>
        </row>
        <row r="5531">
          <cell r="H5531">
            <v>0</v>
          </cell>
        </row>
        <row r="5532">
          <cell r="H5532">
            <v>0</v>
          </cell>
        </row>
        <row r="5533">
          <cell r="H5533">
            <v>0</v>
          </cell>
        </row>
        <row r="5534">
          <cell r="H5534">
            <v>0</v>
          </cell>
        </row>
        <row r="5535">
          <cell r="H5535">
            <v>0</v>
          </cell>
        </row>
        <row r="5536">
          <cell r="H5536">
            <v>0</v>
          </cell>
        </row>
        <row r="5537">
          <cell r="H5537">
            <v>0</v>
          </cell>
        </row>
        <row r="5538">
          <cell r="H5538">
            <v>0</v>
          </cell>
        </row>
        <row r="5539">
          <cell r="H5539">
            <v>0</v>
          </cell>
        </row>
        <row r="5540">
          <cell r="H5540">
            <v>0</v>
          </cell>
        </row>
        <row r="5541">
          <cell r="H5541">
            <v>0</v>
          </cell>
        </row>
        <row r="5542">
          <cell r="H5542">
            <v>0</v>
          </cell>
        </row>
        <row r="5543">
          <cell r="H5543">
            <v>0</v>
          </cell>
        </row>
        <row r="5544">
          <cell r="H5544">
            <v>0</v>
          </cell>
        </row>
        <row r="5545">
          <cell r="H5545">
            <v>0</v>
          </cell>
        </row>
        <row r="5546">
          <cell r="H5546">
            <v>0</v>
          </cell>
        </row>
        <row r="5547">
          <cell r="H5547">
            <v>0</v>
          </cell>
        </row>
        <row r="5548">
          <cell r="H5548">
            <v>0</v>
          </cell>
        </row>
        <row r="5549">
          <cell r="H5549">
            <v>0</v>
          </cell>
        </row>
        <row r="5550">
          <cell r="H5550">
            <v>0</v>
          </cell>
        </row>
        <row r="5551">
          <cell r="H5551">
            <v>0</v>
          </cell>
        </row>
        <row r="5552">
          <cell r="H5552">
            <v>0</v>
          </cell>
        </row>
        <row r="5553">
          <cell r="H5553">
            <v>0</v>
          </cell>
        </row>
        <row r="5554">
          <cell r="H5554">
            <v>0</v>
          </cell>
        </row>
        <row r="5555">
          <cell r="H5555">
            <v>0</v>
          </cell>
        </row>
        <row r="5556">
          <cell r="H5556">
            <v>0</v>
          </cell>
        </row>
        <row r="5557">
          <cell r="H5557">
            <v>0</v>
          </cell>
        </row>
        <row r="5558">
          <cell r="H5558">
            <v>0</v>
          </cell>
        </row>
        <row r="5559">
          <cell r="H5559">
            <v>0</v>
          </cell>
        </row>
        <row r="5560">
          <cell r="H5560">
            <v>0</v>
          </cell>
        </row>
        <row r="5561">
          <cell r="H5561">
            <v>0</v>
          </cell>
        </row>
        <row r="5562">
          <cell r="H5562">
            <v>0</v>
          </cell>
        </row>
        <row r="5563">
          <cell r="H5563">
            <v>0</v>
          </cell>
        </row>
        <row r="5564">
          <cell r="H5564">
            <v>0</v>
          </cell>
        </row>
        <row r="5565">
          <cell r="H5565">
            <v>0</v>
          </cell>
        </row>
        <row r="5566">
          <cell r="H5566">
            <v>0</v>
          </cell>
        </row>
        <row r="5567">
          <cell r="H5567">
            <v>0</v>
          </cell>
        </row>
        <row r="5568">
          <cell r="H5568">
            <v>0</v>
          </cell>
        </row>
        <row r="5569">
          <cell r="H5569">
            <v>0</v>
          </cell>
        </row>
        <row r="5570">
          <cell r="H5570">
            <v>0</v>
          </cell>
        </row>
        <row r="5571">
          <cell r="H5571">
            <v>0</v>
          </cell>
        </row>
        <row r="5572">
          <cell r="H5572">
            <v>0</v>
          </cell>
        </row>
        <row r="5573">
          <cell r="H5573">
            <v>0</v>
          </cell>
        </row>
        <row r="5574">
          <cell r="H5574">
            <v>0</v>
          </cell>
        </row>
        <row r="5575">
          <cell r="H5575">
            <v>0</v>
          </cell>
        </row>
        <row r="5576">
          <cell r="H5576">
            <v>0</v>
          </cell>
        </row>
        <row r="5577">
          <cell r="H5577">
            <v>0</v>
          </cell>
        </row>
        <row r="5578">
          <cell r="H5578">
            <v>0</v>
          </cell>
        </row>
        <row r="5579">
          <cell r="H5579">
            <v>0</v>
          </cell>
        </row>
        <row r="5580">
          <cell r="H5580">
            <v>0</v>
          </cell>
        </row>
        <row r="5581">
          <cell r="H5581">
            <v>0</v>
          </cell>
        </row>
        <row r="5582">
          <cell r="H5582">
            <v>0</v>
          </cell>
        </row>
        <row r="5583">
          <cell r="H5583">
            <v>0</v>
          </cell>
        </row>
        <row r="5584">
          <cell r="H5584">
            <v>0</v>
          </cell>
        </row>
        <row r="5585">
          <cell r="H5585">
            <v>0</v>
          </cell>
        </row>
        <row r="5586">
          <cell r="H5586">
            <v>0</v>
          </cell>
        </row>
        <row r="5587">
          <cell r="H5587">
            <v>0</v>
          </cell>
        </row>
        <row r="5588">
          <cell r="H5588">
            <v>0</v>
          </cell>
        </row>
        <row r="5589">
          <cell r="H5589">
            <v>0</v>
          </cell>
        </row>
        <row r="5590">
          <cell r="H5590">
            <v>0</v>
          </cell>
        </row>
        <row r="5591">
          <cell r="H5591">
            <v>0</v>
          </cell>
        </row>
        <row r="5592">
          <cell r="H5592">
            <v>0</v>
          </cell>
        </row>
        <row r="5593">
          <cell r="H5593">
            <v>0</v>
          </cell>
        </row>
        <row r="5594">
          <cell r="H5594">
            <v>0</v>
          </cell>
        </row>
        <row r="5595">
          <cell r="H5595">
            <v>0</v>
          </cell>
        </row>
        <row r="5596">
          <cell r="H5596">
            <v>0</v>
          </cell>
        </row>
        <row r="5597">
          <cell r="H5597">
            <v>0</v>
          </cell>
        </row>
        <row r="5598">
          <cell r="H5598">
            <v>0</v>
          </cell>
        </row>
        <row r="5599">
          <cell r="H5599">
            <v>0</v>
          </cell>
        </row>
        <row r="5600">
          <cell r="H5600">
            <v>0</v>
          </cell>
        </row>
        <row r="5601">
          <cell r="H5601">
            <v>0</v>
          </cell>
        </row>
        <row r="5602">
          <cell r="H5602">
            <v>0</v>
          </cell>
        </row>
        <row r="5603">
          <cell r="H5603">
            <v>0</v>
          </cell>
        </row>
        <row r="5604">
          <cell r="H5604">
            <v>0</v>
          </cell>
        </row>
        <row r="5605">
          <cell r="H5605">
            <v>0</v>
          </cell>
        </row>
        <row r="5606">
          <cell r="H5606">
            <v>0</v>
          </cell>
        </row>
        <row r="5607">
          <cell r="H5607">
            <v>0</v>
          </cell>
        </row>
        <row r="5608">
          <cell r="H5608">
            <v>0</v>
          </cell>
        </row>
        <row r="5609">
          <cell r="H5609">
            <v>0</v>
          </cell>
        </row>
        <row r="5610">
          <cell r="H5610">
            <v>0</v>
          </cell>
        </row>
        <row r="5611">
          <cell r="H5611">
            <v>0</v>
          </cell>
        </row>
        <row r="5612">
          <cell r="H5612">
            <v>0</v>
          </cell>
        </row>
        <row r="5613">
          <cell r="H5613">
            <v>0</v>
          </cell>
        </row>
        <row r="5614">
          <cell r="H5614">
            <v>0</v>
          </cell>
        </row>
        <row r="5615">
          <cell r="H5615">
            <v>0</v>
          </cell>
        </row>
        <row r="5616">
          <cell r="H5616">
            <v>0</v>
          </cell>
        </row>
        <row r="5617">
          <cell r="H5617">
            <v>0</v>
          </cell>
        </row>
        <row r="5618">
          <cell r="H5618">
            <v>0</v>
          </cell>
        </row>
        <row r="5619">
          <cell r="H5619">
            <v>0</v>
          </cell>
        </row>
        <row r="5620">
          <cell r="H5620">
            <v>0</v>
          </cell>
        </row>
        <row r="5621">
          <cell r="H5621">
            <v>0</v>
          </cell>
        </row>
        <row r="5622">
          <cell r="H5622">
            <v>0</v>
          </cell>
        </row>
        <row r="5623">
          <cell r="H5623">
            <v>0</v>
          </cell>
        </row>
        <row r="5624">
          <cell r="H5624">
            <v>0</v>
          </cell>
        </row>
        <row r="5625">
          <cell r="H5625">
            <v>0</v>
          </cell>
        </row>
        <row r="5626">
          <cell r="H5626">
            <v>0</v>
          </cell>
        </row>
        <row r="5627">
          <cell r="H5627">
            <v>0</v>
          </cell>
        </row>
        <row r="5628">
          <cell r="H5628">
            <v>0</v>
          </cell>
        </row>
        <row r="5629">
          <cell r="H5629">
            <v>0</v>
          </cell>
        </row>
        <row r="5630">
          <cell r="H5630">
            <v>0</v>
          </cell>
        </row>
        <row r="5631">
          <cell r="H5631">
            <v>0</v>
          </cell>
        </row>
        <row r="5632">
          <cell r="H5632">
            <v>0</v>
          </cell>
        </row>
        <row r="5633">
          <cell r="H5633">
            <v>0</v>
          </cell>
        </row>
        <row r="5634">
          <cell r="H5634">
            <v>0</v>
          </cell>
        </row>
        <row r="5635">
          <cell r="H5635">
            <v>0</v>
          </cell>
        </row>
        <row r="5636">
          <cell r="H5636">
            <v>0</v>
          </cell>
        </row>
        <row r="5637">
          <cell r="H5637">
            <v>0</v>
          </cell>
        </row>
        <row r="5638">
          <cell r="H5638">
            <v>0</v>
          </cell>
        </row>
        <row r="5639">
          <cell r="H5639">
            <v>0</v>
          </cell>
        </row>
        <row r="5640">
          <cell r="H5640">
            <v>0</v>
          </cell>
        </row>
        <row r="5641">
          <cell r="H5641">
            <v>0</v>
          </cell>
        </row>
        <row r="5642">
          <cell r="H5642">
            <v>0</v>
          </cell>
        </row>
        <row r="5643">
          <cell r="H5643">
            <v>0</v>
          </cell>
        </row>
        <row r="5644">
          <cell r="H5644">
            <v>0</v>
          </cell>
        </row>
        <row r="5645">
          <cell r="H5645">
            <v>0</v>
          </cell>
        </row>
        <row r="5646">
          <cell r="H5646">
            <v>0</v>
          </cell>
        </row>
        <row r="5647">
          <cell r="H5647">
            <v>0</v>
          </cell>
        </row>
        <row r="5648">
          <cell r="H5648">
            <v>0</v>
          </cell>
        </row>
        <row r="5649">
          <cell r="H5649">
            <v>0</v>
          </cell>
        </row>
        <row r="5650">
          <cell r="H5650">
            <v>0</v>
          </cell>
        </row>
        <row r="5651">
          <cell r="H5651">
            <v>0</v>
          </cell>
        </row>
        <row r="5652">
          <cell r="H5652">
            <v>0</v>
          </cell>
        </row>
        <row r="5653">
          <cell r="H5653">
            <v>0</v>
          </cell>
        </row>
        <row r="5654">
          <cell r="H5654">
            <v>0</v>
          </cell>
        </row>
        <row r="5655">
          <cell r="H5655">
            <v>0</v>
          </cell>
        </row>
        <row r="5656">
          <cell r="H5656">
            <v>0</v>
          </cell>
        </row>
        <row r="5657">
          <cell r="H5657">
            <v>0</v>
          </cell>
        </row>
        <row r="5658">
          <cell r="H5658">
            <v>0</v>
          </cell>
        </row>
        <row r="5659">
          <cell r="H5659">
            <v>0</v>
          </cell>
        </row>
        <row r="5660">
          <cell r="H5660">
            <v>0</v>
          </cell>
        </row>
        <row r="5661">
          <cell r="H5661">
            <v>0</v>
          </cell>
        </row>
        <row r="5662">
          <cell r="H5662">
            <v>0</v>
          </cell>
        </row>
        <row r="5663">
          <cell r="H5663">
            <v>0</v>
          </cell>
        </row>
        <row r="5664">
          <cell r="H5664">
            <v>0</v>
          </cell>
        </row>
        <row r="5665">
          <cell r="H5665">
            <v>0</v>
          </cell>
        </row>
        <row r="5666">
          <cell r="H5666">
            <v>0</v>
          </cell>
        </row>
        <row r="5667">
          <cell r="H5667">
            <v>0</v>
          </cell>
        </row>
        <row r="5668">
          <cell r="H5668">
            <v>0</v>
          </cell>
        </row>
        <row r="5669">
          <cell r="H5669">
            <v>0</v>
          </cell>
        </row>
        <row r="5670">
          <cell r="H5670">
            <v>0</v>
          </cell>
        </row>
        <row r="5671">
          <cell r="H5671">
            <v>0</v>
          </cell>
        </row>
        <row r="5672">
          <cell r="H5672">
            <v>0</v>
          </cell>
        </row>
        <row r="5673">
          <cell r="H5673">
            <v>0</v>
          </cell>
        </row>
        <row r="5674">
          <cell r="H5674">
            <v>0</v>
          </cell>
        </row>
        <row r="5675">
          <cell r="H5675">
            <v>0</v>
          </cell>
        </row>
        <row r="5676">
          <cell r="H5676">
            <v>0</v>
          </cell>
        </row>
        <row r="5677">
          <cell r="H5677">
            <v>0</v>
          </cell>
        </row>
        <row r="5678">
          <cell r="H5678">
            <v>0</v>
          </cell>
        </row>
        <row r="5679">
          <cell r="H5679">
            <v>0</v>
          </cell>
        </row>
        <row r="5680">
          <cell r="H5680">
            <v>0</v>
          </cell>
        </row>
        <row r="5681">
          <cell r="H5681">
            <v>0</v>
          </cell>
        </row>
        <row r="5682">
          <cell r="H5682">
            <v>0</v>
          </cell>
        </row>
        <row r="5683">
          <cell r="H5683">
            <v>0</v>
          </cell>
        </row>
        <row r="5684">
          <cell r="H5684">
            <v>0</v>
          </cell>
        </row>
        <row r="5685">
          <cell r="H5685">
            <v>0</v>
          </cell>
        </row>
        <row r="5686">
          <cell r="H5686">
            <v>0</v>
          </cell>
        </row>
        <row r="5687">
          <cell r="H5687">
            <v>0</v>
          </cell>
        </row>
        <row r="5688">
          <cell r="H5688">
            <v>0</v>
          </cell>
        </row>
        <row r="5689">
          <cell r="H5689">
            <v>0</v>
          </cell>
        </row>
        <row r="5690">
          <cell r="H5690">
            <v>0</v>
          </cell>
        </row>
        <row r="5691">
          <cell r="H5691">
            <v>0</v>
          </cell>
        </row>
        <row r="5692">
          <cell r="H5692">
            <v>0</v>
          </cell>
        </row>
        <row r="5693">
          <cell r="H5693">
            <v>0</v>
          </cell>
        </row>
        <row r="5694">
          <cell r="H5694">
            <v>0</v>
          </cell>
        </row>
        <row r="5695">
          <cell r="H5695">
            <v>0</v>
          </cell>
        </row>
        <row r="5696">
          <cell r="H5696">
            <v>0</v>
          </cell>
        </row>
        <row r="5697">
          <cell r="H5697">
            <v>0</v>
          </cell>
        </row>
        <row r="5698">
          <cell r="H5698">
            <v>0</v>
          </cell>
        </row>
        <row r="5699">
          <cell r="H5699">
            <v>0</v>
          </cell>
        </row>
        <row r="5700">
          <cell r="H5700">
            <v>0</v>
          </cell>
        </row>
        <row r="5701">
          <cell r="H5701">
            <v>0</v>
          </cell>
        </row>
        <row r="5702">
          <cell r="H5702">
            <v>0</v>
          </cell>
        </row>
        <row r="5703">
          <cell r="H5703">
            <v>0</v>
          </cell>
        </row>
        <row r="5704">
          <cell r="H5704">
            <v>0</v>
          </cell>
        </row>
        <row r="5705">
          <cell r="H5705">
            <v>0</v>
          </cell>
        </row>
        <row r="5706">
          <cell r="H5706">
            <v>0</v>
          </cell>
        </row>
        <row r="5707">
          <cell r="H5707">
            <v>0</v>
          </cell>
        </row>
        <row r="5708">
          <cell r="H5708">
            <v>0</v>
          </cell>
        </row>
        <row r="5709">
          <cell r="H5709">
            <v>0</v>
          </cell>
        </row>
        <row r="5710">
          <cell r="H5710">
            <v>0</v>
          </cell>
        </row>
        <row r="5711">
          <cell r="H5711">
            <v>0</v>
          </cell>
        </row>
        <row r="5712">
          <cell r="H5712">
            <v>0</v>
          </cell>
        </row>
        <row r="5713">
          <cell r="H5713">
            <v>0</v>
          </cell>
        </row>
        <row r="5714">
          <cell r="H5714">
            <v>0</v>
          </cell>
        </row>
        <row r="5715">
          <cell r="H5715">
            <v>0</v>
          </cell>
        </row>
        <row r="5716">
          <cell r="H5716">
            <v>0</v>
          </cell>
        </row>
        <row r="5717">
          <cell r="H5717">
            <v>0</v>
          </cell>
        </row>
        <row r="5718">
          <cell r="H5718">
            <v>0</v>
          </cell>
        </row>
        <row r="5719">
          <cell r="H5719">
            <v>0</v>
          </cell>
        </row>
        <row r="5720">
          <cell r="H5720">
            <v>0</v>
          </cell>
        </row>
        <row r="5721">
          <cell r="H5721">
            <v>0</v>
          </cell>
        </row>
        <row r="5722">
          <cell r="H5722">
            <v>0</v>
          </cell>
        </row>
        <row r="5723">
          <cell r="H5723">
            <v>0</v>
          </cell>
        </row>
        <row r="5724">
          <cell r="H5724">
            <v>0</v>
          </cell>
        </row>
        <row r="5725">
          <cell r="H5725">
            <v>0</v>
          </cell>
        </row>
        <row r="5726">
          <cell r="H5726">
            <v>0</v>
          </cell>
        </row>
        <row r="5727">
          <cell r="H5727">
            <v>0</v>
          </cell>
        </row>
        <row r="5728">
          <cell r="H5728">
            <v>0</v>
          </cell>
        </row>
        <row r="5729">
          <cell r="H5729">
            <v>0</v>
          </cell>
        </row>
        <row r="5730">
          <cell r="H5730">
            <v>0</v>
          </cell>
        </row>
        <row r="5731">
          <cell r="H5731">
            <v>0</v>
          </cell>
        </row>
        <row r="5732">
          <cell r="H5732">
            <v>0</v>
          </cell>
        </row>
        <row r="5733">
          <cell r="H5733">
            <v>0</v>
          </cell>
        </row>
        <row r="5734">
          <cell r="H5734">
            <v>0</v>
          </cell>
        </row>
        <row r="5735">
          <cell r="H5735">
            <v>0</v>
          </cell>
        </row>
        <row r="5736">
          <cell r="H5736">
            <v>0</v>
          </cell>
        </row>
        <row r="5737">
          <cell r="H5737">
            <v>0</v>
          </cell>
        </row>
        <row r="5738">
          <cell r="H5738">
            <v>0</v>
          </cell>
        </row>
        <row r="5739">
          <cell r="H5739">
            <v>0</v>
          </cell>
        </row>
        <row r="5740">
          <cell r="H5740">
            <v>0</v>
          </cell>
        </row>
        <row r="5741">
          <cell r="H5741">
            <v>0</v>
          </cell>
        </row>
        <row r="5742">
          <cell r="H5742">
            <v>0</v>
          </cell>
        </row>
        <row r="5743">
          <cell r="H5743">
            <v>0</v>
          </cell>
        </row>
        <row r="5744">
          <cell r="H5744">
            <v>0</v>
          </cell>
        </row>
        <row r="5745">
          <cell r="H5745">
            <v>0</v>
          </cell>
        </row>
        <row r="5746">
          <cell r="H5746">
            <v>0</v>
          </cell>
        </row>
        <row r="5747">
          <cell r="H5747">
            <v>0</v>
          </cell>
        </row>
        <row r="5748">
          <cell r="H5748">
            <v>0</v>
          </cell>
        </row>
        <row r="5749">
          <cell r="H5749">
            <v>0</v>
          </cell>
        </row>
        <row r="5750">
          <cell r="H5750">
            <v>0</v>
          </cell>
        </row>
        <row r="5751">
          <cell r="H5751">
            <v>0</v>
          </cell>
        </row>
        <row r="5752">
          <cell r="H5752">
            <v>0</v>
          </cell>
        </row>
        <row r="5753">
          <cell r="H5753">
            <v>0</v>
          </cell>
        </row>
        <row r="5754">
          <cell r="H5754">
            <v>0</v>
          </cell>
        </row>
        <row r="5755">
          <cell r="H5755">
            <v>0</v>
          </cell>
        </row>
        <row r="5756">
          <cell r="H5756">
            <v>0</v>
          </cell>
        </row>
        <row r="5757">
          <cell r="H5757">
            <v>0</v>
          </cell>
        </row>
        <row r="5758">
          <cell r="H5758">
            <v>0</v>
          </cell>
        </row>
        <row r="5759">
          <cell r="H5759">
            <v>0</v>
          </cell>
        </row>
        <row r="5760">
          <cell r="H5760">
            <v>0</v>
          </cell>
        </row>
        <row r="5761">
          <cell r="H5761">
            <v>0</v>
          </cell>
        </row>
        <row r="5762">
          <cell r="H5762">
            <v>0</v>
          </cell>
        </row>
        <row r="5763">
          <cell r="H5763">
            <v>0</v>
          </cell>
        </row>
        <row r="5764">
          <cell r="H5764">
            <v>0</v>
          </cell>
        </row>
        <row r="5765">
          <cell r="H5765">
            <v>0</v>
          </cell>
        </row>
        <row r="5766">
          <cell r="H5766">
            <v>0</v>
          </cell>
        </row>
        <row r="5767">
          <cell r="H5767">
            <v>0</v>
          </cell>
        </row>
        <row r="5768">
          <cell r="H5768">
            <v>0</v>
          </cell>
        </row>
        <row r="5769">
          <cell r="H5769">
            <v>0</v>
          </cell>
        </row>
        <row r="5770">
          <cell r="H5770">
            <v>0</v>
          </cell>
        </row>
        <row r="5771">
          <cell r="H5771">
            <v>0</v>
          </cell>
        </row>
        <row r="5772">
          <cell r="H5772">
            <v>0</v>
          </cell>
        </row>
        <row r="5773">
          <cell r="H5773">
            <v>0</v>
          </cell>
        </row>
        <row r="5774">
          <cell r="H5774">
            <v>0</v>
          </cell>
        </row>
        <row r="5775">
          <cell r="H5775">
            <v>0</v>
          </cell>
        </row>
        <row r="5776">
          <cell r="H5776">
            <v>0</v>
          </cell>
        </row>
        <row r="5777">
          <cell r="H5777">
            <v>0</v>
          </cell>
        </row>
        <row r="5778">
          <cell r="H5778">
            <v>0</v>
          </cell>
        </row>
        <row r="5779">
          <cell r="H5779">
            <v>0</v>
          </cell>
        </row>
        <row r="5780">
          <cell r="H5780">
            <v>0</v>
          </cell>
        </row>
        <row r="5781">
          <cell r="H5781">
            <v>0</v>
          </cell>
        </row>
        <row r="5782">
          <cell r="H5782">
            <v>0</v>
          </cell>
        </row>
        <row r="5783">
          <cell r="H5783">
            <v>0</v>
          </cell>
        </row>
        <row r="5784">
          <cell r="H5784">
            <v>0</v>
          </cell>
        </row>
        <row r="5785">
          <cell r="H5785">
            <v>0</v>
          </cell>
        </row>
        <row r="5786">
          <cell r="H5786">
            <v>0</v>
          </cell>
        </row>
        <row r="5787">
          <cell r="H5787">
            <v>0</v>
          </cell>
        </row>
        <row r="5788">
          <cell r="H5788">
            <v>0</v>
          </cell>
        </row>
        <row r="5789">
          <cell r="H5789">
            <v>0</v>
          </cell>
        </row>
        <row r="5790">
          <cell r="H5790">
            <v>0</v>
          </cell>
        </row>
        <row r="5791">
          <cell r="H5791">
            <v>0</v>
          </cell>
        </row>
        <row r="5792">
          <cell r="H5792">
            <v>0</v>
          </cell>
        </row>
        <row r="5793">
          <cell r="H5793">
            <v>0</v>
          </cell>
        </row>
        <row r="5794">
          <cell r="H5794">
            <v>0</v>
          </cell>
        </row>
        <row r="5795">
          <cell r="H5795">
            <v>0</v>
          </cell>
        </row>
        <row r="5796">
          <cell r="H5796">
            <v>0</v>
          </cell>
        </row>
        <row r="5797">
          <cell r="H5797">
            <v>0</v>
          </cell>
        </row>
        <row r="5798">
          <cell r="H5798">
            <v>0</v>
          </cell>
        </row>
        <row r="5799">
          <cell r="H5799">
            <v>0</v>
          </cell>
        </row>
        <row r="5800">
          <cell r="H5800">
            <v>0</v>
          </cell>
        </row>
        <row r="5801">
          <cell r="H5801">
            <v>0</v>
          </cell>
        </row>
        <row r="5802">
          <cell r="H5802">
            <v>0</v>
          </cell>
        </row>
        <row r="5803">
          <cell r="H5803">
            <v>0</v>
          </cell>
        </row>
        <row r="5804">
          <cell r="H5804">
            <v>0</v>
          </cell>
        </row>
        <row r="5805">
          <cell r="H5805">
            <v>0</v>
          </cell>
        </row>
        <row r="5806">
          <cell r="H5806">
            <v>0</v>
          </cell>
        </row>
        <row r="5807">
          <cell r="H5807">
            <v>0</v>
          </cell>
        </row>
        <row r="5808">
          <cell r="H5808">
            <v>0</v>
          </cell>
        </row>
        <row r="5809">
          <cell r="H5809">
            <v>0</v>
          </cell>
        </row>
        <row r="5810">
          <cell r="H5810">
            <v>0</v>
          </cell>
        </row>
        <row r="5811">
          <cell r="H5811">
            <v>0</v>
          </cell>
        </row>
        <row r="5812">
          <cell r="H5812">
            <v>0</v>
          </cell>
        </row>
        <row r="5813">
          <cell r="H5813">
            <v>0</v>
          </cell>
        </row>
        <row r="5814">
          <cell r="H5814">
            <v>0</v>
          </cell>
        </row>
        <row r="5815">
          <cell r="H5815">
            <v>0</v>
          </cell>
        </row>
        <row r="5816">
          <cell r="H5816">
            <v>0</v>
          </cell>
        </row>
        <row r="5817">
          <cell r="H5817">
            <v>0</v>
          </cell>
        </row>
        <row r="5818">
          <cell r="H5818">
            <v>0</v>
          </cell>
        </row>
        <row r="5819">
          <cell r="H5819">
            <v>0</v>
          </cell>
        </row>
        <row r="5820">
          <cell r="H5820">
            <v>0</v>
          </cell>
        </row>
        <row r="5821">
          <cell r="H5821">
            <v>0</v>
          </cell>
        </row>
        <row r="5822">
          <cell r="H5822">
            <v>0</v>
          </cell>
        </row>
        <row r="5823">
          <cell r="H5823">
            <v>0</v>
          </cell>
        </row>
        <row r="5824">
          <cell r="H5824">
            <v>0</v>
          </cell>
        </row>
        <row r="5825">
          <cell r="H5825">
            <v>0</v>
          </cell>
        </row>
        <row r="5826">
          <cell r="H5826">
            <v>0</v>
          </cell>
        </row>
        <row r="5827">
          <cell r="H5827">
            <v>0</v>
          </cell>
        </row>
        <row r="5828">
          <cell r="H5828">
            <v>0</v>
          </cell>
        </row>
        <row r="5829">
          <cell r="H5829">
            <v>0</v>
          </cell>
        </row>
        <row r="5830">
          <cell r="H5830">
            <v>0</v>
          </cell>
        </row>
        <row r="5831">
          <cell r="H5831">
            <v>0</v>
          </cell>
        </row>
        <row r="5832">
          <cell r="H5832">
            <v>0</v>
          </cell>
        </row>
        <row r="5833">
          <cell r="H5833">
            <v>0</v>
          </cell>
        </row>
        <row r="5834">
          <cell r="H5834">
            <v>0</v>
          </cell>
        </row>
        <row r="5835">
          <cell r="H5835">
            <v>0</v>
          </cell>
        </row>
        <row r="5836">
          <cell r="H5836">
            <v>0</v>
          </cell>
        </row>
        <row r="5837">
          <cell r="H5837">
            <v>0</v>
          </cell>
        </row>
        <row r="5838">
          <cell r="H5838">
            <v>0</v>
          </cell>
        </row>
        <row r="5839">
          <cell r="H5839">
            <v>0</v>
          </cell>
        </row>
        <row r="5840">
          <cell r="H5840">
            <v>0</v>
          </cell>
        </row>
        <row r="5841">
          <cell r="H5841">
            <v>0</v>
          </cell>
        </row>
        <row r="5842">
          <cell r="H5842">
            <v>0</v>
          </cell>
        </row>
        <row r="5843">
          <cell r="H5843">
            <v>0</v>
          </cell>
        </row>
        <row r="5844">
          <cell r="H5844">
            <v>0</v>
          </cell>
        </row>
        <row r="5845">
          <cell r="H5845">
            <v>0</v>
          </cell>
        </row>
        <row r="5846">
          <cell r="H5846">
            <v>0</v>
          </cell>
        </row>
        <row r="5847">
          <cell r="H5847">
            <v>0</v>
          </cell>
        </row>
        <row r="5848">
          <cell r="H5848">
            <v>0</v>
          </cell>
        </row>
        <row r="5849">
          <cell r="H5849">
            <v>0</v>
          </cell>
        </row>
        <row r="5850">
          <cell r="H5850">
            <v>0</v>
          </cell>
        </row>
        <row r="5851">
          <cell r="H5851">
            <v>0</v>
          </cell>
        </row>
        <row r="5852">
          <cell r="H5852">
            <v>0</v>
          </cell>
        </row>
        <row r="5853">
          <cell r="H5853">
            <v>0</v>
          </cell>
        </row>
        <row r="5854">
          <cell r="H5854">
            <v>0</v>
          </cell>
        </row>
        <row r="5855">
          <cell r="H5855">
            <v>0</v>
          </cell>
        </row>
        <row r="5856">
          <cell r="H5856">
            <v>0</v>
          </cell>
        </row>
        <row r="5857">
          <cell r="H5857">
            <v>0</v>
          </cell>
        </row>
        <row r="5858">
          <cell r="H5858">
            <v>0</v>
          </cell>
        </row>
        <row r="5859">
          <cell r="H5859">
            <v>0</v>
          </cell>
        </row>
        <row r="5860">
          <cell r="H5860">
            <v>0</v>
          </cell>
        </row>
        <row r="5861">
          <cell r="H5861">
            <v>0</v>
          </cell>
        </row>
        <row r="5862">
          <cell r="H5862">
            <v>0</v>
          </cell>
        </row>
        <row r="5863">
          <cell r="H5863">
            <v>0</v>
          </cell>
        </row>
        <row r="5864">
          <cell r="H5864">
            <v>0</v>
          </cell>
        </row>
        <row r="5865">
          <cell r="H5865">
            <v>0</v>
          </cell>
        </row>
        <row r="5866">
          <cell r="H5866">
            <v>0</v>
          </cell>
        </row>
        <row r="5867">
          <cell r="H5867">
            <v>0</v>
          </cell>
        </row>
        <row r="5868">
          <cell r="H5868">
            <v>0</v>
          </cell>
        </row>
        <row r="5869">
          <cell r="H5869">
            <v>0</v>
          </cell>
        </row>
        <row r="5870">
          <cell r="H5870">
            <v>0</v>
          </cell>
        </row>
        <row r="5871">
          <cell r="H5871">
            <v>0</v>
          </cell>
        </row>
        <row r="5872">
          <cell r="H5872">
            <v>0</v>
          </cell>
        </row>
        <row r="5873">
          <cell r="H5873">
            <v>0</v>
          </cell>
        </row>
        <row r="5874">
          <cell r="H5874">
            <v>0</v>
          </cell>
        </row>
        <row r="5875">
          <cell r="H5875">
            <v>0</v>
          </cell>
        </row>
        <row r="5876">
          <cell r="H5876">
            <v>0</v>
          </cell>
        </row>
        <row r="5877">
          <cell r="H5877">
            <v>0</v>
          </cell>
        </row>
        <row r="5878">
          <cell r="H5878">
            <v>0</v>
          </cell>
        </row>
        <row r="5879">
          <cell r="H5879">
            <v>0</v>
          </cell>
        </row>
        <row r="5880">
          <cell r="H5880">
            <v>0</v>
          </cell>
        </row>
        <row r="5881">
          <cell r="H5881">
            <v>0</v>
          </cell>
        </row>
        <row r="5882">
          <cell r="H5882">
            <v>0</v>
          </cell>
        </row>
        <row r="5883">
          <cell r="H5883">
            <v>0</v>
          </cell>
        </row>
        <row r="5884">
          <cell r="H5884">
            <v>0</v>
          </cell>
        </row>
        <row r="5885">
          <cell r="H5885">
            <v>0</v>
          </cell>
        </row>
        <row r="5886">
          <cell r="H5886">
            <v>0</v>
          </cell>
        </row>
        <row r="5887">
          <cell r="H5887">
            <v>0</v>
          </cell>
        </row>
        <row r="5888">
          <cell r="H5888">
            <v>0</v>
          </cell>
        </row>
        <row r="5889">
          <cell r="H5889">
            <v>0</v>
          </cell>
        </row>
        <row r="5890">
          <cell r="H5890">
            <v>0</v>
          </cell>
        </row>
        <row r="5891">
          <cell r="H5891">
            <v>0</v>
          </cell>
        </row>
        <row r="5892">
          <cell r="H5892">
            <v>0</v>
          </cell>
        </row>
        <row r="5893">
          <cell r="H5893">
            <v>0</v>
          </cell>
        </row>
        <row r="5894">
          <cell r="H5894">
            <v>0</v>
          </cell>
        </row>
        <row r="5895">
          <cell r="H5895">
            <v>0</v>
          </cell>
        </row>
        <row r="5896">
          <cell r="H5896">
            <v>0</v>
          </cell>
        </row>
        <row r="5897">
          <cell r="H5897">
            <v>0</v>
          </cell>
        </row>
        <row r="5898">
          <cell r="H5898">
            <v>0</v>
          </cell>
        </row>
        <row r="5899">
          <cell r="H5899">
            <v>0</v>
          </cell>
        </row>
        <row r="5900">
          <cell r="H5900">
            <v>0</v>
          </cell>
        </row>
        <row r="5901">
          <cell r="H5901">
            <v>0</v>
          </cell>
        </row>
        <row r="5902">
          <cell r="H5902">
            <v>0</v>
          </cell>
        </row>
        <row r="5903">
          <cell r="H5903">
            <v>0</v>
          </cell>
        </row>
        <row r="5904">
          <cell r="H5904">
            <v>0</v>
          </cell>
        </row>
        <row r="5905">
          <cell r="H5905">
            <v>0</v>
          </cell>
        </row>
        <row r="5906">
          <cell r="H5906">
            <v>0</v>
          </cell>
        </row>
        <row r="5907">
          <cell r="H5907">
            <v>0</v>
          </cell>
        </row>
        <row r="5908">
          <cell r="H5908">
            <v>0</v>
          </cell>
        </row>
        <row r="5909">
          <cell r="H5909">
            <v>0</v>
          </cell>
        </row>
        <row r="5910">
          <cell r="H5910">
            <v>0</v>
          </cell>
        </row>
        <row r="5911">
          <cell r="H5911">
            <v>0</v>
          </cell>
        </row>
        <row r="5912">
          <cell r="H5912">
            <v>0</v>
          </cell>
        </row>
        <row r="5913">
          <cell r="H5913">
            <v>0</v>
          </cell>
        </row>
        <row r="5914">
          <cell r="H5914">
            <v>0</v>
          </cell>
        </row>
        <row r="5915">
          <cell r="H5915">
            <v>0</v>
          </cell>
        </row>
        <row r="5916">
          <cell r="H5916">
            <v>0</v>
          </cell>
        </row>
        <row r="5917">
          <cell r="H5917">
            <v>0</v>
          </cell>
        </row>
        <row r="5918">
          <cell r="H5918">
            <v>0</v>
          </cell>
        </row>
        <row r="5919">
          <cell r="H5919">
            <v>0</v>
          </cell>
        </row>
        <row r="5920">
          <cell r="H5920">
            <v>0</v>
          </cell>
        </row>
        <row r="5921">
          <cell r="H5921">
            <v>0</v>
          </cell>
        </row>
        <row r="5922">
          <cell r="H5922">
            <v>0</v>
          </cell>
        </row>
        <row r="5923">
          <cell r="H5923">
            <v>0</v>
          </cell>
        </row>
        <row r="5924">
          <cell r="H5924">
            <v>0</v>
          </cell>
        </row>
        <row r="5925">
          <cell r="H5925">
            <v>0</v>
          </cell>
        </row>
        <row r="5926">
          <cell r="H5926">
            <v>0</v>
          </cell>
        </row>
        <row r="5927">
          <cell r="H5927">
            <v>0</v>
          </cell>
        </row>
        <row r="5928">
          <cell r="H5928">
            <v>0</v>
          </cell>
        </row>
        <row r="5929">
          <cell r="H5929">
            <v>0</v>
          </cell>
        </row>
        <row r="5930">
          <cell r="H5930">
            <v>0</v>
          </cell>
        </row>
        <row r="5931">
          <cell r="H5931">
            <v>0</v>
          </cell>
        </row>
        <row r="5932">
          <cell r="H5932">
            <v>0</v>
          </cell>
        </row>
        <row r="5933">
          <cell r="H5933">
            <v>0</v>
          </cell>
        </row>
        <row r="5934">
          <cell r="H5934">
            <v>0</v>
          </cell>
        </row>
        <row r="5935">
          <cell r="H5935">
            <v>0</v>
          </cell>
        </row>
        <row r="5936">
          <cell r="H5936">
            <v>0</v>
          </cell>
        </row>
        <row r="5937">
          <cell r="H5937">
            <v>0</v>
          </cell>
        </row>
        <row r="5938">
          <cell r="H5938">
            <v>0</v>
          </cell>
        </row>
        <row r="5939">
          <cell r="H5939">
            <v>0</v>
          </cell>
        </row>
        <row r="5940">
          <cell r="H5940">
            <v>0</v>
          </cell>
        </row>
        <row r="5941">
          <cell r="H5941">
            <v>0</v>
          </cell>
        </row>
        <row r="5942">
          <cell r="H5942">
            <v>0</v>
          </cell>
        </row>
        <row r="5943">
          <cell r="H5943">
            <v>0</v>
          </cell>
        </row>
        <row r="5944">
          <cell r="H5944">
            <v>0</v>
          </cell>
        </row>
        <row r="5945">
          <cell r="H5945">
            <v>0</v>
          </cell>
        </row>
        <row r="5946">
          <cell r="H5946">
            <v>0</v>
          </cell>
        </row>
        <row r="5947">
          <cell r="H5947">
            <v>0</v>
          </cell>
        </row>
        <row r="5948">
          <cell r="H5948">
            <v>0</v>
          </cell>
        </row>
        <row r="5949">
          <cell r="H5949">
            <v>0</v>
          </cell>
        </row>
        <row r="5950">
          <cell r="H5950">
            <v>0</v>
          </cell>
        </row>
        <row r="5951">
          <cell r="H5951">
            <v>0</v>
          </cell>
        </row>
        <row r="5952">
          <cell r="H5952">
            <v>0</v>
          </cell>
        </row>
        <row r="5953">
          <cell r="H5953">
            <v>0</v>
          </cell>
        </row>
        <row r="5954">
          <cell r="H5954">
            <v>0</v>
          </cell>
        </row>
        <row r="5955">
          <cell r="H5955">
            <v>0</v>
          </cell>
        </row>
        <row r="5956">
          <cell r="H5956">
            <v>0</v>
          </cell>
        </row>
        <row r="5957">
          <cell r="H5957">
            <v>0</v>
          </cell>
        </row>
        <row r="5958">
          <cell r="H5958">
            <v>0</v>
          </cell>
        </row>
        <row r="5959">
          <cell r="H5959">
            <v>0</v>
          </cell>
        </row>
        <row r="5960">
          <cell r="H5960">
            <v>0</v>
          </cell>
        </row>
        <row r="5961">
          <cell r="H5961">
            <v>0</v>
          </cell>
        </row>
        <row r="5962">
          <cell r="H5962">
            <v>0</v>
          </cell>
        </row>
        <row r="5963">
          <cell r="H5963">
            <v>0</v>
          </cell>
        </row>
        <row r="5964">
          <cell r="H5964">
            <v>0</v>
          </cell>
        </row>
        <row r="5965">
          <cell r="H5965">
            <v>0</v>
          </cell>
        </row>
        <row r="5966">
          <cell r="H5966">
            <v>0</v>
          </cell>
        </row>
        <row r="5967">
          <cell r="H5967">
            <v>0</v>
          </cell>
        </row>
        <row r="5968">
          <cell r="H5968">
            <v>0</v>
          </cell>
        </row>
        <row r="5969">
          <cell r="H5969">
            <v>0</v>
          </cell>
        </row>
        <row r="5970">
          <cell r="H5970">
            <v>0</v>
          </cell>
        </row>
        <row r="5971">
          <cell r="H5971">
            <v>0</v>
          </cell>
        </row>
        <row r="5972">
          <cell r="H5972">
            <v>0</v>
          </cell>
        </row>
        <row r="5973">
          <cell r="H5973">
            <v>0</v>
          </cell>
        </row>
        <row r="5974">
          <cell r="H5974">
            <v>0</v>
          </cell>
        </row>
        <row r="5975">
          <cell r="H5975">
            <v>0</v>
          </cell>
        </row>
        <row r="5976">
          <cell r="H5976">
            <v>0</v>
          </cell>
        </row>
        <row r="5977">
          <cell r="H5977">
            <v>0</v>
          </cell>
        </row>
        <row r="5978">
          <cell r="H5978">
            <v>0</v>
          </cell>
        </row>
        <row r="5979">
          <cell r="H5979">
            <v>0</v>
          </cell>
        </row>
        <row r="5980">
          <cell r="H5980">
            <v>0</v>
          </cell>
        </row>
        <row r="5981">
          <cell r="H5981">
            <v>0</v>
          </cell>
        </row>
        <row r="5982">
          <cell r="H5982">
            <v>0</v>
          </cell>
        </row>
        <row r="5983">
          <cell r="H5983">
            <v>0</v>
          </cell>
        </row>
        <row r="5984">
          <cell r="H5984">
            <v>0</v>
          </cell>
        </row>
        <row r="5985">
          <cell r="H5985">
            <v>0</v>
          </cell>
        </row>
        <row r="5986">
          <cell r="H5986">
            <v>0</v>
          </cell>
        </row>
        <row r="5987">
          <cell r="H5987">
            <v>0</v>
          </cell>
        </row>
        <row r="5988">
          <cell r="H5988">
            <v>0</v>
          </cell>
        </row>
        <row r="5989">
          <cell r="H5989">
            <v>0</v>
          </cell>
        </row>
        <row r="5990">
          <cell r="H5990">
            <v>0</v>
          </cell>
        </row>
        <row r="5991">
          <cell r="H5991">
            <v>0</v>
          </cell>
        </row>
        <row r="5992">
          <cell r="H5992">
            <v>0</v>
          </cell>
        </row>
        <row r="5993">
          <cell r="H5993">
            <v>0</v>
          </cell>
        </row>
        <row r="5994">
          <cell r="H5994">
            <v>0</v>
          </cell>
        </row>
        <row r="5995">
          <cell r="H5995">
            <v>0</v>
          </cell>
        </row>
        <row r="5996">
          <cell r="H5996">
            <v>0</v>
          </cell>
        </row>
        <row r="5997">
          <cell r="H5997">
            <v>0</v>
          </cell>
        </row>
        <row r="5998">
          <cell r="H5998">
            <v>0</v>
          </cell>
        </row>
        <row r="5999">
          <cell r="H5999">
            <v>0</v>
          </cell>
        </row>
        <row r="6000">
          <cell r="H6000">
            <v>0</v>
          </cell>
        </row>
        <row r="6001">
          <cell r="H6001">
            <v>0</v>
          </cell>
        </row>
        <row r="6002">
          <cell r="H6002">
            <v>0</v>
          </cell>
        </row>
        <row r="6003">
          <cell r="H6003">
            <v>0</v>
          </cell>
        </row>
        <row r="6004">
          <cell r="H6004">
            <v>0</v>
          </cell>
        </row>
        <row r="6005">
          <cell r="H6005">
            <v>0</v>
          </cell>
        </row>
        <row r="6006">
          <cell r="H6006">
            <v>0</v>
          </cell>
        </row>
        <row r="6007">
          <cell r="H6007">
            <v>0</v>
          </cell>
        </row>
        <row r="6008">
          <cell r="H6008">
            <v>0</v>
          </cell>
        </row>
        <row r="6009">
          <cell r="H6009">
            <v>0</v>
          </cell>
        </row>
        <row r="6010">
          <cell r="H6010">
            <v>0</v>
          </cell>
        </row>
        <row r="6011">
          <cell r="H6011">
            <v>0</v>
          </cell>
        </row>
        <row r="6012">
          <cell r="H6012">
            <v>0</v>
          </cell>
        </row>
        <row r="6013">
          <cell r="H6013">
            <v>0</v>
          </cell>
        </row>
        <row r="6014">
          <cell r="H6014">
            <v>0</v>
          </cell>
        </row>
        <row r="6015">
          <cell r="H6015">
            <v>0</v>
          </cell>
        </row>
        <row r="6016">
          <cell r="H6016">
            <v>0</v>
          </cell>
        </row>
        <row r="6017">
          <cell r="H6017">
            <v>0</v>
          </cell>
        </row>
        <row r="6018">
          <cell r="H6018">
            <v>0</v>
          </cell>
        </row>
        <row r="6019">
          <cell r="H6019">
            <v>0</v>
          </cell>
        </row>
        <row r="6020">
          <cell r="H6020">
            <v>0</v>
          </cell>
        </row>
        <row r="6021">
          <cell r="H6021">
            <v>0</v>
          </cell>
        </row>
        <row r="6022">
          <cell r="H6022">
            <v>0</v>
          </cell>
        </row>
        <row r="6023">
          <cell r="H6023">
            <v>0</v>
          </cell>
        </row>
        <row r="6024">
          <cell r="H6024">
            <v>0</v>
          </cell>
        </row>
        <row r="6025">
          <cell r="H6025">
            <v>0</v>
          </cell>
        </row>
        <row r="6026">
          <cell r="H6026">
            <v>0</v>
          </cell>
        </row>
        <row r="6027">
          <cell r="H6027">
            <v>0</v>
          </cell>
        </row>
        <row r="6028">
          <cell r="H6028">
            <v>0</v>
          </cell>
        </row>
        <row r="6029">
          <cell r="H6029">
            <v>0</v>
          </cell>
        </row>
        <row r="6030">
          <cell r="H6030">
            <v>0</v>
          </cell>
        </row>
        <row r="6031">
          <cell r="H6031">
            <v>0</v>
          </cell>
        </row>
        <row r="6032">
          <cell r="H6032">
            <v>0</v>
          </cell>
        </row>
        <row r="6033">
          <cell r="H6033">
            <v>0</v>
          </cell>
        </row>
        <row r="6034">
          <cell r="H6034">
            <v>0</v>
          </cell>
        </row>
        <row r="6035">
          <cell r="H6035">
            <v>0</v>
          </cell>
        </row>
        <row r="6036">
          <cell r="H6036">
            <v>0</v>
          </cell>
        </row>
        <row r="6037">
          <cell r="H6037">
            <v>0</v>
          </cell>
        </row>
        <row r="6038">
          <cell r="H6038">
            <v>0</v>
          </cell>
        </row>
        <row r="6039">
          <cell r="H6039">
            <v>0</v>
          </cell>
        </row>
        <row r="6040">
          <cell r="H6040">
            <v>0</v>
          </cell>
        </row>
        <row r="6041">
          <cell r="H6041">
            <v>0</v>
          </cell>
        </row>
        <row r="6042">
          <cell r="H6042">
            <v>0</v>
          </cell>
        </row>
        <row r="6043">
          <cell r="H6043">
            <v>0</v>
          </cell>
        </row>
        <row r="6044">
          <cell r="H6044">
            <v>0</v>
          </cell>
        </row>
        <row r="6045">
          <cell r="H6045">
            <v>0</v>
          </cell>
        </row>
        <row r="6046">
          <cell r="H6046">
            <v>0</v>
          </cell>
        </row>
        <row r="6047">
          <cell r="H6047">
            <v>0</v>
          </cell>
        </row>
        <row r="6048">
          <cell r="H6048">
            <v>0</v>
          </cell>
        </row>
        <row r="6049">
          <cell r="H6049">
            <v>0</v>
          </cell>
        </row>
        <row r="6050">
          <cell r="H6050">
            <v>0</v>
          </cell>
        </row>
        <row r="6051">
          <cell r="H6051">
            <v>0</v>
          </cell>
        </row>
        <row r="6052">
          <cell r="H6052">
            <v>0</v>
          </cell>
        </row>
        <row r="6053">
          <cell r="H6053">
            <v>0</v>
          </cell>
        </row>
        <row r="6054">
          <cell r="H6054">
            <v>0</v>
          </cell>
        </row>
        <row r="6055">
          <cell r="H6055">
            <v>0</v>
          </cell>
        </row>
        <row r="6056">
          <cell r="H6056">
            <v>0</v>
          </cell>
        </row>
        <row r="6057">
          <cell r="H6057">
            <v>0</v>
          </cell>
        </row>
        <row r="6058">
          <cell r="H6058">
            <v>0</v>
          </cell>
        </row>
        <row r="6059">
          <cell r="H6059">
            <v>0</v>
          </cell>
        </row>
        <row r="6060">
          <cell r="H6060">
            <v>0</v>
          </cell>
        </row>
        <row r="6061">
          <cell r="H6061">
            <v>0</v>
          </cell>
        </row>
        <row r="6062">
          <cell r="H6062">
            <v>0</v>
          </cell>
        </row>
        <row r="6063">
          <cell r="H6063">
            <v>0</v>
          </cell>
        </row>
        <row r="6064">
          <cell r="H6064">
            <v>0</v>
          </cell>
        </row>
        <row r="6065">
          <cell r="H6065">
            <v>0</v>
          </cell>
        </row>
        <row r="6066">
          <cell r="H6066">
            <v>0</v>
          </cell>
        </row>
        <row r="6067">
          <cell r="H6067">
            <v>0</v>
          </cell>
        </row>
        <row r="6068">
          <cell r="H6068">
            <v>0</v>
          </cell>
        </row>
        <row r="6069">
          <cell r="H6069">
            <v>0</v>
          </cell>
        </row>
        <row r="6070">
          <cell r="H6070">
            <v>0</v>
          </cell>
        </row>
        <row r="6071">
          <cell r="H6071">
            <v>0</v>
          </cell>
        </row>
        <row r="6072">
          <cell r="H6072">
            <v>0</v>
          </cell>
        </row>
        <row r="6073">
          <cell r="H6073">
            <v>0</v>
          </cell>
        </row>
        <row r="6074">
          <cell r="H6074">
            <v>0</v>
          </cell>
        </row>
        <row r="6075">
          <cell r="H6075">
            <v>0</v>
          </cell>
        </row>
        <row r="6076">
          <cell r="H6076">
            <v>0</v>
          </cell>
        </row>
        <row r="6077">
          <cell r="H6077">
            <v>0</v>
          </cell>
        </row>
        <row r="6078">
          <cell r="H6078">
            <v>0</v>
          </cell>
        </row>
        <row r="6079">
          <cell r="H6079">
            <v>0</v>
          </cell>
        </row>
        <row r="6080">
          <cell r="H6080">
            <v>0</v>
          </cell>
        </row>
        <row r="6081">
          <cell r="H6081">
            <v>0</v>
          </cell>
        </row>
        <row r="6082">
          <cell r="H6082">
            <v>0</v>
          </cell>
        </row>
        <row r="6083">
          <cell r="H6083">
            <v>0</v>
          </cell>
        </row>
        <row r="6084">
          <cell r="H6084">
            <v>0</v>
          </cell>
        </row>
        <row r="6085">
          <cell r="H6085">
            <v>0</v>
          </cell>
        </row>
        <row r="6086">
          <cell r="H6086">
            <v>0</v>
          </cell>
        </row>
        <row r="6087">
          <cell r="H6087">
            <v>0</v>
          </cell>
        </row>
        <row r="6088">
          <cell r="H6088">
            <v>0</v>
          </cell>
        </row>
        <row r="6089">
          <cell r="H6089">
            <v>0</v>
          </cell>
        </row>
        <row r="6090">
          <cell r="H6090">
            <v>0</v>
          </cell>
        </row>
        <row r="6091">
          <cell r="H6091">
            <v>0</v>
          </cell>
        </row>
        <row r="6092">
          <cell r="H6092">
            <v>0</v>
          </cell>
        </row>
        <row r="6093">
          <cell r="H6093">
            <v>0</v>
          </cell>
        </row>
        <row r="6094">
          <cell r="H6094">
            <v>0</v>
          </cell>
        </row>
        <row r="6095">
          <cell r="H6095">
            <v>0</v>
          </cell>
        </row>
        <row r="6096">
          <cell r="H6096">
            <v>0</v>
          </cell>
        </row>
        <row r="6097">
          <cell r="H6097">
            <v>0</v>
          </cell>
        </row>
        <row r="6098">
          <cell r="H6098">
            <v>0</v>
          </cell>
        </row>
        <row r="6099">
          <cell r="H6099">
            <v>0</v>
          </cell>
        </row>
        <row r="6100">
          <cell r="H6100">
            <v>0</v>
          </cell>
        </row>
        <row r="6101">
          <cell r="H6101">
            <v>0</v>
          </cell>
        </row>
        <row r="6102">
          <cell r="H6102">
            <v>0</v>
          </cell>
        </row>
        <row r="6103">
          <cell r="H6103">
            <v>0</v>
          </cell>
        </row>
        <row r="6104">
          <cell r="H6104">
            <v>0</v>
          </cell>
        </row>
        <row r="6105">
          <cell r="H6105">
            <v>0</v>
          </cell>
        </row>
        <row r="6106">
          <cell r="H6106">
            <v>0</v>
          </cell>
        </row>
        <row r="6107">
          <cell r="H6107">
            <v>0</v>
          </cell>
        </row>
        <row r="6108">
          <cell r="H6108">
            <v>0</v>
          </cell>
        </row>
        <row r="6109">
          <cell r="H6109">
            <v>0</v>
          </cell>
        </row>
        <row r="6110">
          <cell r="H6110">
            <v>0</v>
          </cell>
        </row>
        <row r="6111">
          <cell r="H6111">
            <v>0</v>
          </cell>
        </row>
        <row r="6112">
          <cell r="H6112">
            <v>0</v>
          </cell>
        </row>
        <row r="6113">
          <cell r="H6113">
            <v>0</v>
          </cell>
        </row>
        <row r="6114">
          <cell r="H6114">
            <v>0</v>
          </cell>
        </row>
        <row r="6115">
          <cell r="H6115">
            <v>0</v>
          </cell>
        </row>
        <row r="6116">
          <cell r="H6116">
            <v>0</v>
          </cell>
        </row>
        <row r="6117">
          <cell r="H6117">
            <v>0</v>
          </cell>
        </row>
        <row r="6118">
          <cell r="H6118">
            <v>0</v>
          </cell>
        </row>
        <row r="6119">
          <cell r="H6119">
            <v>0</v>
          </cell>
        </row>
        <row r="6120">
          <cell r="H6120">
            <v>0</v>
          </cell>
        </row>
        <row r="6121">
          <cell r="H6121">
            <v>0</v>
          </cell>
        </row>
        <row r="6122">
          <cell r="H6122">
            <v>0</v>
          </cell>
        </row>
        <row r="6123">
          <cell r="H6123">
            <v>0</v>
          </cell>
        </row>
        <row r="6124">
          <cell r="H6124">
            <v>0</v>
          </cell>
        </row>
        <row r="6125">
          <cell r="H6125">
            <v>0</v>
          </cell>
        </row>
        <row r="6126">
          <cell r="H6126">
            <v>0</v>
          </cell>
        </row>
        <row r="6127">
          <cell r="H6127">
            <v>0</v>
          </cell>
        </row>
        <row r="6128">
          <cell r="H6128">
            <v>0</v>
          </cell>
        </row>
        <row r="6129">
          <cell r="H6129">
            <v>0</v>
          </cell>
        </row>
        <row r="6130">
          <cell r="H6130">
            <v>0</v>
          </cell>
        </row>
        <row r="6131">
          <cell r="H6131">
            <v>0</v>
          </cell>
        </row>
        <row r="6132">
          <cell r="H6132">
            <v>0</v>
          </cell>
        </row>
        <row r="6133">
          <cell r="H6133">
            <v>0</v>
          </cell>
        </row>
        <row r="6134">
          <cell r="H6134">
            <v>0</v>
          </cell>
        </row>
        <row r="6135">
          <cell r="H6135">
            <v>0</v>
          </cell>
        </row>
        <row r="6136">
          <cell r="H6136">
            <v>0</v>
          </cell>
        </row>
        <row r="6137">
          <cell r="H6137">
            <v>0</v>
          </cell>
        </row>
        <row r="6138">
          <cell r="H6138">
            <v>0</v>
          </cell>
        </row>
        <row r="6139">
          <cell r="H6139">
            <v>0</v>
          </cell>
        </row>
        <row r="6140">
          <cell r="H6140">
            <v>0</v>
          </cell>
        </row>
        <row r="6141">
          <cell r="H6141">
            <v>0</v>
          </cell>
        </row>
        <row r="6142">
          <cell r="H6142">
            <v>0</v>
          </cell>
        </row>
        <row r="6143">
          <cell r="H6143">
            <v>0</v>
          </cell>
        </row>
        <row r="6144">
          <cell r="H6144">
            <v>0</v>
          </cell>
        </row>
        <row r="6145">
          <cell r="H6145">
            <v>0</v>
          </cell>
        </row>
        <row r="6146">
          <cell r="H6146">
            <v>0</v>
          </cell>
        </row>
        <row r="6147">
          <cell r="H6147">
            <v>0</v>
          </cell>
        </row>
        <row r="6148">
          <cell r="H6148">
            <v>0</v>
          </cell>
        </row>
        <row r="6149">
          <cell r="H6149">
            <v>0</v>
          </cell>
        </row>
        <row r="6150">
          <cell r="H6150">
            <v>0</v>
          </cell>
        </row>
        <row r="6151">
          <cell r="H6151">
            <v>0</v>
          </cell>
        </row>
        <row r="6152">
          <cell r="H6152">
            <v>0</v>
          </cell>
        </row>
        <row r="6153">
          <cell r="H6153">
            <v>0</v>
          </cell>
        </row>
        <row r="6154">
          <cell r="H6154">
            <v>0</v>
          </cell>
        </row>
        <row r="6155">
          <cell r="H6155">
            <v>0</v>
          </cell>
        </row>
        <row r="6156">
          <cell r="H6156">
            <v>0</v>
          </cell>
        </row>
        <row r="6157">
          <cell r="H6157">
            <v>0</v>
          </cell>
        </row>
        <row r="6158">
          <cell r="H6158">
            <v>0</v>
          </cell>
        </row>
        <row r="6159">
          <cell r="H6159">
            <v>0</v>
          </cell>
        </row>
        <row r="6160">
          <cell r="H6160">
            <v>0</v>
          </cell>
        </row>
        <row r="6161">
          <cell r="H6161">
            <v>0</v>
          </cell>
        </row>
        <row r="6162">
          <cell r="H6162">
            <v>0</v>
          </cell>
        </row>
        <row r="6163">
          <cell r="H6163">
            <v>0</v>
          </cell>
        </row>
        <row r="6164">
          <cell r="H6164">
            <v>0</v>
          </cell>
        </row>
        <row r="6165">
          <cell r="H6165">
            <v>0</v>
          </cell>
        </row>
        <row r="6166">
          <cell r="H6166">
            <v>0</v>
          </cell>
        </row>
        <row r="6167">
          <cell r="H6167">
            <v>0</v>
          </cell>
        </row>
        <row r="6168">
          <cell r="H6168">
            <v>0</v>
          </cell>
        </row>
        <row r="6169">
          <cell r="H6169">
            <v>0</v>
          </cell>
        </row>
        <row r="6170">
          <cell r="H6170">
            <v>0</v>
          </cell>
        </row>
        <row r="6171">
          <cell r="H6171">
            <v>0</v>
          </cell>
        </row>
        <row r="6172">
          <cell r="H6172">
            <v>0</v>
          </cell>
        </row>
        <row r="6173">
          <cell r="H6173">
            <v>0</v>
          </cell>
        </row>
        <row r="6174">
          <cell r="H6174">
            <v>0</v>
          </cell>
        </row>
        <row r="6175">
          <cell r="H6175">
            <v>0</v>
          </cell>
        </row>
        <row r="6176">
          <cell r="H6176">
            <v>0</v>
          </cell>
        </row>
        <row r="6177">
          <cell r="H6177">
            <v>0</v>
          </cell>
        </row>
        <row r="6178">
          <cell r="H6178">
            <v>0</v>
          </cell>
        </row>
        <row r="6179">
          <cell r="H6179">
            <v>0</v>
          </cell>
        </row>
        <row r="6180">
          <cell r="H6180">
            <v>0</v>
          </cell>
        </row>
        <row r="6181">
          <cell r="H6181">
            <v>0</v>
          </cell>
        </row>
        <row r="6182">
          <cell r="H6182">
            <v>0</v>
          </cell>
        </row>
        <row r="6183">
          <cell r="H6183">
            <v>0</v>
          </cell>
        </row>
        <row r="6184">
          <cell r="H6184">
            <v>0</v>
          </cell>
        </row>
        <row r="6185">
          <cell r="H6185">
            <v>0</v>
          </cell>
        </row>
        <row r="6186">
          <cell r="H6186">
            <v>0</v>
          </cell>
        </row>
        <row r="6187">
          <cell r="H6187">
            <v>0</v>
          </cell>
        </row>
        <row r="6188">
          <cell r="H6188">
            <v>0</v>
          </cell>
        </row>
        <row r="6189">
          <cell r="H6189">
            <v>0</v>
          </cell>
        </row>
        <row r="6190">
          <cell r="H6190">
            <v>0</v>
          </cell>
        </row>
        <row r="6191">
          <cell r="H6191">
            <v>0</v>
          </cell>
        </row>
        <row r="6192">
          <cell r="H6192">
            <v>0</v>
          </cell>
        </row>
        <row r="6193">
          <cell r="H6193">
            <v>0</v>
          </cell>
        </row>
        <row r="6194">
          <cell r="H6194">
            <v>0</v>
          </cell>
        </row>
        <row r="6195">
          <cell r="H6195">
            <v>0</v>
          </cell>
        </row>
        <row r="6196">
          <cell r="H6196">
            <v>0</v>
          </cell>
        </row>
        <row r="6197">
          <cell r="H6197">
            <v>0</v>
          </cell>
        </row>
        <row r="6198">
          <cell r="H6198">
            <v>0</v>
          </cell>
        </row>
        <row r="6199">
          <cell r="H6199">
            <v>0</v>
          </cell>
        </row>
        <row r="6200">
          <cell r="H6200">
            <v>0</v>
          </cell>
        </row>
        <row r="6201">
          <cell r="H6201">
            <v>0</v>
          </cell>
        </row>
        <row r="6202">
          <cell r="H6202">
            <v>0</v>
          </cell>
        </row>
        <row r="6203">
          <cell r="H6203">
            <v>0</v>
          </cell>
        </row>
        <row r="6204">
          <cell r="H6204">
            <v>0</v>
          </cell>
        </row>
        <row r="6205">
          <cell r="H6205">
            <v>0</v>
          </cell>
        </row>
        <row r="6206">
          <cell r="H6206">
            <v>0</v>
          </cell>
        </row>
        <row r="6207">
          <cell r="H6207">
            <v>0</v>
          </cell>
        </row>
        <row r="6208">
          <cell r="H6208">
            <v>0</v>
          </cell>
        </row>
        <row r="6209">
          <cell r="H6209">
            <v>0</v>
          </cell>
        </row>
        <row r="6210">
          <cell r="H6210">
            <v>0</v>
          </cell>
        </row>
        <row r="6211">
          <cell r="H6211">
            <v>0</v>
          </cell>
        </row>
        <row r="6212">
          <cell r="H6212">
            <v>0</v>
          </cell>
        </row>
        <row r="6213">
          <cell r="H6213">
            <v>0</v>
          </cell>
        </row>
        <row r="6214">
          <cell r="H6214">
            <v>0</v>
          </cell>
        </row>
        <row r="6215">
          <cell r="H6215">
            <v>0</v>
          </cell>
        </row>
        <row r="6216">
          <cell r="H6216">
            <v>0</v>
          </cell>
        </row>
        <row r="6217">
          <cell r="H6217">
            <v>0</v>
          </cell>
        </row>
        <row r="6218">
          <cell r="H6218">
            <v>0</v>
          </cell>
        </row>
        <row r="6219">
          <cell r="H6219">
            <v>0</v>
          </cell>
        </row>
        <row r="6220">
          <cell r="H6220">
            <v>0</v>
          </cell>
        </row>
        <row r="6221">
          <cell r="H6221">
            <v>0</v>
          </cell>
        </row>
        <row r="6222">
          <cell r="H6222">
            <v>0</v>
          </cell>
        </row>
        <row r="6223">
          <cell r="H6223">
            <v>0</v>
          </cell>
        </row>
        <row r="6224">
          <cell r="H6224">
            <v>0</v>
          </cell>
        </row>
        <row r="6225">
          <cell r="H6225">
            <v>0</v>
          </cell>
        </row>
        <row r="6226">
          <cell r="H6226">
            <v>0</v>
          </cell>
        </row>
        <row r="6227">
          <cell r="H6227">
            <v>0</v>
          </cell>
        </row>
        <row r="6228">
          <cell r="H6228">
            <v>0</v>
          </cell>
        </row>
        <row r="6229">
          <cell r="H6229">
            <v>0</v>
          </cell>
        </row>
        <row r="6230">
          <cell r="H6230">
            <v>0</v>
          </cell>
        </row>
        <row r="6231">
          <cell r="H6231">
            <v>0</v>
          </cell>
        </row>
        <row r="6232">
          <cell r="H6232">
            <v>0</v>
          </cell>
        </row>
        <row r="6233">
          <cell r="H6233">
            <v>0</v>
          </cell>
        </row>
        <row r="6234">
          <cell r="H6234">
            <v>0</v>
          </cell>
        </row>
        <row r="6235">
          <cell r="H6235">
            <v>0</v>
          </cell>
        </row>
        <row r="6236">
          <cell r="H6236">
            <v>0</v>
          </cell>
        </row>
        <row r="6237">
          <cell r="H6237">
            <v>0</v>
          </cell>
        </row>
        <row r="6238">
          <cell r="H6238">
            <v>0</v>
          </cell>
        </row>
        <row r="6239">
          <cell r="H6239">
            <v>0</v>
          </cell>
        </row>
        <row r="6240">
          <cell r="H6240">
            <v>0</v>
          </cell>
        </row>
        <row r="6241">
          <cell r="H6241">
            <v>0</v>
          </cell>
        </row>
        <row r="6242">
          <cell r="H6242">
            <v>0</v>
          </cell>
        </row>
        <row r="6243">
          <cell r="H6243">
            <v>0</v>
          </cell>
        </row>
        <row r="6244">
          <cell r="H6244">
            <v>0</v>
          </cell>
        </row>
        <row r="6245">
          <cell r="H6245">
            <v>0</v>
          </cell>
        </row>
        <row r="6246">
          <cell r="H6246">
            <v>0</v>
          </cell>
        </row>
        <row r="6247">
          <cell r="H6247">
            <v>0</v>
          </cell>
        </row>
        <row r="6248">
          <cell r="H6248">
            <v>0</v>
          </cell>
        </row>
        <row r="6249">
          <cell r="H6249">
            <v>0</v>
          </cell>
        </row>
        <row r="6250">
          <cell r="H6250">
            <v>0</v>
          </cell>
        </row>
        <row r="6251">
          <cell r="H6251">
            <v>0</v>
          </cell>
        </row>
        <row r="6252">
          <cell r="H6252">
            <v>0</v>
          </cell>
        </row>
        <row r="6253">
          <cell r="H6253">
            <v>0</v>
          </cell>
        </row>
        <row r="6254">
          <cell r="H6254">
            <v>0</v>
          </cell>
        </row>
        <row r="6255">
          <cell r="H6255">
            <v>0</v>
          </cell>
        </row>
        <row r="6256">
          <cell r="H6256">
            <v>0</v>
          </cell>
        </row>
        <row r="6257">
          <cell r="H6257">
            <v>0</v>
          </cell>
        </row>
        <row r="6258">
          <cell r="H6258">
            <v>0</v>
          </cell>
        </row>
        <row r="6259">
          <cell r="H6259">
            <v>0</v>
          </cell>
        </row>
        <row r="6260">
          <cell r="H6260">
            <v>0</v>
          </cell>
        </row>
        <row r="6261">
          <cell r="H6261">
            <v>0</v>
          </cell>
        </row>
        <row r="6262">
          <cell r="H6262">
            <v>0</v>
          </cell>
        </row>
        <row r="6263">
          <cell r="H6263">
            <v>0</v>
          </cell>
        </row>
        <row r="6264">
          <cell r="H6264">
            <v>0</v>
          </cell>
        </row>
        <row r="6265">
          <cell r="H6265">
            <v>0</v>
          </cell>
        </row>
        <row r="6266">
          <cell r="H6266">
            <v>0</v>
          </cell>
        </row>
        <row r="6267">
          <cell r="H6267">
            <v>0</v>
          </cell>
        </row>
        <row r="6268">
          <cell r="H6268">
            <v>0</v>
          </cell>
        </row>
        <row r="6269">
          <cell r="H6269">
            <v>0</v>
          </cell>
        </row>
        <row r="6270">
          <cell r="H6270">
            <v>0</v>
          </cell>
        </row>
        <row r="6271">
          <cell r="H6271">
            <v>0</v>
          </cell>
        </row>
        <row r="6272">
          <cell r="H6272">
            <v>0</v>
          </cell>
        </row>
        <row r="6273">
          <cell r="H6273">
            <v>0</v>
          </cell>
        </row>
        <row r="6274">
          <cell r="H6274">
            <v>0</v>
          </cell>
        </row>
        <row r="6275">
          <cell r="H6275">
            <v>0</v>
          </cell>
        </row>
        <row r="6276">
          <cell r="H6276">
            <v>0</v>
          </cell>
        </row>
        <row r="6277">
          <cell r="H6277">
            <v>0</v>
          </cell>
        </row>
        <row r="6278">
          <cell r="H6278">
            <v>0</v>
          </cell>
        </row>
        <row r="6279">
          <cell r="H6279">
            <v>0</v>
          </cell>
        </row>
        <row r="6280">
          <cell r="H6280">
            <v>0</v>
          </cell>
        </row>
        <row r="6281">
          <cell r="H6281">
            <v>0</v>
          </cell>
        </row>
        <row r="6282">
          <cell r="H6282">
            <v>0</v>
          </cell>
        </row>
        <row r="6283">
          <cell r="H6283">
            <v>0</v>
          </cell>
        </row>
        <row r="6284">
          <cell r="H6284">
            <v>0</v>
          </cell>
        </row>
        <row r="6285">
          <cell r="H6285">
            <v>0</v>
          </cell>
        </row>
        <row r="6286">
          <cell r="H6286">
            <v>0</v>
          </cell>
        </row>
        <row r="6287">
          <cell r="H6287">
            <v>0</v>
          </cell>
        </row>
        <row r="6288">
          <cell r="H6288">
            <v>0</v>
          </cell>
        </row>
        <row r="6289">
          <cell r="H6289">
            <v>0</v>
          </cell>
        </row>
        <row r="6290">
          <cell r="H6290">
            <v>0</v>
          </cell>
        </row>
        <row r="6291">
          <cell r="H6291">
            <v>0</v>
          </cell>
        </row>
        <row r="6292">
          <cell r="H6292">
            <v>0</v>
          </cell>
        </row>
        <row r="6293">
          <cell r="H6293">
            <v>0</v>
          </cell>
        </row>
        <row r="6294">
          <cell r="H6294">
            <v>0</v>
          </cell>
        </row>
        <row r="6295">
          <cell r="H6295">
            <v>0</v>
          </cell>
        </row>
        <row r="6296">
          <cell r="H6296">
            <v>0</v>
          </cell>
        </row>
        <row r="6297">
          <cell r="H6297">
            <v>0</v>
          </cell>
        </row>
        <row r="6298">
          <cell r="H6298">
            <v>0</v>
          </cell>
        </row>
        <row r="6299">
          <cell r="H6299">
            <v>0</v>
          </cell>
        </row>
        <row r="6300">
          <cell r="H6300">
            <v>0</v>
          </cell>
        </row>
        <row r="6301">
          <cell r="H6301">
            <v>0</v>
          </cell>
        </row>
        <row r="6302">
          <cell r="H6302">
            <v>0</v>
          </cell>
        </row>
        <row r="6303">
          <cell r="H6303">
            <v>0</v>
          </cell>
        </row>
        <row r="6304">
          <cell r="H6304">
            <v>0</v>
          </cell>
        </row>
        <row r="6305">
          <cell r="H6305">
            <v>0</v>
          </cell>
        </row>
        <row r="6306">
          <cell r="H6306">
            <v>0</v>
          </cell>
        </row>
        <row r="6307">
          <cell r="H6307">
            <v>0</v>
          </cell>
        </row>
        <row r="6308">
          <cell r="H6308">
            <v>0</v>
          </cell>
        </row>
        <row r="6309">
          <cell r="H6309">
            <v>0</v>
          </cell>
        </row>
        <row r="6310">
          <cell r="H6310">
            <v>0</v>
          </cell>
        </row>
        <row r="6311">
          <cell r="H6311">
            <v>0</v>
          </cell>
        </row>
        <row r="6312">
          <cell r="H6312">
            <v>0</v>
          </cell>
        </row>
        <row r="6313">
          <cell r="H6313">
            <v>0</v>
          </cell>
        </row>
        <row r="6314">
          <cell r="H6314">
            <v>0</v>
          </cell>
        </row>
        <row r="6315">
          <cell r="H6315">
            <v>0</v>
          </cell>
        </row>
        <row r="6316">
          <cell r="H6316">
            <v>0</v>
          </cell>
        </row>
        <row r="6317">
          <cell r="H6317">
            <v>0</v>
          </cell>
        </row>
        <row r="6318">
          <cell r="H6318">
            <v>0</v>
          </cell>
        </row>
        <row r="6319">
          <cell r="H6319">
            <v>0</v>
          </cell>
        </row>
        <row r="6320">
          <cell r="H6320">
            <v>0</v>
          </cell>
        </row>
        <row r="6321">
          <cell r="H6321">
            <v>0</v>
          </cell>
        </row>
        <row r="6322">
          <cell r="H6322">
            <v>0</v>
          </cell>
        </row>
        <row r="6323">
          <cell r="H6323">
            <v>0</v>
          </cell>
        </row>
        <row r="6324">
          <cell r="H6324">
            <v>0</v>
          </cell>
        </row>
        <row r="6325">
          <cell r="H6325">
            <v>0</v>
          </cell>
        </row>
        <row r="6326">
          <cell r="H6326">
            <v>0</v>
          </cell>
        </row>
        <row r="6327">
          <cell r="H6327">
            <v>0</v>
          </cell>
        </row>
        <row r="6328">
          <cell r="H6328">
            <v>0</v>
          </cell>
        </row>
        <row r="6329">
          <cell r="H6329">
            <v>0</v>
          </cell>
        </row>
        <row r="6330">
          <cell r="H6330">
            <v>0</v>
          </cell>
        </row>
        <row r="6331">
          <cell r="H6331">
            <v>0</v>
          </cell>
        </row>
        <row r="6332">
          <cell r="H6332">
            <v>0</v>
          </cell>
        </row>
        <row r="6333">
          <cell r="H6333">
            <v>0</v>
          </cell>
        </row>
        <row r="6334">
          <cell r="H6334">
            <v>0</v>
          </cell>
        </row>
        <row r="6335">
          <cell r="H6335">
            <v>0</v>
          </cell>
        </row>
        <row r="6336">
          <cell r="H6336">
            <v>0</v>
          </cell>
        </row>
        <row r="6337">
          <cell r="H6337">
            <v>0</v>
          </cell>
        </row>
        <row r="6338">
          <cell r="H6338">
            <v>0</v>
          </cell>
        </row>
        <row r="6339">
          <cell r="H6339">
            <v>0</v>
          </cell>
        </row>
        <row r="6340">
          <cell r="H6340">
            <v>0</v>
          </cell>
        </row>
        <row r="6341">
          <cell r="H6341">
            <v>0</v>
          </cell>
        </row>
        <row r="6342">
          <cell r="H6342">
            <v>0</v>
          </cell>
        </row>
        <row r="6343">
          <cell r="H6343">
            <v>0</v>
          </cell>
        </row>
        <row r="6344">
          <cell r="H6344">
            <v>0</v>
          </cell>
        </row>
        <row r="6345">
          <cell r="H6345">
            <v>0</v>
          </cell>
        </row>
        <row r="6346">
          <cell r="H6346">
            <v>0</v>
          </cell>
        </row>
        <row r="6347">
          <cell r="H6347">
            <v>0</v>
          </cell>
        </row>
        <row r="6348">
          <cell r="H6348">
            <v>0</v>
          </cell>
        </row>
        <row r="6349">
          <cell r="H6349">
            <v>0</v>
          </cell>
        </row>
        <row r="6350">
          <cell r="H6350">
            <v>0</v>
          </cell>
        </row>
        <row r="6351">
          <cell r="H6351">
            <v>0</v>
          </cell>
        </row>
        <row r="6352">
          <cell r="H6352">
            <v>0</v>
          </cell>
        </row>
        <row r="6353">
          <cell r="H6353">
            <v>0</v>
          </cell>
        </row>
        <row r="6354">
          <cell r="H6354">
            <v>0</v>
          </cell>
        </row>
        <row r="6355">
          <cell r="H6355">
            <v>0</v>
          </cell>
        </row>
        <row r="6356">
          <cell r="H6356">
            <v>0</v>
          </cell>
        </row>
        <row r="6357">
          <cell r="H6357">
            <v>0</v>
          </cell>
        </row>
        <row r="6358">
          <cell r="H6358">
            <v>0</v>
          </cell>
        </row>
        <row r="6359">
          <cell r="H6359">
            <v>0</v>
          </cell>
        </row>
        <row r="6360">
          <cell r="H6360">
            <v>0</v>
          </cell>
        </row>
        <row r="6361">
          <cell r="H6361">
            <v>0</v>
          </cell>
        </row>
        <row r="6362">
          <cell r="H6362">
            <v>0</v>
          </cell>
        </row>
        <row r="6363">
          <cell r="H6363">
            <v>0</v>
          </cell>
        </row>
        <row r="6364">
          <cell r="H6364">
            <v>0</v>
          </cell>
        </row>
        <row r="6365">
          <cell r="H6365">
            <v>0</v>
          </cell>
        </row>
        <row r="6366">
          <cell r="H6366">
            <v>0</v>
          </cell>
        </row>
        <row r="6367">
          <cell r="H6367">
            <v>0</v>
          </cell>
        </row>
        <row r="6368">
          <cell r="H6368">
            <v>0</v>
          </cell>
        </row>
        <row r="6369">
          <cell r="H6369">
            <v>0</v>
          </cell>
        </row>
        <row r="6370">
          <cell r="H6370">
            <v>0</v>
          </cell>
        </row>
        <row r="6371">
          <cell r="H6371">
            <v>0</v>
          </cell>
        </row>
        <row r="6372">
          <cell r="H6372">
            <v>0</v>
          </cell>
        </row>
        <row r="6373">
          <cell r="H6373">
            <v>0</v>
          </cell>
        </row>
        <row r="6374">
          <cell r="H6374">
            <v>0</v>
          </cell>
        </row>
        <row r="6375">
          <cell r="H6375">
            <v>0</v>
          </cell>
        </row>
        <row r="6376">
          <cell r="H6376">
            <v>0</v>
          </cell>
        </row>
        <row r="6377">
          <cell r="H6377">
            <v>0</v>
          </cell>
        </row>
        <row r="6378">
          <cell r="H6378">
            <v>0</v>
          </cell>
        </row>
        <row r="6379">
          <cell r="H6379">
            <v>0</v>
          </cell>
        </row>
        <row r="6380">
          <cell r="H6380">
            <v>0</v>
          </cell>
        </row>
        <row r="6381">
          <cell r="H6381">
            <v>0</v>
          </cell>
        </row>
        <row r="6382">
          <cell r="H6382">
            <v>0</v>
          </cell>
        </row>
        <row r="6383">
          <cell r="H6383">
            <v>0</v>
          </cell>
        </row>
        <row r="6384">
          <cell r="H6384">
            <v>0</v>
          </cell>
        </row>
        <row r="6385">
          <cell r="H6385">
            <v>0</v>
          </cell>
        </row>
        <row r="6386">
          <cell r="H6386">
            <v>0</v>
          </cell>
        </row>
        <row r="6387">
          <cell r="H6387">
            <v>0</v>
          </cell>
        </row>
        <row r="6388">
          <cell r="H6388">
            <v>0</v>
          </cell>
        </row>
        <row r="6389">
          <cell r="H6389">
            <v>0</v>
          </cell>
        </row>
        <row r="6390">
          <cell r="H6390">
            <v>0</v>
          </cell>
        </row>
        <row r="6391">
          <cell r="H6391">
            <v>0</v>
          </cell>
        </row>
        <row r="6392">
          <cell r="H6392">
            <v>0</v>
          </cell>
        </row>
        <row r="6393">
          <cell r="H6393">
            <v>0</v>
          </cell>
        </row>
        <row r="6394">
          <cell r="H6394">
            <v>0</v>
          </cell>
        </row>
        <row r="6395">
          <cell r="H6395">
            <v>0</v>
          </cell>
        </row>
        <row r="6396">
          <cell r="H6396">
            <v>0</v>
          </cell>
        </row>
        <row r="6397">
          <cell r="H6397">
            <v>0</v>
          </cell>
        </row>
        <row r="6398">
          <cell r="H6398">
            <v>0</v>
          </cell>
        </row>
        <row r="6399">
          <cell r="H6399">
            <v>0</v>
          </cell>
        </row>
        <row r="6400">
          <cell r="H6400">
            <v>0</v>
          </cell>
        </row>
        <row r="6401">
          <cell r="H6401">
            <v>0</v>
          </cell>
        </row>
        <row r="6402">
          <cell r="H6402">
            <v>0</v>
          </cell>
        </row>
        <row r="6403">
          <cell r="H6403">
            <v>0</v>
          </cell>
        </row>
        <row r="6404">
          <cell r="H6404">
            <v>0</v>
          </cell>
        </row>
        <row r="6405">
          <cell r="H6405">
            <v>0</v>
          </cell>
        </row>
        <row r="6406">
          <cell r="H6406">
            <v>0</v>
          </cell>
        </row>
        <row r="6407">
          <cell r="H6407">
            <v>0</v>
          </cell>
        </row>
        <row r="6408">
          <cell r="H6408">
            <v>0</v>
          </cell>
        </row>
        <row r="6409">
          <cell r="H6409">
            <v>0</v>
          </cell>
        </row>
        <row r="6410">
          <cell r="H6410">
            <v>0</v>
          </cell>
        </row>
        <row r="6411">
          <cell r="H6411">
            <v>0</v>
          </cell>
        </row>
        <row r="6412">
          <cell r="H6412">
            <v>0</v>
          </cell>
        </row>
        <row r="6413">
          <cell r="H6413">
            <v>0</v>
          </cell>
        </row>
        <row r="6414">
          <cell r="H6414">
            <v>0</v>
          </cell>
        </row>
        <row r="6415">
          <cell r="H6415">
            <v>0</v>
          </cell>
        </row>
        <row r="6416">
          <cell r="H6416">
            <v>0</v>
          </cell>
        </row>
        <row r="6417">
          <cell r="H6417">
            <v>0</v>
          </cell>
        </row>
        <row r="6418">
          <cell r="H6418">
            <v>0</v>
          </cell>
        </row>
        <row r="6419">
          <cell r="H6419">
            <v>0</v>
          </cell>
        </row>
        <row r="6420">
          <cell r="H6420">
            <v>0</v>
          </cell>
        </row>
        <row r="6421">
          <cell r="H6421">
            <v>0</v>
          </cell>
        </row>
        <row r="6422">
          <cell r="H6422">
            <v>0</v>
          </cell>
        </row>
        <row r="6423">
          <cell r="H6423">
            <v>0</v>
          </cell>
        </row>
        <row r="6424">
          <cell r="H6424">
            <v>0</v>
          </cell>
        </row>
        <row r="6425">
          <cell r="H6425">
            <v>0</v>
          </cell>
        </row>
        <row r="6426">
          <cell r="H6426">
            <v>0</v>
          </cell>
        </row>
        <row r="6427">
          <cell r="H6427">
            <v>0</v>
          </cell>
        </row>
        <row r="6428">
          <cell r="H6428">
            <v>0</v>
          </cell>
        </row>
        <row r="6429">
          <cell r="H6429">
            <v>0</v>
          </cell>
        </row>
        <row r="6430">
          <cell r="H6430">
            <v>0</v>
          </cell>
        </row>
        <row r="6431">
          <cell r="H6431">
            <v>0</v>
          </cell>
        </row>
        <row r="6432">
          <cell r="H6432">
            <v>0</v>
          </cell>
        </row>
        <row r="6433">
          <cell r="H6433">
            <v>0</v>
          </cell>
        </row>
        <row r="6434">
          <cell r="H6434">
            <v>0</v>
          </cell>
        </row>
        <row r="6435">
          <cell r="H6435">
            <v>0</v>
          </cell>
        </row>
        <row r="6436">
          <cell r="H6436">
            <v>0</v>
          </cell>
        </row>
        <row r="6437">
          <cell r="H6437">
            <v>0</v>
          </cell>
        </row>
        <row r="6438">
          <cell r="H6438">
            <v>0</v>
          </cell>
        </row>
        <row r="6439">
          <cell r="H6439">
            <v>0</v>
          </cell>
        </row>
        <row r="6440">
          <cell r="H6440">
            <v>0</v>
          </cell>
        </row>
        <row r="6441">
          <cell r="H6441">
            <v>0</v>
          </cell>
        </row>
        <row r="6442">
          <cell r="H6442">
            <v>0</v>
          </cell>
        </row>
        <row r="6443">
          <cell r="H6443">
            <v>0</v>
          </cell>
        </row>
        <row r="6444">
          <cell r="H6444">
            <v>0</v>
          </cell>
        </row>
        <row r="6445">
          <cell r="H6445">
            <v>0</v>
          </cell>
        </row>
        <row r="6446">
          <cell r="H6446">
            <v>0</v>
          </cell>
        </row>
        <row r="6447">
          <cell r="H6447">
            <v>0</v>
          </cell>
        </row>
        <row r="6448">
          <cell r="H6448">
            <v>0</v>
          </cell>
        </row>
        <row r="6449">
          <cell r="H6449">
            <v>0</v>
          </cell>
        </row>
        <row r="6450">
          <cell r="H6450">
            <v>0</v>
          </cell>
        </row>
        <row r="6451">
          <cell r="H6451">
            <v>0</v>
          </cell>
        </row>
        <row r="6452">
          <cell r="H6452">
            <v>0</v>
          </cell>
        </row>
        <row r="6453">
          <cell r="H6453">
            <v>0</v>
          </cell>
        </row>
        <row r="6454">
          <cell r="H6454">
            <v>0</v>
          </cell>
        </row>
        <row r="6455">
          <cell r="H6455">
            <v>0</v>
          </cell>
        </row>
        <row r="6456">
          <cell r="H6456">
            <v>0</v>
          </cell>
        </row>
        <row r="6457">
          <cell r="H6457">
            <v>0</v>
          </cell>
        </row>
        <row r="6458">
          <cell r="H6458">
            <v>0</v>
          </cell>
        </row>
        <row r="6459">
          <cell r="H6459">
            <v>0</v>
          </cell>
        </row>
        <row r="6460">
          <cell r="H6460">
            <v>0</v>
          </cell>
        </row>
        <row r="6461">
          <cell r="H6461">
            <v>0</v>
          </cell>
        </row>
        <row r="6462">
          <cell r="H6462">
            <v>0</v>
          </cell>
        </row>
        <row r="6463">
          <cell r="H6463">
            <v>0</v>
          </cell>
        </row>
        <row r="6464">
          <cell r="H6464">
            <v>0</v>
          </cell>
        </row>
        <row r="6465">
          <cell r="H6465">
            <v>0</v>
          </cell>
        </row>
        <row r="6466">
          <cell r="H6466">
            <v>0</v>
          </cell>
        </row>
        <row r="6467">
          <cell r="H6467">
            <v>0</v>
          </cell>
        </row>
        <row r="6468">
          <cell r="H6468">
            <v>0</v>
          </cell>
        </row>
        <row r="6469">
          <cell r="H6469">
            <v>0</v>
          </cell>
        </row>
        <row r="6470">
          <cell r="H6470">
            <v>0</v>
          </cell>
        </row>
        <row r="6471">
          <cell r="H6471">
            <v>0</v>
          </cell>
        </row>
        <row r="6472">
          <cell r="H6472">
            <v>0</v>
          </cell>
        </row>
        <row r="6473">
          <cell r="H6473">
            <v>0</v>
          </cell>
        </row>
        <row r="6474">
          <cell r="H6474">
            <v>0</v>
          </cell>
        </row>
        <row r="6475">
          <cell r="H6475">
            <v>0</v>
          </cell>
        </row>
        <row r="6476">
          <cell r="H6476">
            <v>0</v>
          </cell>
        </row>
        <row r="6477">
          <cell r="H6477">
            <v>0</v>
          </cell>
        </row>
        <row r="6478">
          <cell r="H6478">
            <v>0</v>
          </cell>
        </row>
        <row r="6479">
          <cell r="H6479">
            <v>0</v>
          </cell>
        </row>
        <row r="6480">
          <cell r="H6480">
            <v>0</v>
          </cell>
        </row>
        <row r="6481">
          <cell r="H6481">
            <v>0</v>
          </cell>
        </row>
        <row r="6482">
          <cell r="H6482">
            <v>0</v>
          </cell>
        </row>
        <row r="6483">
          <cell r="H6483">
            <v>0</v>
          </cell>
        </row>
        <row r="6484">
          <cell r="H6484">
            <v>0</v>
          </cell>
        </row>
        <row r="6485">
          <cell r="H6485">
            <v>0</v>
          </cell>
        </row>
        <row r="6486">
          <cell r="H6486">
            <v>0</v>
          </cell>
        </row>
        <row r="6487">
          <cell r="H6487">
            <v>0</v>
          </cell>
        </row>
        <row r="6488">
          <cell r="H6488">
            <v>0</v>
          </cell>
        </row>
        <row r="6489">
          <cell r="H6489">
            <v>0</v>
          </cell>
        </row>
        <row r="6490">
          <cell r="H6490">
            <v>0</v>
          </cell>
        </row>
        <row r="6491">
          <cell r="H6491">
            <v>0</v>
          </cell>
        </row>
        <row r="6492">
          <cell r="H6492">
            <v>0</v>
          </cell>
        </row>
        <row r="6493">
          <cell r="H6493">
            <v>0</v>
          </cell>
        </row>
        <row r="6494">
          <cell r="H6494">
            <v>0</v>
          </cell>
        </row>
        <row r="6495">
          <cell r="H6495">
            <v>0</v>
          </cell>
        </row>
        <row r="6496">
          <cell r="H6496">
            <v>0</v>
          </cell>
        </row>
        <row r="6497">
          <cell r="H6497">
            <v>0</v>
          </cell>
        </row>
        <row r="6498">
          <cell r="H6498">
            <v>0</v>
          </cell>
        </row>
        <row r="6499">
          <cell r="H6499">
            <v>0</v>
          </cell>
        </row>
        <row r="6500">
          <cell r="H6500">
            <v>0</v>
          </cell>
        </row>
        <row r="6501">
          <cell r="H6501">
            <v>0</v>
          </cell>
        </row>
        <row r="6502">
          <cell r="H6502">
            <v>0</v>
          </cell>
        </row>
        <row r="6503">
          <cell r="H6503">
            <v>0</v>
          </cell>
        </row>
        <row r="6504">
          <cell r="H6504">
            <v>0</v>
          </cell>
        </row>
        <row r="6505">
          <cell r="H6505">
            <v>0</v>
          </cell>
        </row>
        <row r="6506">
          <cell r="H6506">
            <v>0</v>
          </cell>
        </row>
        <row r="6507">
          <cell r="H6507">
            <v>0</v>
          </cell>
        </row>
        <row r="6508">
          <cell r="H6508">
            <v>0</v>
          </cell>
        </row>
        <row r="6509">
          <cell r="H6509">
            <v>0</v>
          </cell>
        </row>
        <row r="6510">
          <cell r="H6510">
            <v>0</v>
          </cell>
        </row>
        <row r="6511">
          <cell r="H6511">
            <v>0</v>
          </cell>
        </row>
        <row r="6512">
          <cell r="H6512">
            <v>0</v>
          </cell>
        </row>
        <row r="6513">
          <cell r="H6513">
            <v>0</v>
          </cell>
        </row>
        <row r="6514">
          <cell r="H6514">
            <v>0</v>
          </cell>
        </row>
        <row r="6515">
          <cell r="H6515">
            <v>0</v>
          </cell>
        </row>
        <row r="6516">
          <cell r="H6516">
            <v>0</v>
          </cell>
        </row>
        <row r="6517">
          <cell r="H6517">
            <v>0</v>
          </cell>
        </row>
        <row r="6518">
          <cell r="H6518">
            <v>0</v>
          </cell>
        </row>
        <row r="6519">
          <cell r="H6519">
            <v>0</v>
          </cell>
        </row>
        <row r="6520">
          <cell r="H6520">
            <v>0</v>
          </cell>
        </row>
        <row r="6521">
          <cell r="H6521">
            <v>0</v>
          </cell>
        </row>
        <row r="6522">
          <cell r="H6522">
            <v>0</v>
          </cell>
        </row>
        <row r="6523">
          <cell r="H6523">
            <v>0</v>
          </cell>
        </row>
        <row r="6524">
          <cell r="H6524">
            <v>0</v>
          </cell>
        </row>
        <row r="6525">
          <cell r="H6525">
            <v>0</v>
          </cell>
        </row>
        <row r="6526">
          <cell r="H6526">
            <v>0</v>
          </cell>
        </row>
        <row r="6527">
          <cell r="H6527">
            <v>0</v>
          </cell>
        </row>
        <row r="6528">
          <cell r="H6528">
            <v>0</v>
          </cell>
        </row>
        <row r="6529">
          <cell r="H6529">
            <v>0</v>
          </cell>
        </row>
        <row r="6530">
          <cell r="H6530">
            <v>0</v>
          </cell>
        </row>
        <row r="6531">
          <cell r="H6531">
            <v>0</v>
          </cell>
        </row>
        <row r="6532">
          <cell r="H6532">
            <v>0</v>
          </cell>
        </row>
        <row r="6533">
          <cell r="H6533">
            <v>0</v>
          </cell>
        </row>
        <row r="6534">
          <cell r="H6534">
            <v>0</v>
          </cell>
        </row>
        <row r="6535">
          <cell r="H6535">
            <v>0</v>
          </cell>
        </row>
        <row r="6536">
          <cell r="H6536">
            <v>0</v>
          </cell>
        </row>
        <row r="6537">
          <cell r="H6537">
            <v>0</v>
          </cell>
        </row>
        <row r="6538">
          <cell r="H6538">
            <v>0</v>
          </cell>
        </row>
        <row r="6539">
          <cell r="H6539">
            <v>0</v>
          </cell>
        </row>
        <row r="6540">
          <cell r="H6540">
            <v>0</v>
          </cell>
        </row>
        <row r="6541">
          <cell r="H6541">
            <v>0</v>
          </cell>
        </row>
        <row r="6542">
          <cell r="H6542">
            <v>0</v>
          </cell>
        </row>
        <row r="6543">
          <cell r="H6543">
            <v>0</v>
          </cell>
        </row>
        <row r="6544">
          <cell r="H6544">
            <v>0</v>
          </cell>
        </row>
        <row r="6545">
          <cell r="H6545">
            <v>0</v>
          </cell>
        </row>
        <row r="6546">
          <cell r="H6546">
            <v>0</v>
          </cell>
        </row>
        <row r="6547">
          <cell r="H6547">
            <v>0</v>
          </cell>
        </row>
        <row r="6548">
          <cell r="H6548">
            <v>0</v>
          </cell>
        </row>
        <row r="6549">
          <cell r="H6549">
            <v>0</v>
          </cell>
        </row>
        <row r="6550">
          <cell r="H6550">
            <v>0</v>
          </cell>
        </row>
        <row r="6551">
          <cell r="H6551">
            <v>0</v>
          </cell>
        </row>
        <row r="6552">
          <cell r="H6552">
            <v>0</v>
          </cell>
        </row>
        <row r="6553">
          <cell r="H6553">
            <v>0</v>
          </cell>
        </row>
        <row r="6554">
          <cell r="H6554">
            <v>0</v>
          </cell>
        </row>
        <row r="6555">
          <cell r="H6555">
            <v>0</v>
          </cell>
        </row>
        <row r="6556">
          <cell r="H6556">
            <v>0</v>
          </cell>
        </row>
        <row r="6557">
          <cell r="H6557">
            <v>0</v>
          </cell>
        </row>
        <row r="6558">
          <cell r="H6558">
            <v>0</v>
          </cell>
        </row>
        <row r="6559">
          <cell r="H6559">
            <v>0</v>
          </cell>
        </row>
        <row r="6560">
          <cell r="H6560">
            <v>0</v>
          </cell>
        </row>
        <row r="6561">
          <cell r="H6561">
            <v>0</v>
          </cell>
        </row>
        <row r="6562">
          <cell r="H6562">
            <v>0</v>
          </cell>
        </row>
        <row r="6563">
          <cell r="H6563">
            <v>0</v>
          </cell>
        </row>
        <row r="6564">
          <cell r="H6564">
            <v>0</v>
          </cell>
        </row>
        <row r="6565">
          <cell r="H6565">
            <v>0</v>
          </cell>
        </row>
        <row r="6566">
          <cell r="H6566">
            <v>0</v>
          </cell>
        </row>
        <row r="6567">
          <cell r="H6567">
            <v>0</v>
          </cell>
        </row>
        <row r="6568">
          <cell r="H6568">
            <v>0</v>
          </cell>
        </row>
        <row r="6569">
          <cell r="H6569">
            <v>0</v>
          </cell>
        </row>
        <row r="6570">
          <cell r="H6570">
            <v>0</v>
          </cell>
        </row>
        <row r="6571">
          <cell r="H6571">
            <v>0</v>
          </cell>
        </row>
        <row r="6572">
          <cell r="H6572">
            <v>0</v>
          </cell>
        </row>
        <row r="6573">
          <cell r="H6573">
            <v>0</v>
          </cell>
        </row>
        <row r="6574">
          <cell r="H6574">
            <v>0</v>
          </cell>
        </row>
        <row r="6575">
          <cell r="H6575">
            <v>0</v>
          </cell>
        </row>
        <row r="6576">
          <cell r="H6576">
            <v>0</v>
          </cell>
        </row>
        <row r="6577">
          <cell r="H6577">
            <v>0</v>
          </cell>
        </row>
        <row r="6578">
          <cell r="H6578">
            <v>0</v>
          </cell>
        </row>
        <row r="6579">
          <cell r="H6579">
            <v>0</v>
          </cell>
        </row>
        <row r="6580">
          <cell r="H6580">
            <v>0</v>
          </cell>
        </row>
        <row r="6581">
          <cell r="H6581">
            <v>0</v>
          </cell>
        </row>
        <row r="6582">
          <cell r="H6582">
            <v>0</v>
          </cell>
        </row>
        <row r="6583">
          <cell r="H6583">
            <v>0</v>
          </cell>
        </row>
        <row r="6584">
          <cell r="H6584">
            <v>0</v>
          </cell>
        </row>
        <row r="6585">
          <cell r="H6585">
            <v>0</v>
          </cell>
        </row>
        <row r="6586">
          <cell r="H6586">
            <v>0</v>
          </cell>
        </row>
        <row r="6587">
          <cell r="H6587">
            <v>0</v>
          </cell>
        </row>
        <row r="6588">
          <cell r="H6588">
            <v>0</v>
          </cell>
        </row>
        <row r="6589">
          <cell r="H6589">
            <v>0</v>
          </cell>
        </row>
        <row r="6590">
          <cell r="H6590">
            <v>0</v>
          </cell>
        </row>
        <row r="6591">
          <cell r="H6591">
            <v>0</v>
          </cell>
        </row>
        <row r="6592">
          <cell r="H6592">
            <v>0</v>
          </cell>
        </row>
        <row r="6593">
          <cell r="H6593">
            <v>0</v>
          </cell>
        </row>
        <row r="6594">
          <cell r="H6594">
            <v>0</v>
          </cell>
        </row>
        <row r="6595">
          <cell r="H6595">
            <v>0</v>
          </cell>
        </row>
        <row r="6596">
          <cell r="H6596">
            <v>0</v>
          </cell>
        </row>
        <row r="6597">
          <cell r="H6597">
            <v>0</v>
          </cell>
        </row>
        <row r="6598">
          <cell r="H6598">
            <v>0</v>
          </cell>
        </row>
        <row r="6599">
          <cell r="H6599">
            <v>0</v>
          </cell>
        </row>
        <row r="6600">
          <cell r="H6600">
            <v>0</v>
          </cell>
        </row>
        <row r="6601">
          <cell r="H6601">
            <v>0</v>
          </cell>
        </row>
        <row r="6602">
          <cell r="H6602">
            <v>0</v>
          </cell>
        </row>
        <row r="6603">
          <cell r="H6603">
            <v>0</v>
          </cell>
        </row>
        <row r="6604">
          <cell r="H6604">
            <v>0</v>
          </cell>
        </row>
        <row r="6605">
          <cell r="H6605">
            <v>0</v>
          </cell>
        </row>
        <row r="6606">
          <cell r="H6606">
            <v>0</v>
          </cell>
        </row>
        <row r="6607">
          <cell r="H6607">
            <v>0</v>
          </cell>
        </row>
        <row r="6608">
          <cell r="H6608">
            <v>0</v>
          </cell>
        </row>
        <row r="6609">
          <cell r="H6609">
            <v>0</v>
          </cell>
        </row>
        <row r="6610">
          <cell r="H6610">
            <v>0</v>
          </cell>
        </row>
        <row r="6611">
          <cell r="H6611">
            <v>0</v>
          </cell>
        </row>
        <row r="6612">
          <cell r="H6612">
            <v>0</v>
          </cell>
        </row>
        <row r="6613">
          <cell r="H6613">
            <v>0</v>
          </cell>
        </row>
        <row r="6614">
          <cell r="H6614">
            <v>0</v>
          </cell>
        </row>
        <row r="6615">
          <cell r="H6615">
            <v>0</v>
          </cell>
        </row>
        <row r="6616">
          <cell r="H6616">
            <v>0</v>
          </cell>
        </row>
        <row r="6617">
          <cell r="H6617">
            <v>0</v>
          </cell>
        </row>
        <row r="6618">
          <cell r="H6618">
            <v>0</v>
          </cell>
        </row>
        <row r="6619">
          <cell r="H6619">
            <v>0</v>
          </cell>
        </row>
        <row r="6620">
          <cell r="H6620">
            <v>0</v>
          </cell>
        </row>
        <row r="6621">
          <cell r="H6621">
            <v>0</v>
          </cell>
        </row>
        <row r="6622">
          <cell r="H6622">
            <v>0</v>
          </cell>
        </row>
        <row r="6623">
          <cell r="H6623">
            <v>0</v>
          </cell>
        </row>
        <row r="6624">
          <cell r="H6624">
            <v>0</v>
          </cell>
        </row>
        <row r="6625">
          <cell r="H6625">
            <v>0</v>
          </cell>
        </row>
        <row r="6626">
          <cell r="H6626">
            <v>0</v>
          </cell>
        </row>
        <row r="6627">
          <cell r="H6627">
            <v>0</v>
          </cell>
        </row>
        <row r="6628">
          <cell r="H6628">
            <v>0</v>
          </cell>
        </row>
        <row r="6629">
          <cell r="H6629">
            <v>0</v>
          </cell>
        </row>
        <row r="6630">
          <cell r="H6630">
            <v>0</v>
          </cell>
        </row>
        <row r="6631">
          <cell r="H6631">
            <v>0</v>
          </cell>
        </row>
        <row r="6632">
          <cell r="H6632">
            <v>0</v>
          </cell>
        </row>
        <row r="6633">
          <cell r="H6633">
            <v>0</v>
          </cell>
        </row>
        <row r="6634">
          <cell r="H6634">
            <v>0</v>
          </cell>
        </row>
        <row r="6635">
          <cell r="H6635">
            <v>0</v>
          </cell>
        </row>
        <row r="6636">
          <cell r="H6636">
            <v>0</v>
          </cell>
        </row>
        <row r="6637">
          <cell r="H6637">
            <v>0</v>
          </cell>
        </row>
        <row r="6638">
          <cell r="H6638">
            <v>0</v>
          </cell>
        </row>
        <row r="6639">
          <cell r="H6639">
            <v>0</v>
          </cell>
        </row>
        <row r="6640">
          <cell r="H6640">
            <v>0</v>
          </cell>
        </row>
        <row r="6641">
          <cell r="H6641">
            <v>0</v>
          </cell>
        </row>
        <row r="6642">
          <cell r="H6642">
            <v>0</v>
          </cell>
        </row>
        <row r="6643">
          <cell r="H6643">
            <v>0</v>
          </cell>
        </row>
        <row r="6644">
          <cell r="H6644">
            <v>0</v>
          </cell>
        </row>
        <row r="6645">
          <cell r="H6645">
            <v>0</v>
          </cell>
        </row>
        <row r="6646">
          <cell r="H6646">
            <v>0</v>
          </cell>
        </row>
        <row r="6647">
          <cell r="H6647">
            <v>0</v>
          </cell>
        </row>
        <row r="6648">
          <cell r="H6648">
            <v>0</v>
          </cell>
        </row>
        <row r="6649">
          <cell r="H6649">
            <v>0</v>
          </cell>
        </row>
        <row r="6650">
          <cell r="H6650">
            <v>0</v>
          </cell>
        </row>
        <row r="6651">
          <cell r="H6651">
            <v>0</v>
          </cell>
        </row>
        <row r="6652">
          <cell r="H6652">
            <v>0</v>
          </cell>
        </row>
        <row r="6653">
          <cell r="H6653">
            <v>0</v>
          </cell>
        </row>
        <row r="6654">
          <cell r="H6654">
            <v>0</v>
          </cell>
        </row>
        <row r="6655">
          <cell r="H6655">
            <v>0</v>
          </cell>
        </row>
        <row r="6656">
          <cell r="H6656">
            <v>0</v>
          </cell>
        </row>
        <row r="6657">
          <cell r="H6657">
            <v>0</v>
          </cell>
        </row>
        <row r="6658">
          <cell r="H6658">
            <v>0</v>
          </cell>
        </row>
        <row r="6659">
          <cell r="H6659">
            <v>0</v>
          </cell>
        </row>
        <row r="6660">
          <cell r="H6660">
            <v>0</v>
          </cell>
        </row>
        <row r="6661">
          <cell r="H6661">
            <v>0</v>
          </cell>
        </row>
        <row r="6662">
          <cell r="H6662">
            <v>0</v>
          </cell>
        </row>
        <row r="6663">
          <cell r="H6663">
            <v>0</v>
          </cell>
        </row>
        <row r="6664">
          <cell r="H6664">
            <v>0</v>
          </cell>
        </row>
        <row r="6665">
          <cell r="H6665">
            <v>0</v>
          </cell>
        </row>
        <row r="6666">
          <cell r="H6666">
            <v>0</v>
          </cell>
        </row>
        <row r="6667">
          <cell r="H6667">
            <v>0</v>
          </cell>
        </row>
        <row r="6668">
          <cell r="H6668">
            <v>0</v>
          </cell>
        </row>
        <row r="6669">
          <cell r="H6669">
            <v>0</v>
          </cell>
        </row>
        <row r="6670">
          <cell r="H6670">
            <v>0</v>
          </cell>
        </row>
        <row r="6671">
          <cell r="H6671">
            <v>0</v>
          </cell>
        </row>
        <row r="6672">
          <cell r="H6672">
            <v>0</v>
          </cell>
        </row>
        <row r="6673">
          <cell r="H6673">
            <v>0</v>
          </cell>
        </row>
        <row r="6674">
          <cell r="H6674">
            <v>0</v>
          </cell>
        </row>
        <row r="6675">
          <cell r="H6675">
            <v>0</v>
          </cell>
        </row>
        <row r="6676">
          <cell r="H6676">
            <v>0</v>
          </cell>
        </row>
        <row r="6677">
          <cell r="H6677">
            <v>0</v>
          </cell>
        </row>
        <row r="6678">
          <cell r="H6678">
            <v>0</v>
          </cell>
        </row>
        <row r="6679">
          <cell r="H6679">
            <v>0</v>
          </cell>
        </row>
        <row r="6680">
          <cell r="H6680">
            <v>0</v>
          </cell>
        </row>
        <row r="6681">
          <cell r="H6681">
            <v>0</v>
          </cell>
        </row>
        <row r="6682">
          <cell r="H6682">
            <v>0</v>
          </cell>
        </row>
        <row r="6683">
          <cell r="H6683">
            <v>0</v>
          </cell>
        </row>
        <row r="6684">
          <cell r="H6684">
            <v>0</v>
          </cell>
        </row>
        <row r="6685">
          <cell r="H6685">
            <v>0</v>
          </cell>
        </row>
        <row r="6686">
          <cell r="H6686">
            <v>0</v>
          </cell>
        </row>
        <row r="6687">
          <cell r="H6687">
            <v>0</v>
          </cell>
        </row>
        <row r="6688">
          <cell r="H6688">
            <v>0</v>
          </cell>
        </row>
        <row r="6689">
          <cell r="H6689">
            <v>0</v>
          </cell>
        </row>
        <row r="6690">
          <cell r="H6690">
            <v>0</v>
          </cell>
        </row>
        <row r="6691">
          <cell r="H6691">
            <v>0</v>
          </cell>
        </row>
        <row r="6692">
          <cell r="H6692">
            <v>0</v>
          </cell>
        </row>
        <row r="6693">
          <cell r="H6693">
            <v>0</v>
          </cell>
        </row>
        <row r="6694">
          <cell r="H6694">
            <v>0</v>
          </cell>
        </row>
        <row r="6695">
          <cell r="H6695">
            <v>0</v>
          </cell>
        </row>
        <row r="6696">
          <cell r="H6696">
            <v>0</v>
          </cell>
        </row>
        <row r="6697">
          <cell r="H6697">
            <v>0</v>
          </cell>
        </row>
        <row r="6698">
          <cell r="H6698">
            <v>0</v>
          </cell>
        </row>
        <row r="6699">
          <cell r="H6699">
            <v>0</v>
          </cell>
        </row>
        <row r="6700">
          <cell r="H6700">
            <v>0</v>
          </cell>
        </row>
        <row r="6701">
          <cell r="H6701">
            <v>0</v>
          </cell>
        </row>
        <row r="6702">
          <cell r="H6702">
            <v>0</v>
          </cell>
        </row>
        <row r="6703">
          <cell r="H6703">
            <v>0</v>
          </cell>
        </row>
        <row r="6704">
          <cell r="H6704">
            <v>0</v>
          </cell>
        </row>
        <row r="6705">
          <cell r="H6705">
            <v>0</v>
          </cell>
        </row>
        <row r="6706">
          <cell r="H6706">
            <v>0</v>
          </cell>
        </row>
        <row r="6707">
          <cell r="H6707">
            <v>0</v>
          </cell>
        </row>
        <row r="6708">
          <cell r="H6708">
            <v>0</v>
          </cell>
        </row>
        <row r="6709">
          <cell r="H6709">
            <v>0</v>
          </cell>
        </row>
        <row r="6710">
          <cell r="H6710">
            <v>0</v>
          </cell>
        </row>
        <row r="6711">
          <cell r="H6711">
            <v>0</v>
          </cell>
        </row>
        <row r="6712">
          <cell r="H6712">
            <v>0</v>
          </cell>
        </row>
        <row r="6713">
          <cell r="H6713">
            <v>0</v>
          </cell>
        </row>
        <row r="6714">
          <cell r="H6714">
            <v>0</v>
          </cell>
        </row>
        <row r="6715">
          <cell r="H6715">
            <v>0</v>
          </cell>
        </row>
        <row r="6716">
          <cell r="H6716">
            <v>0</v>
          </cell>
        </row>
        <row r="6717">
          <cell r="H6717">
            <v>0</v>
          </cell>
        </row>
        <row r="6718">
          <cell r="H6718">
            <v>0</v>
          </cell>
        </row>
        <row r="6719">
          <cell r="H6719">
            <v>0</v>
          </cell>
        </row>
        <row r="6720">
          <cell r="H6720">
            <v>0</v>
          </cell>
        </row>
        <row r="6721">
          <cell r="H6721">
            <v>0</v>
          </cell>
        </row>
        <row r="6722">
          <cell r="H6722">
            <v>0</v>
          </cell>
        </row>
        <row r="6723">
          <cell r="H6723">
            <v>0</v>
          </cell>
        </row>
        <row r="6724">
          <cell r="H6724">
            <v>0</v>
          </cell>
        </row>
        <row r="6725">
          <cell r="H6725">
            <v>0</v>
          </cell>
        </row>
        <row r="6726">
          <cell r="H6726">
            <v>0</v>
          </cell>
        </row>
        <row r="6727">
          <cell r="H6727">
            <v>0</v>
          </cell>
        </row>
        <row r="6728">
          <cell r="H6728">
            <v>0</v>
          </cell>
        </row>
        <row r="6729">
          <cell r="H6729">
            <v>0</v>
          </cell>
        </row>
        <row r="6730">
          <cell r="H6730">
            <v>0</v>
          </cell>
        </row>
        <row r="6731">
          <cell r="H6731">
            <v>0</v>
          </cell>
        </row>
        <row r="6732">
          <cell r="H6732">
            <v>0</v>
          </cell>
        </row>
        <row r="6733">
          <cell r="H6733">
            <v>0</v>
          </cell>
        </row>
        <row r="6734">
          <cell r="H6734">
            <v>0</v>
          </cell>
        </row>
        <row r="6735">
          <cell r="H6735">
            <v>0</v>
          </cell>
        </row>
        <row r="6736">
          <cell r="H6736">
            <v>0</v>
          </cell>
        </row>
        <row r="6737">
          <cell r="H6737">
            <v>0</v>
          </cell>
        </row>
        <row r="6738">
          <cell r="H6738">
            <v>0</v>
          </cell>
        </row>
        <row r="6739">
          <cell r="H6739">
            <v>0</v>
          </cell>
        </row>
        <row r="6740">
          <cell r="H6740">
            <v>0</v>
          </cell>
        </row>
        <row r="6741">
          <cell r="H6741">
            <v>0</v>
          </cell>
        </row>
        <row r="6742">
          <cell r="H6742">
            <v>0</v>
          </cell>
        </row>
        <row r="6743">
          <cell r="H6743">
            <v>0</v>
          </cell>
        </row>
        <row r="6744">
          <cell r="H6744">
            <v>0</v>
          </cell>
        </row>
        <row r="6745">
          <cell r="H6745">
            <v>0</v>
          </cell>
        </row>
        <row r="6746">
          <cell r="H6746">
            <v>0</v>
          </cell>
        </row>
        <row r="6747">
          <cell r="H6747">
            <v>0</v>
          </cell>
        </row>
        <row r="6748">
          <cell r="H6748">
            <v>0</v>
          </cell>
        </row>
        <row r="6749">
          <cell r="H6749">
            <v>0</v>
          </cell>
        </row>
        <row r="6750">
          <cell r="H6750">
            <v>0</v>
          </cell>
        </row>
        <row r="6751">
          <cell r="H6751">
            <v>0</v>
          </cell>
        </row>
        <row r="6752">
          <cell r="H6752">
            <v>0</v>
          </cell>
        </row>
        <row r="6753">
          <cell r="H6753">
            <v>0</v>
          </cell>
        </row>
        <row r="6754">
          <cell r="H6754">
            <v>0</v>
          </cell>
        </row>
        <row r="6755">
          <cell r="H6755">
            <v>0</v>
          </cell>
        </row>
        <row r="6756">
          <cell r="H6756">
            <v>0</v>
          </cell>
        </row>
        <row r="6757">
          <cell r="H6757">
            <v>0</v>
          </cell>
        </row>
        <row r="6758">
          <cell r="H6758">
            <v>0</v>
          </cell>
        </row>
        <row r="6759">
          <cell r="H6759">
            <v>0</v>
          </cell>
        </row>
        <row r="6760">
          <cell r="H6760">
            <v>0</v>
          </cell>
        </row>
        <row r="6761">
          <cell r="H6761">
            <v>0</v>
          </cell>
        </row>
        <row r="6762">
          <cell r="H6762">
            <v>0</v>
          </cell>
        </row>
        <row r="6763">
          <cell r="H6763">
            <v>0</v>
          </cell>
        </row>
        <row r="6764">
          <cell r="H6764">
            <v>0</v>
          </cell>
        </row>
        <row r="6765">
          <cell r="H6765">
            <v>0</v>
          </cell>
        </row>
        <row r="6766">
          <cell r="H6766">
            <v>0</v>
          </cell>
        </row>
        <row r="6767">
          <cell r="H6767">
            <v>0</v>
          </cell>
        </row>
        <row r="6768">
          <cell r="H6768">
            <v>0</v>
          </cell>
        </row>
        <row r="6769">
          <cell r="H6769">
            <v>0</v>
          </cell>
        </row>
        <row r="6770">
          <cell r="H6770">
            <v>0</v>
          </cell>
        </row>
        <row r="6771">
          <cell r="H6771">
            <v>0</v>
          </cell>
        </row>
        <row r="6772">
          <cell r="H6772">
            <v>0</v>
          </cell>
        </row>
        <row r="6773">
          <cell r="H6773">
            <v>0</v>
          </cell>
        </row>
        <row r="6774">
          <cell r="H6774">
            <v>0</v>
          </cell>
        </row>
        <row r="6775">
          <cell r="H6775">
            <v>0</v>
          </cell>
        </row>
        <row r="6776">
          <cell r="H6776">
            <v>0</v>
          </cell>
        </row>
        <row r="6777">
          <cell r="H6777">
            <v>0</v>
          </cell>
        </row>
        <row r="6778">
          <cell r="H6778">
            <v>0</v>
          </cell>
        </row>
        <row r="6779">
          <cell r="H6779">
            <v>0</v>
          </cell>
        </row>
        <row r="6780">
          <cell r="H6780">
            <v>0</v>
          </cell>
        </row>
        <row r="6781">
          <cell r="H6781">
            <v>0</v>
          </cell>
        </row>
        <row r="6782">
          <cell r="H6782">
            <v>0</v>
          </cell>
        </row>
        <row r="6783">
          <cell r="H6783">
            <v>0</v>
          </cell>
        </row>
        <row r="6784">
          <cell r="H6784">
            <v>0</v>
          </cell>
        </row>
        <row r="6785">
          <cell r="H6785">
            <v>0</v>
          </cell>
        </row>
        <row r="6786">
          <cell r="H6786">
            <v>0</v>
          </cell>
        </row>
        <row r="6787">
          <cell r="H6787">
            <v>0</v>
          </cell>
        </row>
        <row r="6788">
          <cell r="H6788">
            <v>0</v>
          </cell>
        </row>
        <row r="6789">
          <cell r="H6789">
            <v>0</v>
          </cell>
        </row>
        <row r="6790">
          <cell r="H6790">
            <v>0</v>
          </cell>
        </row>
        <row r="6791">
          <cell r="H6791">
            <v>0</v>
          </cell>
        </row>
        <row r="6792">
          <cell r="H6792">
            <v>0</v>
          </cell>
        </row>
        <row r="6793">
          <cell r="H6793">
            <v>0</v>
          </cell>
        </row>
        <row r="6794">
          <cell r="H6794">
            <v>0</v>
          </cell>
        </row>
        <row r="6795">
          <cell r="H6795">
            <v>0</v>
          </cell>
        </row>
        <row r="6796">
          <cell r="H6796">
            <v>0</v>
          </cell>
        </row>
        <row r="6797">
          <cell r="H6797">
            <v>0</v>
          </cell>
        </row>
        <row r="6798">
          <cell r="H6798">
            <v>0</v>
          </cell>
        </row>
        <row r="6799">
          <cell r="H6799">
            <v>0</v>
          </cell>
        </row>
        <row r="6800">
          <cell r="H6800">
            <v>0</v>
          </cell>
        </row>
        <row r="6801">
          <cell r="H6801">
            <v>0</v>
          </cell>
        </row>
        <row r="6802">
          <cell r="H6802">
            <v>0</v>
          </cell>
        </row>
        <row r="6803">
          <cell r="H6803">
            <v>0</v>
          </cell>
        </row>
        <row r="6804">
          <cell r="H6804">
            <v>0</v>
          </cell>
        </row>
        <row r="6805">
          <cell r="H6805">
            <v>0</v>
          </cell>
        </row>
        <row r="6806">
          <cell r="H6806">
            <v>0</v>
          </cell>
        </row>
        <row r="6807">
          <cell r="H6807">
            <v>0</v>
          </cell>
        </row>
        <row r="6808">
          <cell r="H6808">
            <v>0</v>
          </cell>
        </row>
        <row r="6809">
          <cell r="H6809">
            <v>0</v>
          </cell>
        </row>
        <row r="6810">
          <cell r="H6810">
            <v>0</v>
          </cell>
        </row>
        <row r="6811">
          <cell r="H6811">
            <v>0</v>
          </cell>
        </row>
        <row r="6812">
          <cell r="H6812">
            <v>0</v>
          </cell>
        </row>
        <row r="6813">
          <cell r="H6813">
            <v>0</v>
          </cell>
        </row>
        <row r="6814">
          <cell r="H6814">
            <v>0</v>
          </cell>
        </row>
        <row r="6815">
          <cell r="H6815">
            <v>0</v>
          </cell>
        </row>
        <row r="6816">
          <cell r="H6816">
            <v>0</v>
          </cell>
        </row>
        <row r="6817">
          <cell r="H6817">
            <v>0</v>
          </cell>
        </row>
        <row r="6818">
          <cell r="H6818">
            <v>0</v>
          </cell>
        </row>
        <row r="6819">
          <cell r="H6819">
            <v>0</v>
          </cell>
        </row>
        <row r="6820">
          <cell r="H6820">
            <v>0</v>
          </cell>
        </row>
        <row r="6821">
          <cell r="H6821">
            <v>0</v>
          </cell>
        </row>
        <row r="6822">
          <cell r="H6822">
            <v>0</v>
          </cell>
        </row>
        <row r="6823">
          <cell r="H6823">
            <v>0</v>
          </cell>
        </row>
        <row r="6824">
          <cell r="H6824">
            <v>0</v>
          </cell>
        </row>
        <row r="6825">
          <cell r="H6825">
            <v>0</v>
          </cell>
        </row>
        <row r="6826">
          <cell r="H6826">
            <v>0</v>
          </cell>
        </row>
        <row r="6827">
          <cell r="H6827">
            <v>0</v>
          </cell>
        </row>
        <row r="6828">
          <cell r="H6828">
            <v>0</v>
          </cell>
        </row>
        <row r="6829">
          <cell r="H6829">
            <v>0</v>
          </cell>
        </row>
        <row r="6830">
          <cell r="H6830">
            <v>0</v>
          </cell>
        </row>
        <row r="6831">
          <cell r="H6831">
            <v>0</v>
          </cell>
        </row>
        <row r="6832">
          <cell r="H6832">
            <v>0</v>
          </cell>
        </row>
        <row r="6833">
          <cell r="H6833">
            <v>0</v>
          </cell>
        </row>
        <row r="6834">
          <cell r="H6834">
            <v>0</v>
          </cell>
        </row>
        <row r="6835">
          <cell r="H6835">
            <v>0</v>
          </cell>
        </row>
        <row r="6836">
          <cell r="H6836">
            <v>0</v>
          </cell>
        </row>
        <row r="6837">
          <cell r="H6837">
            <v>0</v>
          </cell>
        </row>
        <row r="6838">
          <cell r="H6838">
            <v>0</v>
          </cell>
        </row>
        <row r="6839">
          <cell r="H6839">
            <v>0</v>
          </cell>
        </row>
        <row r="6840">
          <cell r="H6840">
            <v>0</v>
          </cell>
        </row>
        <row r="6841">
          <cell r="H6841">
            <v>0</v>
          </cell>
        </row>
        <row r="6842">
          <cell r="H6842">
            <v>0</v>
          </cell>
        </row>
        <row r="6843">
          <cell r="H6843">
            <v>0</v>
          </cell>
        </row>
        <row r="6844">
          <cell r="H6844">
            <v>0</v>
          </cell>
        </row>
        <row r="6845">
          <cell r="H6845">
            <v>0</v>
          </cell>
        </row>
        <row r="6846">
          <cell r="H6846">
            <v>0</v>
          </cell>
        </row>
        <row r="6847">
          <cell r="H6847">
            <v>0</v>
          </cell>
        </row>
        <row r="6848">
          <cell r="H6848">
            <v>0</v>
          </cell>
        </row>
        <row r="6849">
          <cell r="H6849">
            <v>0</v>
          </cell>
        </row>
        <row r="6850">
          <cell r="H6850">
            <v>0</v>
          </cell>
        </row>
        <row r="6851">
          <cell r="H6851">
            <v>0</v>
          </cell>
        </row>
        <row r="6852">
          <cell r="H6852">
            <v>0</v>
          </cell>
        </row>
        <row r="6853">
          <cell r="H6853">
            <v>0</v>
          </cell>
        </row>
        <row r="6854">
          <cell r="H6854">
            <v>0</v>
          </cell>
        </row>
        <row r="6855">
          <cell r="H6855">
            <v>0</v>
          </cell>
        </row>
        <row r="6856">
          <cell r="H6856">
            <v>0</v>
          </cell>
        </row>
        <row r="6857">
          <cell r="H6857">
            <v>0</v>
          </cell>
        </row>
        <row r="6858">
          <cell r="H6858">
            <v>0</v>
          </cell>
        </row>
        <row r="6859">
          <cell r="H6859">
            <v>0</v>
          </cell>
        </row>
        <row r="6860">
          <cell r="H6860">
            <v>0</v>
          </cell>
        </row>
        <row r="6861">
          <cell r="H6861">
            <v>0</v>
          </cell>
        </row>
        <row r="6862">
          <cell r="H6862">
            <v>0</v>
          </cell>
        </row>
        <row r="6863">
          <cell r="H6863">
            <v>0</v>
          </cell>
        </row>
        <row r="6864">
          <cell r="H6864">
            <v>0</v>
          </cell>
        </row>
        <row r="6865">
          <cell r="H6865">
            <v>0</v>
          </cell>
        </row>
        <row r="6866">
          <cell r="H6866">
            <v>0</v>
          </cell>
        </row>
        <row r="6867">
          <cell r="H6867">
            <v>0</v>
          </cell>
        </row>
        <row r="6868">
          <cell r="H6868">
            <v>0</v>
          </cell>
        </row>
        <row r="6869">
          <cell r="H6869">
            <v>0</v>
          </cell>
        </row>
        <row r="6870">
          <cell r="H6870">
            <v>0</v>
          </cell>
        </row>
        <row r="6871">
          <cell r="H6871">
            <v>0</v>
          </cell>
        </row>
        <row r="6872">
          <cell r="H6872">
            <v>0</v>
          </cell>
        </row>
        <row r="6873">
          <cell r="H6873">
            <v>0</v>
          </cell>
        </row>
        <row r="6874">
          <cell r="H6874">
            <v>0</v>
          </cell>
        </row>
        <row r="6875">
          <cell r="H6875">
            <v>0</v>
          </cell>
        </row>
        <row r="6876">
          <cell r="H6876">
            <v>0</v>
          </cell>
        </row>
        <row r="6877">
          <cell r="H6877">
            <v>0</v>
          </cell>
        </row>
        <row r="6878">
          <cell r="H6878">
            <v>0</v>
          </cell>
        </row>
        <row r="6879">
          <cell r="H6879">
            <v>0</v>
          </cell>
        </row>
        <row r="6880">
          <cell r="H6880">
            <v>0</v>
          </cell>
        </row>
        <row r="6881">
          <cell r="H6881">
            <v>0</v>
          </cell>
        </row>
        <row r="6882">
          <cell r="H6882">
            <v>0</v>
          </cell>
        </row>
        <row r="6883">
          <cell r="H6883">
            <v>0</v>
          </cell>
        </row>
        <row r="6884">
          <cell r="H6884">
            <v>0</v>
          </cell>
        </row>
        <row r="6885">
          <cell r="H6885">
            <v>0</v>
          </cell>
        </row>
        <row r="6886">
          <cell r="H6886">
            <v>0</v>
          </cell>
        </row>
        <row r="6887">
          <cell r="H6887">
            <v>0</v>
          </cell>
        </row>
        <row r="6888">
          <cell r="H6888">
            <v>0</v>
          </cell>
        </row>
        <row r="6889">
          <cell r="H6889">
            <v>0</v>
          </cell>
        </row>
        <row r="6890">
          <cell r="H6890">
            <v>0</v>
          </cell>
        </row>
        <row r="6891">
          <cell r="H6891">
            <v>0</v>
          </cell>
        </row>
        <row r="6892">
          <cell r="H6892">
            <v>0</v>
          </cell>
        </row>
        <row r="6893">
          <cell r="H6893">
            <v>0</v>
          </cell>
        </row>
        <row r="6894">
          <cell r="H6894">
            <v>0</v>
          </cell>
        </row>
        <row r="6895">
          <cell r="H6895">
            <v>0</v>
          </cell>
        </row>
        <row r="6896">
          <cell r="H6896">
            <v>0</v>
          </cell>
        </row>
        <row r="6897">
          <cell r="H6897">
            <v>0</v>
          </cell>
        </row>
        <row r="6898">
          <cell r="H6898">
            <v>0</v>
          </cell>
        </row>
        <row r="6899">
          <cell r="H6899">
            <v>0</v>
          </cell>
        </row>
        <row r="6900">
          <cell r="H6900">
            <v>0</v>
          </cell>
        </row>
        <row r="6901">
          <cell r="H6901">
            <v>0</v>
          </cell>
        </row>
        <row r="6902">
          <cell r="H6902">
            <v>0</v>
          </cell>
        </row>
        <row r="6903">
          <cell r="H6903">
            <v>0</v>
          </cell>
        </row>
        <row r="6904">
          <cell r="H6904">
            <v>0</v>
          </cell>
        </row>
        <row r="6905">
          <cell r="H6905">
            <v>0</v>
          </cell>
        </row>
        <row r="6906">
          <cell r="H6906">
            <v>0</v>
          </cell>
        </row>
        <row r="6907">
          <cell r="H6907">
            <v>0</v>
          </cell>
        </row>
        <row r="6908">
          <cell r="H6908">
            <v>0</v>
          </cell>
        </row>
        <row r="6909">
          <cell r="H6909">
            <v>0</v>
          </cell>
        </row>
        <row r="6910">
          <cell r="H6910">
            <v>0</v>
          </cell>
        </row>
        <row r="6911">
          <cell r="H6911">
            <v>0</v>
          </cell>
        </row>
        <row r="6912">
          <cell r="H6912">
            <v>0</v>
          </cell>
        </row>
        <row r="6913">
          <cell r="H6913">
            <v>0</v>
          </cell>
        </row>
        <row r="6914">
          <cell r="H6914">
            <v>0</v>
          </cell>
        </row>
        <row r="6915">
          <cell r="H6915">
            <v>0</v>
          </cell>
        </row>
        <row r="6916">
          <cell r="H6916">
            <v>0</v>
          </cell>
        </row>
        <row r="6917">
          <cell r="H6917">
            <v>0</v>
          </cell>
        </row>
        <row r="6918">
          <cell r="H6918">
            <v>0</v>
          </cell>
        </row>
        <row r="6919">
          <cell r="H6919">
            <v>0</v>
          </cell>
        </row>
        <row r="6920">
          <cell r="H6920">
            <v>0</v>
          </cell>
        </row>
        <row r="6921">
          <cell r="H6921">
            <v>0</v>
          </cell>
        </row>
        <row r="6922">
          <cell r="H6922">
            <v>0</v>
          </cell>
        </row>
        <row r="6923">
          <cell r="H6923">
            <v>0</v>
          </cell>
        </row>
        <row r="6924">
          <cell r="H6924">
            <v>0</v>
          </cell>
        </row>
        <row r="6925">
          <cell r="H6925">
            <v>0</v>
          </cell>
        </row>
        <row r="6926">
          <cell r="H6926">
            <v>0</v>
          </cell>
        </row>
        <row r="6927">
          <cell r="H6927">
            <v>0</v>
          </cell>
        </row>
        <row r="6928">
          <cell r="H6928">
            <v>0</v>
          </cell>
        </row>
        <row r="6929">
          <cell r="H6929">
            <v>0</v>
          </cell>
        </row>
        <row r="6930">
          <cell r="H6930">
            <v>0</v>
          </cell>
        </row>
        <row r="6931">
          <cell r="H6931">
            <v>0</v>
          </cell>
        </row>
        <row r="6932">
          <cell r="H6932">
            <v>0</v>
          </cell>
        </row>
        <row r="6933">
          <cell r="H6933">
            <v>0</v>
          </cell>
        </row>
        <row r="6934">
          <cell r="H6934">
            <v>0</v>
          </cell>
        </row>
        <row r="6935">
          <cell r="H6935">
            <v>0</v>
          </cell>
        </row>
        <row r="6936">
          <cell r="H6936">
            <v>0</v>
          </cell>
        </row>
        <row r="6937">
          <cell r="H6937">
            <v>0</v>
          </cell>
        </row>
        <row r="6938">
          <cell r="H6938">
            <v>0</v>
          </cell>
        </row>
        <row r="6939">
          <cell r="H6939">
            <v>0</v>
          </cell>
        </row>
        <row r="6940">
          <cell r="H6940">
            <v>0</v>
          </cell>
        </row>
        <row r="6941">
          <cell r="H6941">
            <v>0</v>
          </cell>
        </row>
        <row r="6942">
          <cell r="H6942">
            <v>0</v>
          </cell>
        </row>
        <row r="6943">
          <cell r="H6943">
            <v>0</v>
          </cell>
        </row>
        <row r="6944">
          <cell r="H6944">
            <v>0</v>
          </cell>
        </row>
        <row r="6945">
          <cell r="H6945">
            <v>0</v>
          </cell>
        </row>
        <row r="6946">
          <cell r="H6946">
            <v>0</v>
          </cell>
        </row>
        <row r="6947">
          <cell r="H6947">
            <v>0</v>
          </cell>
        </row>
        <row r="6948">
          <cell r="H6948">
            <v>0</v>
          </cell>
        </row>
        <row r="6949">
          <cell r="H6949">
            <v>0</v>
          </cell>
        </row>
        <row r="6950">
          <cell r="H6950">
            <v>0</v>
          </cell>
        </row>
        <row r="6951">
          <cell r="H6951">
            <v>0</v>
          </cell>
        </row>
        <row r="6952">
          <cell r="H6952">
            <v>0</v>
          </cell>
        </row>
        <row r="6953">
          <cell r="H6953">
            <v>0</v>
          </cell>
        </row>
        <row r="6954">
          <cell r="H6954">
            <v>0</v>
          </cell>
        </row>
        <row r="6955">
          <cell r="H6955">
            <v>0</v>
          </cell>
        </row>
        <row r="6956">
          <cell r="H6956">
            <v>0</v>
          </cell>
        </row>
        <row r="6957">
          <cell r="H6957">
            <v>0</v>
          </cell>
        </row>
        <row r="6958">
          <cell r="H6958">
            <v>0</v>
          </cell>
        </row>
        <row r="6959">
          <cell r="H6959">
            <v>0</v>
          </cell>
        </row>
        <row r="6960">
          <cell r="H6960">
            <v>0</v>
          </cell>
        </row>
        <row r="6961">
          <cell r="H6961">
            <v>0</v>
          </cell>
        </row>
        <row r="6962">
          <cell r="H6962">
            <v>0</v>
          </cell>
        </row>
        <row r="6963">
          <cell r="H6963">
            <v>0</v>
          </cell>
        </row>
        <row r="6964">
          <cell r="H6964">
            <v>0</v>
          </cell>
        </row>
        <row r="6965">
          <cell r="H6965">
            <v>0</v>
          </cell>
        </row>
        <row r="6966">
          <cell r="H6966">
            <v>0</v>
          </cell>
        </row>
        <row r="6967">
          <cell r="H6967">
            <v>0</v>
          </cell>
        </row>
        <row r="6968">
          <cell r="H6968">
            <v>0</v>
          </cell>
        </row>
        <row r="6969">
          <cell r="H6969">
            <v>0</v>
          </cell>
        </row>
        <row r="6970">
          <cell r="H6970">
            <v>0</v>
          </cell>
        </row>
        <row r="6971">
          <cell r="H6971">
            <v>0</v>
          </cell>
        </row>
        <row r="6972">
          <cell r="H6972">
            <v>0</v>
          </cell>
        </row>
        <row r="6973">
          <cell r="H6973">
            <v>0</v>
          </cell>
        </row>
        <row r="6974">
          <cell r="H6974">
            <v>0</v>
          </cell>
        </row>
        <row r="6975">
          <cell r="H6975">
            <v>0</v>
          </cell>
        </row>
        <row r="6976">
          <cell r="H6976">
            <v>0</v>
          </cell>
        </row>
        <row r="6977">
          <cell r="H6977">
            <v>0</v>
          </cell>
        </row>
        <row r="6978">
          <cell r="H6978">
            <v>0</v>
          </cell>
        </row>
        <row r="6979">
          <cell r="H6979">
            <v>0</v>
          </cell>
        </row>
        <row r="6980">
          <cell r="H6980">
            <v>0</v>
          </cell>
        </row>
        <row r="6981">
          <cell r="H6981">
            <v>0</v>
          </cell>
        </row>
        <row r="6982">
          <cell r="H6982">
            <v>0</v>
          </cell>
        </row>
        <row r="6983">
          <cell r="H6983">
            <v>0</v>
          </cell>
        </row>
        <row r="6984">
          <cell r="H6984">
            <v>0</v>
          </cell>
        </row>
        <row r="6985">
          <cell r="H6985">
            <v>0</v>
          </cell>
        </row>
        <row r="6986">
          <cell r="H6986">
            <v>0</v>
          </cell>
        </row>
        <row r="6987">
          <cell r="H6987">
            <v>0</v>
          </cell>
        </row>
        <row r="6988">
          <cell r="H6988">
            <v>0</v>
          </cell>
        </row>
        <row r="6989">
          <cell r="H6989">
            <v>0</v>
          </cell>
        </row>
        <row r="6990">
          <cell r="H6990">
            <v>0</v>
          </cell>
        </row>
        <row r="6991">
          <cell r="H6991">
            <v>0</v>
          </cell>
        </row>
        <row r="6992">
          <cell r="H6992">
            <v>0</v>
          </cell>
        </row>
        <row r="6993">
          <cell r="H6993">
            <v>0</v>
          </cell>
        </row>
        <row r="6994">
          <cell r="H6994">
            <v>0</v>
          </cell>
        </row>
        <row r="6995">
          <cell r="H6995">
            <v>0</v>
          </cell>
        </row>
        <row r="6996">
          <cell r="H6996">
            <v>0</v>
          </cell>
        </row>
        <row r="6997">
          <cell r="H6997">
            <v>0</v>
          </cell>
        </row>
        <row r="6998">
          <cell r="H6998">
            <v>0</v>
          </cell>
        </row>
        <row r="6999">
          <cell r="H6999">
            <v>0</v>
          </cell>
        </row>
        <row r="7000">
          <cell r="H7000">
            <v>0</v>
          </cell>
        </row>
        <row r="7001">
          <cell r="H7001">
            <v>0</v>
          </cell>
        </row>
        <row r="7002">
          <cell r="H7002">
            <v>0</v>
          </cell>
        </row>
        <row r="7003">
          <cell r="H7003">
            <v>0</v>
          </cell>
        </row>
        <row r="7004">
          <cell r="H7004">
            <v>0</v>
          </cell>
        </row>
        <row r="7005">
          <cell r="H7005">
            <v>0</v>
          </cell>
        </row>
        <row r="7006">
          <cell r="H7006">
            <v>0</v>
          </cell>
        </row>
        <row r="7007">
          <cell r="H7007">
            <v>0</v>
          </cell>
        </row>
        <row r="7008">
          <cell r="H7008">
            <v>0</v>
          </cell>
        </row>
        <row r="7009">
          <cell r="H7009">
            <v>0</v>
          </cell>
        </row>
        <row r="7010">
          <cell r="H7010">
            <v>0</v>
          </cell>
        </row>
        <row r="7011">
          <cell r="H7011">
            <v>0</v>
          </cell>
        </row>
        <row r="7012">
          <cell r="H7012">
            <v>0</v>
          </cell>
        </row>
        <row r="7013">
          <cell r="H7013">
            <v>0</v>
          </cell>
        </row>
        <row r="7014">
          <cell r="H7014">
            <v>0</v>
          </cell>
        </row>
        <row r="7015">
          <cell r="H7015">
            <v>0</v>
          </cell>
        </row>
        <row r="7016">
          <cell r="H7016">
            <v>0</v>
          </cell>
        </row>
        <row r="7017">
          <cell r="H7017">
            <v>0</v>
          </cell>
        </row>
        <row r="7018">
          <cell r="H7018">
            <v>0</v>
          </cell>
        </row>
        <row r="7019">
          <cell r="H7019">
            <v>0</v>
          </cell>
        </row>
        <row r="7020">
          <cell r="H7020">
            <v>0</v>
          </cell>
        </row>
        <row r="7021">
          <cell r="H7021">
            <v>0</v>
          </cell>
        </row>
        <row r="7022">
          <cell r="H7022">
            <v>0</v>
          </cell>
        </row>
        <row r="7023">
          <cell r="H7023">
            <v>0</v>
          </cell>
        </row>
        <row r="7024">
          <cell r="H7024">
            <v>0</v>
          </cell>
        </row>
        <row r="7025">
          <cell r="H7025">
            <v>0</v>
          </cell>
        </row>
        <row r="7026">
          <cell r="H7026">
            <v>0</v>
          </cell>
        </row>
        <row r="7027">
          <cell r="H7027">
            <v>0</v>
          </cell>
        </row>
        <row r="7028">
          <cell r="H7028">
            <v>0</v>
          </cell>
        </row>
        <row r="7029">
          <cell r="H7029">
            <v>0</v>
          </cell>
        </row>
        <row r="7030">
          <cell r="H7030">
            <v>0</v>
          </cell>
        </row>
        <row r="7031">
          <cell r="H7031">
            <v>0</v>
          </cell>
        </row>
        <row r="7032">
          <cell r="H7032">
            <v>0</v>
          </cell>
        </row>
        <row r="7033">
          <cell r="H7033">
            <v>0</v>
          </cell>
        </row>
        <row r="7034">
          <cell r="H7034">
            <v>0</v>
          </cell>
        </row>
        <row r="7035">
          <cell r="H7035">
            <v>0</v>
          </cell>
        </row>
        <row r="7036">
          <cell r="H7036">
            <v>0</v>
          </cell>
        </row>
        <row r="7037">
          <cell r="H7037">
            <v>0</v>
          </cell>
        </row>
        <row r="7038">
          <cell r="H7038">
            <v>0</v>
          </cell>
        </row>
        <row r="7039">
          <cell r="H7039">
            <v>0</v>
          </cell>
        </row>
        <row r="7040">
          <cell r="H7040">
            <v>0</v>
          </cell>
        </row>
        <row r="7041">
          <cell r="H7041">
            <v>0</v>
          </cell>
        </row>
        <row r="7042">
          <cell r="H7042">
            <v>0</v>
          </cell>
        </row>
        <row r="7043">
          <cell r="H7043">
            <v>0</v>
          </cell>
        </row>
        <row r="7044">
          <cell r="H7044">
            <v>0</v>
          </cell>
        </row>
        <row r="7045">
          <cell r="H7045">
            <v>0</v>
          </cell>
        </row>
        <row r="7046">
          <cell r="H7046">
            <v>0</v>
          </cell>
        </row>
        <row r="7047">
          <cell r="H7047">
            <v>0</v>
          </cell>
        </row>
        <row r="7048">
          <cell r="H7048">
            <v>0</v>
          </cell>
        </row>
        <row r="7049">
          <cell r="H7049">
            <v>0</v>
          </cell>
        </row>
        <row r="7050">
          <cell r="H7050">
            <v>0</v>
          </cell>
        </row>
        <row r="7051">
          <cell r="H7051">
            <v>0</v>
          </cell>
        </row>
        <row r="7052">
          <cell r="H7052">
            <v>0</v>
          </cell>
        </row>
        <row r="7053">
          <cell r="H7053">
            <v>0</v>
          </cell>
        </row>
        <row r="7054">
          <cell r="H7054">
            <v>0</v>
          </cell>
        </row>
        <row r="7055">
          <cell r="H7055">
            <v>0</v>
          </cell>
        </row>
        <row r="7056">
          <cell r="H7056">
            <v>0</v>
          </cell>
        </row>
        <row r="7057">
          <cell r="H7057">
            <v>0</v>
          </cell>
        </row>
        <row r="7058">
          <cell r="H7058">
            <v>0</v>
          </cell>
        </row>
        <row r="7059">
          <cell r="H7059">
            <v>0</v>
          </cell>
        </row>
        <row r="7060">
          <cell r="H7060">
            <v>0</v>
          </cell>
        </row>
        <row r="7061">
          <cell r="H7061">
            <v>0</v>
          </cell>
        </row>
        <row r="7062">
          <cell r="H7062">
            <v>0</v>
          </cell>
        </row>
        <row r="7063">
          <cell r="H7063">
            <v>0</v>
          </cell>
        </row>
        <row r="7064">
          <cell r="H7064">
            <v>0</v>
          </cell>
        </row>
        <row r="7065">
          <cell r="H7065">
            <v>0</v>
          </cell>
        </row>
        <row r="7066">
          <cell r="H7066">
            <v>0</v>
          </cell>
        </row>
        <row r="7067">
          <cell r="H7067">
            <v>0</v>
          </cell>
        </row>
        <row r="7068">
          <cell r="H7068">
            <v>0</v>
          </cell>
        </row>
        <row r="7069">
          <cell r="H7069">
            <v>0</v>
          </cell>
        </row>
        <row r="7070">
          <cell r="H7070">
            <v>0</v>
          </cell>
        </row>
        <row r="7071">
          <cell r="H7071">
            <v>0</v>
          </cell>
        </row>
        <row r="7072">
          <cell r="H7072">
            <v>0</v>
          </cell>
        </row>
        <row r="7073">
          <cell r="H7073">
            <v>0</v>
          </cell>
        </row>
        <row r="7074">
          <cell r="H7074">
            <v>0</v>
          </cell>
        </row>
        <row r="7075">
          <cell r="H7075">
            <v>0</v>
          </cell>
        </row>
        <row r="7076">
          <cell r="H7076">
            <v>0</v>
          </cell>
        </row>
        <row r="7077">
          <cell r="H7077">
            <v>0</v>
          </cell>
        </row>
        <row r="7078">
          <cell r="H7078">
            <v>0</v>
          </cell>
        </row>
        <row r="7079">
          <cell r="H7079">
            <v>0</v>
          </cell>
        </row>
        <row r="7080">
          <cell r="H7080">
            <v>0</v>
          </cell>
        </row>
        <row r="7081">
          <cell r="H7081">
            <v>0</v>
          </cell>
        </row>
        <row r="7082">
          <cell r="H7082">
            <v>0</v>
          </cell>
        </row>
        <row r="7083">
          <cell r="H7083">
            <v>0</v>
          </cell>
        </row>
        <row r="7084">
          <cell r="H7084">
            <v>0</v>
          </cell>
        </row>
        <row r="7085">
          <cell r="H7085">
            <v>0</v>
          </cell>
        </row>
        <row r="7086">
          <cell r="H7086">
            <v>0</v>
          </cell>
        </row>
        <row r="7087">
          <cell r="H7087">
            <v>0</v>
          </cell>
        </row>
        <row r="7088">
          <cell r="H7088">
            <v>0</v>
          </cell>
        </row>
        <row r="7089">
          <cell r="H7089">
            <v>0</v>
          </cell>
        </row>
        <row r="7090">
          <cell r="H7090">
            <v>0</v>
          </cell>
        </row>
        <row r="7091">
          <cell r="H7091">
            <v>0</v>
          </cell>
        </row>
        <row r="7092">
          <cell r="H7092">
            <v>0</v>
          </cell>
        </row>
        <row r="7093">
          <cell r="H7093">
            <v>0</v>
          </cell>
        </row>
        <row r="7094">
          <cell r="H7094">
            <v>0</v>
          </cell>
        </row>
        <row r="7095">
          <cell r="H7095">
            <v>0</v>
          </cell>
        </row>
        <row r="7096">
          <cell r="H7096">
            <v>0</v>
          </cell>
        </row>
        <row r="7097">
          <cell r="H7097">
            <v>0</v>
          </cell>
        </row>
        <row r="7098">
          <cell r="H7098">
            <v>0</v>
          </cell>
        </row>
        <row r="7099">
          <cell r="H7099">
            <v>0</v>
          </cell>
        </row>
        <row r="7100">
          <cell r="H7100">
            <v>0</v>
          </cell>
        </row>
        <row r="7101">
          <cell r="H7101">
            <v>0</v>
          </cell>
        </row>
        <row r="7102">
          <cell r="H7102">
            <v>0</v>
          </cell>
        </row>
        <row r="7103">
          <cell r="H7103">
            <v>0</v>
          </cell>
        </row>
        <row r="7104">
          <cell r="H7104">
            <v>0</v>
          </cell>
        </row>
        <row r="7105">
          <cell r="H7105">
            <v>0</v>
          </cell>
        </row>
        <row r="7106">
          <cell r="H7106">
            <v>0</v>
          </cell>
        </row>
        <row r="7107">
          <cell r="H7107">
            <v>0</v>
          </cell>
        </row>
        <row r="7108">
          <cell r="H7108">
            <v>0</v>
          </cell>
        </row>
        <row r="7109">
          <cell r="H7109">
            <v>0</v>
          </cell>
        </row>
        <row r="7110">
          <cell r="H7110">
            <v>0</v>
          </cell>
        </row>
        <row r="7111">
          <cell r="H7111">
            <v>0</v>
          </cell>
        </row>
        <row r="7112">
          <cell r="H7112">
            <v>0</v>
          </cell>
        </row>
        <row r="7113">
          <cell r="H7113">
            <v>0</v>
          </cell>
        </row>
        <row r="7114">
          <cell r="H7114">
            <v>0</v>
          </cell>
        </row>
        <row r="7115">
          <cell r="H7115">
            <v>0</v>
          </cell>
        </row>
        <row r="7116">
          <cell r="H7116">
            <v>0</v>
          </cell>
        </row>
        <row r="7117">
          <cell r="H7117">
            <v>0</v>
          </cell>
        </row>
        <row r="7118">
          <cell r="H7118">
            <v>0</v>
          </cell>
        </row>
        <row r="7119">
          <cell r="H7119">
            <v>0</v>
          </cell>
        </row>
        <row r="7120">
          <cell r="H7120">
            <v>0</v>
          </cell>
        </row>
        <row r="7121">
          <cell r="H7121">
            <v>0</v>
          </cell>
        </row>
        <row r="7122">
          <cell r="H7122">
            <v>0</v>
          </cell>
        </row>
        <row r="7123">
          <cell r="H7123">
            <v>0</v>
          </cell>
        </row>
        <row r="7124">
          <cell r="H7124">
            <v>0</v>
          </cell>
        </row>
        <row r="7125">
          <cell r="H7125">
            <v>0</v>
          </cell>
        </row>
        <row r="7126">
          <cell r="H7126">
            <v>0</v>
          </cell>
        </row>
        <row r="7127">
          <cell r="H7127">
            <v>0</v>
          </cell>
        </row>
        <row r="7128">
          <cell r="H7128">
            <v>0</v>
          </cell>
        </row>
        <row r="7129">
          <cell r="H7129">
            <v>0</v>
          </cell>
        </row>
        <row r="7130">
          <cell r="H7130">
            <v>0</v>
          </cell>
        </row>
        <row r="7131">
          <cell r="H7131">
            <v>0</v>
          </cell>
        </row>
        <row r="7132">
          <cell r="H7132">
            <v>0</v>
          </cell>
        </row>
        <row r="7133">
          <cell r="H7133">
            <v>0</v>
          </cell>
        </row>
        <row r="7134">
          <cell r="H7134">
            <v>0</v>
          </cell>
        </row>
        <row r="7135">
          <cell r="H7135">
            <v>0</v>
          </cell>
        </row>
        <row r="7136">
          <cell r="H7136">
            <v>0</v>
          </cell>
        </row>
        <row r="7137">
          <cell r="H7137">
            <v>0</v>
          </cell>
        </row>
        <row r="7138">
          <cell r="H7138">
            <v>0</v>
          </cell>
        </row>
        <row r="7139">
          <cell r="H7139">
            <v>0</v>
          </cell>
        </row>
        <row r="7140">
          <cell r="H7140">
            <v>0</v>
          </cell>
        </row>
        <row r="7141">
          <cell r="H7141">
            <v>0</v>
          </cell>
        </row>
        <row r="7142">
          <cell r="H7142">
            <v>0</v>
          </cell>
        </row>
        <row r="7143">
          <cell r="H7143">
            <v>0</v>
          </cell>
        </row>
        <row r="7144">
          <cell r="H7144">
            <v>0</v>
          </cell>
        </row>
        <row r="7145">
          <cell r="H7145">
            <v>0</v>
          </cell>
        </row>
        <row r="7146">
          <cell r="H7146">
            <v>0</v>
          </cell>
        </row>
        <row r="7147">
          <cell r="H7147">
            <v>0</v>
          </cell>
        </row>
        <row r="7148">
          <cell r="H7148">
            <v>0</v>
          </cell>
        </row>
        <row r="7149">
          <cell r="H7149">
            <v>0</v>
          </cell>
        </row>
        <row r="7150">
          <cell r="H7150">
            <v>0</v>
          </cell>
        </row>
        <row r="7151">
          <cell r="H7151">
            <v>0</v>
          </cell>
        </row>
        <row r="7152">
          <cell r="H7152">
            <v>0</v>
          </cell>
        </row>
        <row r="7153">
          <cell r="H7153">
            <v>0</v>
          </cell>
        </row>
        <row r="7154">
          <cell r="H7154">
            <v>0</v>
          </cell>
        </row>
        <row r="7155">
          <cell r="H7155">
            <v>0</v>
          </cell>
        </row>
        <row r="7156">
          <cell r="H7156">
            <v>0</v>
          </cell>
        </row>
        <row r="7157">
          <cell r="H7157">
            <v>0</v>
          </cell>
        </row>
        <row r="7158">
          <cell r="H7158">
            <v>0</v>
          </cell>
        </row>
        <row r="7159">
          <cell r="H7159">
            <v>0</v>
          </cell>
        </row>
        <row r="7160">
          <cell r="H7160">
            <v>0</v>
          </cell>
        </row>
        <row r="7161">
          <cell r="H7161">
            <v>0</v>
          </cell>
        </row>
        <row r="7162">
          <cell r="H7162">
            <v>0</v>
          </cell>
        </row>
        <row r="7163">
          <cell r="H7163">
            <v>0</v>
          </cell>
        </row>
        <row r="7164">
          <cell r="H7164">
            <v>0</v>
          </cell>
        </row>
        <row r="7165">
          <cell r="H7165">
            <v>0</v>
          </cell>
        </row>
        <row r="7166">
          <cell r="H7166">
            <v>0</v>
          </cell>
        </row>
        <row r="7167">
          <cell r="H7167">
            <v>0</v>
          </cell>
        </row>
        <row r="7168">
          <cell r="H7168">
            <v>0</v>
          </cell>
        </row>
        <row r="7169">
          <cell r="H7169">
            <v>0</v>
          </cell>
        </row>
        <row r="7170">
          <cell r="H7170">
            <v>0</v>
          </cell>
        </row>
        <row r="7171">
          <cell r="H7171">
            <v>0</v>
          </cell>
        </row>
        <row r="7172">
          <cell r="H7172">
            <v>0</v>
          </cell>
        </row>
        <row r="7173">
          <cell r="H7173">
            <v>0</v>
          </cell>
        </row>
        <row r="7174">
          <cell r="H7174">
            <v>0</v>
          </cell>
        </row>
        <row r="7175">
          <cell r="H7175">
            <v>0</v>
          </cell>
        </row>
        <row r="7176">
          <cell r="H7176">
            <v>0</v>
          </cell>
        </row>
        <row r="7177">
          <cell r="H7177">
            <v>0</v>
          </cell>
        </row>
        <row r="7178">
          <cell r="H7178">
            <v>0</v>
          </cell>
        </row>
        <row r="7179">
          <cell r="H7179">
            <v>0</v>
          </cell>
        </row>
        <row r="7180">
          <cell r="H7180">
            <v>0</v>
          </cell>
        </row>
        <row r="7181">
          <cell r="H7181">
            <v>0</v>
          </cell>
        </row>
        <row r="7182">
          <cell r="H7182">
            <v>0</v>
          </cell>
        </row>
        <row r="7183">
          <cell r="H7183">
            <v>0</v>
          </cell>
        </row>
        <row r="7184">
          <cell r="H7184">
            <v>0</v>
          </cell>
        </row>
        <row r="7185">
          <cell r="H7185">
            <v>0</v>
          </cell>
        </row>
        <row r="7186">
          <cell r="H7186">
            <v>0</v>
          </cell>
        </row>
        <row r="7187">
          <cell r="H7187">
            <v>0</v>
          </cell>
        </row>
        <row r="7188">
          <cell r="H7188">
            <v>0</v>
          </cell>
        </row>
        <row r="7189">
          <cell r="H7189">
            <v>0</v>
          </cell>
        </row>
        <row r="7190">
          <cell r="H7190">
            <v>0</v>
          </cell>
        </row>
        <row r="7191">
          <cell r="H7191">
            <v>0</v>
          </cell>
        </row>
        <row r="7192">
          <cell r="H7192">
            <v>0</v>
          </cell>
        </row>
        <row r="7193">
          <cell r="H7193">
            <v>0</v>
          </cell>
        </row>
        <row r="7194">
          <cell r="H7194">
            <v>0</v>
          </cell>
        </row>
        <row r="7195">
          <cell r="H7195">
            <v>0</v>
          </cell>
        </row>
        <row r="7196">
          <cell r="H7196">
            <v>0</v>
          </cell>
        </row>
        <row r="7197">
          <cell r="H7197">
            <v>0</v>
          </cell>
        </row>
        <row r="7198">
          <cell r="H7198">
            <v>0</v>
          </cell>
        </row>
        <row r="7199">
          <cell r="H7199">
            <v>0</v>
          </cell>
        </row>
        <row r="7200">
          <cell r="H7200">
            <v>0</v>
          </cell>
        </row>
        <row r="7201">
          <cell r="H7201">
            <v>0</v>
          </cell>
        </row>
        <row r="7202">
          <cell r="H7202">
            <v>0</v>
          </cell>
        </row>
        <row r="7203">
          <cell r="H7203">
            <v>0</v>
          </cell>
        </row>
        <row r="7204">
          <cell r="H7204">
            <v>0</v>
          </cell>
        </row>
        <row r="7205">
          <cell r="H7205">
            <v>0</v>
          </cell>
        </row>
        <row r="7206">
          <cell r="H7206">
            <v>0</v>
          </cell>
        </row>
        <row r="7207">
          <cell r="H7207">
            <v>0</v>
          </cell>
        </row>
        <row r="7208">
          <cell r="H7208">
            <v>0</v>
          </cell>
        </row>
        <row r="7209">
          <cell r="H7209">
            <v>0</v>
          </cell>
        </row>
        <row r="7210">
          <cell r="H7210">
            <v>0</v>
          </cell>
        </row>
        <row r="7211">
          <cell r="H7211">
            <v>0</v>
          </cell>
        </row>
        <row r="7212">
          <cell r="H7212">
            <v>0</v>
          </cell>
        </row>
        <row r="7213">
          <cell r="H7213">
            <v>0</v>
          </cell>
        </row>
        <row r="7214">
          <cell r="H7214">
            <v>0</v>
          </cell>
        </row>
        <row r="7215">
          <cell r="H7215">
            <v>0</v>
          </cell>
        </row>
        <row r="7216">
          <cell r="H7216">
            <v>0</v>
          </cell>
        </row>
        <row r="7217">
          <cell r="H7217">
            <v>0</v>
          </cell>
        </row>
        <row r="7218">
          <cell r="H7218">
            <v>0</v>
          </cell>
        </row>
        <row r="7219">
          <cell r="H7219">
            <v>0</v>
          </cell>
        </row>
        <row r="7220">
          <cell r="H7220">
            <v>0</v>
          </cell>
        </row>
        <row r="7221">
          <cell r="H7221">
            <v>0</v>
          </cell>
        </row>
        <row r="7222">
          <cell r="H7222">
            <v>0</v>
          </cell>
        </row>
        <row r="7223">
          <cell r="H7223">
            <v>0</v>
          </cell>
        </row>
        <row r="7224">
          <cell r="H7224">
            <v>0</v>
          </cell>
        </row>
        <row r="7225">
          <cell r="H7225">
            <v>0</v>
          </cell>
        </row>
        <row r="7226">
          <cell r="H7226">
            <v>0</v>
          </cell>
        </row>
        <row r="7227">
          <cell r="H7227">
            <v>0</v>
          </cell>
        </row>
        <row r="7228">
          <cell r="H7228">
            <v>0</v>
          </cell>
        </row>
        <row r="7229">
          <cell r="H7229">
            <v>0</v>
          </cell>
        </row>
        <row r="7230">
          <cell r="H7230">
            <v>0</v>
          </cell>
        </row>
        <row r="7231">
          <cell r="H7231">
            <v>0</v>
          </cell>
        </row>
        <row r="7232">
          <cell r="H7232">
            <v>0</v>
          </cell>
        </row>
        <row r="7233">
          <cell r="H7233">
            <v>0</v>
          </cell>
        </row>
        <row r="7234">
          <cell r="H7234">
            <v>0</v>
          </cell>
        </row>
        <row r="7235">
          <cell r="H7235">
            <v>0</v>
          </cell>
        </row>
        <row r="7236">
          <cell r="H7236">
            <v>0</v>
          </cell>
        </row>
        <row r="7237">
          <cell r="H7237">
            <v>0</v>
          </cell>
        </row>
        <row r="7238">
          <cell r="H7238">
            <v>0</v>
          </cell>
        </row>
        <row r="7239">
          <cell r="H7239">
            <v>0</v>
          </cell>
        </row>
        <row r="7240">
          <cell r="H7240">
            <v>0</v>
          </cell>
        </row>
        <row r="7241">
          <cell r="H7241">
            <v>0</v>
          </cell>
        </row>
        <row r="7242">
          <cell r="H7242">
            <v>0</v>
          </cell>
        </row>
        <row r="7243">
          <cell r="H7243">
            <v>0</v>
          </cell>
        </row>
        <row r="7244">
          <cell r="H7244">
            <v>0</v>
          </cell>
        </row>
        <row r="7245">
          <cell r="H7245">
            <v>0</v>
          </cell>
        </row>
        <row r="7246">
          <cell r="H7246">
            <v>0</v>
          </cell>
        </row>
        <row r="7247">
          <cell r="H7247">
            <v>0</v>
          </cell>
        </row>
        <row r="7248">
          <cell r="H7248">
            <v>0</v>
          </cell>
        </row>
        <row r="7249">
          <cell r="H7249">
            <v>0</v>
          </cell>
        </row>
        <row r="7250">
          <cell r="H7250">
            <v>0</v>
          </cell>
        </row>
        <row r="7251">
          <cell r="H7251">
            <v>0</v>
          </cell>
        </row>
        <row r="7252">
          <cell r="H7252">
            <v>0</v>
          </cell>
        </row>
        <row r="7253">
          <cell r="H7253">
            <v>0</v>
          </cell>
        </row>
        <row r="7254">
          <cell r="H7254">
            <v>0</v>
          </cell>
        </row>
        <row r="7255">
          <cell r="H7255">
            <v>0</v>
          </cell>
        </row>
        <row r="7256">
          <cell r="H7256">
            <v>0</v>
          </cell>
        </row>
        <row r="7257">
          <cell r="H7257">
            <v>0</v>
          </cell>
        </row>
        <row r="7258">
          <cell r="H7258">
            <v>0</v>
          </cell>
        </row>
        <row r="7259">
          <cell r="H7259">
            <v>0</v>
          </cell>
        </row>
        <row r="7260">
          <cell r="H7260">
            <v>0</v>
          </cell>
        </row>
        <row r="7261">
          <cell r="H7261">
            <v>0</v>
          </cell>
        </row>
        <row r="7262">
          <cell r="H7262">
            <v>0</v>
          </cell>
        </row>
        <row r="7263">
          <cell r="H7263">
            <v>0</v>
          </cell>
        </row>
        <row r="7264">
          <cell r="H7264">
            <v>0</v>
          </cell>
        </row>
        <row r="7265">
          <cell r="H7265">
            <v>0</v>
          </cell>
        </row>
        <row r="7266">
          <cell r="H7266">
            <v>0</v>
          </cell>
        </row>
        <row r="7267">
          <cell r="H7267">
            <v>0</v>
          </cell>
        </row>
        <row r="7268">
          <cell r="H7268">
            <v>0</v>
          </cell>
        </row>
        <row r="7269">
          <cell r="H7269">
            <v>0</v>
          </cell>
        </row>
        <row r="7270">
          <cell r="H7270">
            <v>0</v>
          </cell>
        </row>
        <row r="7271">
          <cell r="H7271">
            <v>0</v>
          </cell>
        </row>
        <row r="7272">
          <cell r="H7272">
            <v>0</v>
          </cell>
        </row>
        <row r="7273">
          <cell r="H7273">
            <v>0</v>
          </cell>
        </row>
        <row r="7274">
          <cell r="H7274">
            <v>0</v>
          </cell>
        </row>
        <row r="7275">
          <cell r="H7275">
            <v>0</v>
          </cell>
        </row>
        <row r="7276">
          <cell r="H7276">
            <v>0</v>
          </cell>
        </row>
        <row r="7277">
          <cell r="H7277">
            <v>0</v>
          </cell>
        </row>
        <row r="7278">
          <cell r="H7278">
            <v>0</v>
          </cell>
        </row>
        <row r="7279">
          <cell r="H7279">
            <v>0</v>
          </cell>
        </row>
        <row r="7280">
          <cell r="H7280">
            <v>0</v>
          </cell>
        </row>
        <row r="7281">
          <cell r="H7281">
            <v>0</v>
          </cell>
        </row>
        <row r="7282">
          <cell r="H7282">
            <v>0</v>
          </cell>
        </row>
        <row r="7283">
          <cell r="H7283">
            <v>0</v>
          </cell>
        </row>
        <row r="7284">
          <cell r="H7284">
            <v>0</v>
          </cell>
        </row>
        <row r="7285">
          <cell r="H7285">
            <v>0</v>
          </cell>
        </row>
        <row r="7286">
          <cell r="H7286">
            <v>0</v>
          </cell>
        </row>
        <row r="7287">
          <cell r="H7287">
            <v>0</v>
          </cell>
        </row>
        <row r="7288">
          <cell r="H7288">
            <v>0</v>
          </cell>
        </row>
        <row r="7289">
          <cell r="H7289">
            <v>0</v>
          </cell>
        </row>
        <row r="7290">
          <cell r="H7290">
            <v>0</v>
          </cell>
        </row>
        <row r="7291">
          <cell r="H7291">
            <v>0</v>
          </cell>
        </row>
        <row r="7292">
          <cell r="H7292">
            <v>0</v>
          </cell>
        </row>
        <row r="7293">
          <cell r="H7293">
            <v>0</v>
          </cell>
        </row>
        <row r="7294">
          <cell r="H7294">
            <v>0</v>
          </cell>
        </row>
        <row r="7295">
          <cell r="H7295">
            <v>0</v>
          </cell>
        </row>
        <row r="7296">
          <cell r="H7296">
            <v>0</v>
          </cell>
        </row>
        <row r="7297">
          <cell r="H7297">
            <v>0</v>
          </cell>
        </row>
        <row r="7298">
          <cell r="H7298">
            <v>0</v>
          </cell>
        </row>
        <row r="7299">
          <cell r="H7299">
            <v>0</v>
          </cell>
        </row>
        <row r="7300">
          <cell r="H7300">
            <v>0</v>
          </cell>
        </row>
        <row r="7301">
          <cell r="H7301">
            <v>0</v>
          </cell>
        </row>
        <row r="7302">
          <cell r="H7302">
            <v>0</v>
          </cell>
        </row>
        <row r="7303">
          <cell r="H7303">
            <v>0</v>
          </cell>
        </row>
        <row r="7304">
          <cell r="H7304">
            <v>0</v>
          </cell>
        </row>
        <row r="7305">
          <cell r="H7305">
            <v>0</v>
          </cell>
        </row>
        <row r="7306">
          <cell r="H7306">
            <v>0</v>
          </cell>
        </row>
        <row r="7307">
          <cell r="H7307">
            <v>0</v>
          </cell>
        </row>
        <row r="7308">
          <cell r="H7308">
            <v>0</v>
          </cell>
        </row>
        <row r="7309">
          <cell r="H7309">
            <v>0</v>
          </cell>
        </row>
        <row r="7310">
          <cell r="H7310">
            <v>0</v>
          </cell>
        </row>
        <row r="7311">
          <cell r="H7311">
            <v>0</v>
          </cell>
        </row>
        <row r="7312">
          <cell r="H7312">
            <v>0</v>
          </cell>
        </row>
        <row r="7313">
          <cell r="H7313">
            <v>0</v>
          </cell>
        </row>
        <row r="7314">
          <cell r="H7314">
            <v>0</v>
          </cell>
        </row>
        <row r="7315">
          <cell r="H7315">
            <v>0</v>
          </cell>
        </row>
        <row r="7316">
          <cell r="H7316">
            <v>0</v>
          </cell>
        </row>
        <row r="7317">
          <cell r="H7317">
            <v>0</v>
          </cell>
        </row>
        <row r="7318">
          <cell r="H7318">
            <v>0</v>
          </cell>
        </row>
        <row r="7319">
          <cell r="H7319">
            <v>0</v>
          </cell>
        </row>
        <row r="7320">
          <cell r="H7320">
            <v>0</v>
          </cell>
        </row>
        <row r="7321">
          <cell r="H7321">
            <v>0</v>
          </cell>
        </row>
        <row r="7322">
          <cell r="H7322">
            <v>0</v>
          </cell>
        </row>
        <row r="7323">
          <cell r="H7323">
            <v>0</v>
          </cell>
        </row>
        <row r="7324">
          <cell r="H7324">
            <v>0</v>
          </cell>
        </row>
        <row r="7325">
          <cell r="H7325">
            <v>0</v>
          </cell>
        </row>
        <row r="7326">
          <cell r="H7326">
            <v>0</v>
          </cell>
        </row>
        <row r="7327">
          <cell r="H7327">
            <v>0</v>
          </cell>
        </row>
        <row r="7328">
          <cell r="H7328">
            <v>0</v>
          </cell>
        </row>
        <row r="7329">
          <cell r="H7329">
            <v>0</v>
          </cell>
        </row>
        <row r="7330">
          <cell r="H7330">
            <v>0</v>
          </cell>
        </row>
        <row r="7331">
          <cell r="H7331">
            <v>0</v>
          </cell>
        </row>
        <row r="7332">
          <cell r="H7332">
            <v>0</v>
          </cell>
        </row>
        <row r="7333">
          <cell r="H7333">
            <v>0</v>
          </cell>
        </row>
        <row r="7334">
          <cell r="H7334">
            <v>0</v>
          </cell>
        </row>
        <row r="7335">
          <cell r="H7335">
            <v>0</v>
          </cell>
        </row>
        <row r="7336">
          <cell r="H7336">
            <v>0</v>
          </cell>
        </row>
        <row r="7337">
          <cell r="H7337">
            <v>0</v>
          </cell>
        </row>
        <row r="7338">
          <cell r="H7338">
            <v>0</v>
          </cell>
        </row>
        <row r="7339">
          <cell r="H7339">
            <v>0</v>
          </cell>
        </row>
        <row r="7340">
          <cell r="H7340">
            <v>0</v>
          </cell>
        </row>
        <row r="7341">
          <cell r="H7341">
            <v>0</v>
          </cell>
        </row>
        <row r="7342">
          <cell r="H7342">
            <v>0</v>
          </cell>
        </row>
        <row r="7343">
          <cell r="H7343">
            <v>0</v>
          </cell>
        </row>
        <row r="7344">
          <cell r="H7344">
            <v>0</v>
          </cell>
        </row>
        <row r="7345">
          <cell r="H7345">
            <v>0</v>
          </cell>
        </row>
        <row r="7346">
          <cell r="H7346">
            <v>0</v>
          </cell>
        </row>
        <row r="7347">
          <cell r="H7347">
            <v>0</v>
          </cell>
        </row>
        <row r="7348">
          <cell r="H7348">
            <v>0</v>
          </cell>
        </row>
        <row r="7349">
          <cell r="H7349">
            <v>0</v>
          </cell>
        </row>
        <row r="7350">
          <cell r="H7350">
            <v>0</v>
          </cell>
        </row>
        <row r="7351">
          <cell r="H7351">
            <v>0</v>
          </cell>
        </row>
        <row r="7352">
          <cell r="H7352">
            <v>0</v>
          </cell>
        </row>
        <row r="7353">
          <cell r="H7353">
            <v>0</v>
          </cell>
        </row>
        <row r="7354">
          <cell r="H7354">
            <v>0</v>
          </cell>
        </row>
        <row r="7355">
          <cell r="H7355">
            <v>0</v>
          </cell>
        </row>
        <row r="7356">
          <cell r="H7356">
            <v>0</v>
          </cell>
        </row>
        <row r="7357">
          <cell r="H7357">
            <v>0</v>
          </cell>
        </row>
        <row r="7358">
          <cell r="H7358">
            <v>0</v>
          </cell>
        </row>
        <row r="7359">
          <cell r="H7359">
            <v>0</v>
          </cell>
        </row>
        <row r="7360">
          <cell r="H7360">
            <v>0</v>
          </cell>
        </row>
        <row r="7361">
          <cell r="H7361">
            <v>0</v>
          </cell>
        </row>
        <row r="7362">
          <cell r="H7362">
            <v>0</v>
          </cell>
        </row>
        <row r="7363">
          <cell r="H7363">
            <v>0</v>
          </cell>
        </row>
        <row r="7364">
          <cell r="H7364">
            <v>0</v>
          </cell>
        </row>
        <row r="7365">
          <cell r="H7365">
            <v>0</v>
          </cell>
        </row>
        <row r="7366">
          <cell r="H7366">
            <v>0</v>
          </cell>
        </row>
        <row r="7367">
          <cell r="H7367">
            <v>0</v>
          </cell>
        </row>
        <row r="7368">
          <cell r="H7368">
            <v>0</v>
          </cell>
        </row>
        <row r="7369">
          <cell r="H7369">
            <v>0</v>
          </cell>
        </row>
        <row r="7370">
          <cell r="H7370">
            <v>0</v>
          </cell>
        </row>
        <row r="7371">
          <cell r="H7371">
            <v>0</v>
          </cell>
        </row>
        <row r="7372">
          <cell r="H7372">
            <v>0</v>
          </cell>
        </row>
        <row r="7373">
          <cell r="H7373">
            <v>0</v>
          </cell>
        </row>
        <row r="7374">
          <cell r="H7374">
            <v>0</v>
          </cell>
        </row>
        <row r="7375">
          <cell r="H7375">
            <v>0</v>
          </cell>
        </row>
        <row r="7376">
          <cell r="H7376">
            <v>0</v>
          </cell>
        </row>
        <row r="7377">
          <cell r="H7377">
            <v>0</v>
          </cell>
        </row>
        <row r="7378">
          <cell r="H7378">
            <v>0</v>
          </cell>
        </row>
        <row r="7379">
          <cell r="H7379">
            <v>0</v>
          </cell>
        </row>
        <row r="7380">
          <cell r="H7380">
            <v>0</v>
          </cell>
        </row>
        <row r="7381">
          <cell r="H7381">
            <v>0</v>
          </cell>
        </row>
        <row r="7382">
          <cell r="H7382">
            <v>0</v>
          </cell>
        </row>
        <row r="7383">
          <cell r="H7383">
            <v>0</v>
          </cell>
        </row>
        <row r="7384">
          <cell r="H7384">
            <v>0</v>
          </cell>
        </row>
        <row r="7385">
          <cell r="H7385">
            <v>0</v>
          </cell>
        </row>
        <row r="7386">
          <cell r="H7386">
            <v>0</v>
          </cell>
        </row>
        <row r="7387">
          <cell r="H7387">
            <v>0</v>
          </cell>
        </row>
        <row r="7388">
          <cell r="H7388">
            <v>0</v>
          </cell>
        </row>
        <row r="7389">
          <cell r="H7389">
            <v>0</v>
          </cell>
        </row>
        <row r="7390">
          <cell r="H7390">
            <v>0</v>
          </cell>
        </row>
        <row r="7391">
          <cell r="H7391">
            <v>0</v>
          </cell>
        </row>
        <row r="7392">
          <cell r="H7392">
            <v>0</v>
          </cell>
        </row>
        <row r="7393">
          <cell r="H7393">
            <v>0</v>
          </cell>
        </row>
        <row r="7394">
          <cell r="H7394">
            <v>0</v>
          </cell>
        </row>
        <row r="7395">
          <cell r="H7395">
            <v>0</v>
          </cell>
        </row>
        <row r="7396">
          <cell r="H7396">
            <v>0</v>
          </cell>
        </row>
        <row r="7397">
          <cell r="H7397">
            <v>0</v>
          </cell>
        </row>
        <row r="7398">
          <cell r="H7398">
            <v>0</v>
          </cell>
        </row>
        <row r="7399">
          <cell r="H7399">
            <v>0</v>
          </cell>
        </row>
        <row r="7400">
          <cell r="H7400">
            <v>0</v>
          </cell>
        </row>
        <row r="7401">
          <cell r="H7401">
            <v>0</v>
          </cell>
        </row>
        <row r="7402">
          <cell r="H7402">
            <v>0</v>
          </cell>
        </row>
        <row r="7403">
          <cell r="H7403">
            <v>0</v>
          </cell>
        </row>
        <row r="7404">
          <cell r="H7404">
            <v>0</v>
          </cell>
        </row>
        <row r="7405">
          <cell r="H7405">
            <v>0</v>
          </cell>
        </row>
        <row r="7406">
          <cell r="H7406">
            <v>0</v>
          </cell>
        </row>
        <row r="7407">
          <cell r="H7407">
            <v>0</v>
          </cell>
        </row>
        <row r="7408">
          <cell r="H7408">
            <v>0</v>
          </cell>
        </row>
        <row r="7409">
          <cell r="H7409">
            <v>0</v>
          </cell>
        </row>
        <row r="7410">
          <cell r="H7410">
            <v>0</v>
          </cell>
        </row>
        <row r="7411">
          <cell r="H7411">
            <v>0</v>
          </cell>
        </row>
        <row r="7412">
          <cell r="H7412">
            <v>0</v>
          </cell>
        </row>
        <row r="7413">
          <cell r="H7413">
            <v>0</v>
          </cell>
        </row>
        <row r="7414">
          <cell r="H7414">
            <v>0</v>
          </cell>
        </row>
        <row r="7415">
          <cell r="H7415">
            <v>0</v>
          </cell>
        </row>
        <row r="7416">
          <cell r="H7416">
            <v>0</v>
          </cell>
        </row>
        <row r="7417">
          <cell r="H7417">
            <v>0</v>
          </cell>
        </row>
        <row r="7418">
          <cell r="H7418">
            <v>0</v>
          </cell>
        </row>
        <row r="7419">
          <cell r="H7419">
            <v>0</v>
          </cell>
        </row>
        <row r="7420">
          <cell r="H7420">
            <v>0</v>
          </cell>
        </row>
        <row r="7421">
          <cell r="H7421">
            <v>0</v>
          </cell>
        </row>
        <row r="7422">
          <cell r="H7422">
            <v>0</v>
          </cell>
        </row>
        <row r="7423">
          <cell r="H7423">
            <v>0</v>
          </cell>
        </row>
        <row r="7424">
          <cell r="H7424">
            <v>0</v>
          </cell>
        </row>
        <row r="7425">
          <cell r="H7425">
            <v>0</v>
          </cell>
        </row>
        <row r="7426">
          <cell r="H7426">
            <v>0</v>
          </cell>
        </row>
        <row r="7427">
          <cell r="H7427">
            <v>0</v>
          </cell>
        </row>
        <row r="7428">
          <cell r="H7428">
            <v>0</v>
          </cell>
        </row>
        <row r="7429">
          <cell r="H7429">
            <v>0</v>
          </cell>
        </row>
        <row r="7430">
          <cell r="H7430">
            <v>0</v>
          </cell>
        </row>
        <row r="7431">
          <cell r="H7431">
            <v>0</v>
          </cell>
        </row>
        <row r="7432">
          <cell r="H7432">
            <v>0</v>
          </cell>
        </row>
        <row r="7433">
          <cell r="H7433">
            <v>0</v>
          </cell>
        </row>
        <row r="7434">
          <cell r="H7434">
            <v>0</v>
          </cell>
        </row>
        <row r="7435">
          <cell r="H7435">
            <v>0</v>
          </cell>
        </row>
        <row r="7436">
          <cell r="H7436">
            <v>0</v>
          </cell>
        </row>
        <row r="7437">
          <cell r="H7437">
            <v>0</v>
          </cell>
        </row>
        <row r="7438">
          <cell r="H7438">
            <v>0</v>
          </cell>
        </row>
        <row r="7439">
          <cell r="H7439">
            <v>0</v>
          </cell>
        </row>
        <row r="7440">
          <cell r="H7440">
            <v>0</v>
          </cell>
        </row>
        <row r="7441">
          <cell r="H7441">
            <v>0</v>
          </cell>
        </row>
        <row r="7442">
          <cell r="H7442">
            <v>0</v>
          </cell>
        </row>
        <row r="7443">
          <cell r="H7443">
            <v>0</v>
          </cell>
        </row>
        <row r="7444">
          <cell r="H7444">
            <v>0</v>
          </cell>
        </row>
        <row r="7445">
          <cell r="H7445">
            <v>0</v>
          </cell>
        </row>
        <row r="7446">
          <cell r="H7446">
            <v>0</v>
          </cell>
        </row>
        <row r="7447">
          <cell r="H7447">
            <v>0</v>
          </cell>
        </row>
        <row r="7448">
          <cell r="H7448">
            <v>0</v>
          </cell>
        </row>
        <row r="7449">
          <cell r="H7449">
            <v>0</v>
          </cell>
        </row>
        <row r="7450">
          <cell r="H7450">
            <v>0</v>
          </cell>
        </row>
        <row r="7451">
          <cell r="H7451">
            <v>0</v>
          </cell>
        </row>
        <row r="7452">
          <cell r="H7452">
            <v>0</v>
          </cell>
        </row>
        <row r="7453">
          <cell r="H7453">
            <v>0</v>
          </cell>
        </row>
        <row r="7454">
          <cell r="H7454">
            <v>0</v>
          </cell>
        </row>
        <row r="7455">
          <cell r="H7455">
            <v>0</v>
          </cell>
        </row>
        <row r="7456">
          <cell r="H7456">
            <v>0</v>
          </cell>
        </row>
        <row r="7457">
          <cell r="H7457">
            <v>0</v>
          </cell>
        </row>
        <row r="7458">
          <cell r="H7458">
            <v>0</v>
          </cell>
        </row>
        <row r="7459">
          <cell r="H7459">
            <v>0</v>
          </cell>
        </row>
        <row r="7460">
          <cell r="H7460">
            <v>0</v>
          </cell>
        </row>
        <row r="7461">
          <cell r="H7461">
            <v>0</v>
          </cell>
        </row>
        <row r="7462">
          <cell r="H7462">
            <v>0</v>
          </cell>
        </row>
        <row r="7463">
          <cell r="H7463">
            <v>0</v>
          </cell>
        </row>
        <row r="7464">
          <cell r="H7464">
            <v>0</v>
          </cell>
        </row>
        <row r="7465">
          <cell r="H7465">
            <v>0</v>
          </cell>
        </row>
        <row r="7466">
          <cell r="H7466">
            <v>0</v>
          </cell>
        </row>
        <row r="7467">
          <cell r="H7467">
            <v>0</v>
          </cell>
        </row>
        <row r="7468">
          <cell r="H7468">
            <v>0</v>
          </cell>
        </row>
        <row r="7469">
          <cell r="H7469">
            <v>0</v>
          </cell>
        </row>
        <row r="7470">
          <cell r="H7470">
            <v>0</v>
          </cell>
        </row>
        <row r="7471">
          <cell r="H7471">
            <v>0</v>
          </cell>
        </row>
        <row r="7472">
          <cell r="H7472">
            <v>0</v>
          </cell>
        </row>
        <row r="7473">
          <cell r="H7473">
            <v>0</v>
          </cell>
        </row>
        <row r="7474">
          <cell r="H7474">
            <v>0</v>
          </cell>
        </row>
        <row r="7475">
          <cell r="H7475">
            <v>0</v>
          </cell>
        </row>
        <row r="7476">
          <cell r="H7476">
            <v>0</v>
          </cell>
        </row>
        <row r="7477">
          <cell r="H7477">
            <v>0</v>
          </cell>
        </row>
        <row r="7478">
          <cell r="H7478">
            <v>0</v>
          </cell>
        </row>
        <row r="7479">
          <cell r="H7479">
            <v>0</v>
          </cell>
        </row>
        <row r="7480">
          <cell r="H7480">
            <v>0</v>
          </cell>
        </row>
        <row r="7481">
          <cell r="H7481">
            <v>0</v>
          </cell>
        </row>
        <row r="7482">
          <cell r="H7482">
            <v>0</v>
          </cell>
        </row>
        <row r="7483">
          <cell r="H7483">
            <v>0</v>
          </cell>
        </row>
        <row r="7484">
          <cell r="H7484">
            <v>0</v>
          </cell>
        </row>
        <row r="7485">
          <cell r="H7485">
            <v>0</v>
          </cell>
        </row>
        <row r="7486">
          <cell r="H7486">
            <v>0</v>
          </cell>
        </row>
        <row r="7487">
          <cell r="H7487">
            <v>0</v>
          </cell>
        </row>
        <row r="7488">
          <cell r="H7488">
            <v>0</v>
          </cell>
        </row>
        <row r="7489">
          <cell r="H7489">
            <v>0</v>
          </cell>
        </row>
        <row r="7490">
          <cell r="H7490">
            <v>0</v>
          </cell>
        </row>
        <row r="7491">
          <cell r="H7491">
            <v>0</v>
          </cell>
        </row>
        <row r="7492">
          <cell r="H7492">
            <v>0</v>
          </cell>
        </row>
        <row r="7493">
          <cell r="H7493">
            <v>0</v>
          </cell>
        </row>
        <row r="7494">
          <cell r="H7494">
            <v>0</v>
          </cell>
        </row>
        <row r="7495">
          <cell r="H7495">
            <v>0</v>
          </cell>
        </row>
        <row r="7496">
          <cell r="H7496">
            <v>0</v>
          </cell>
        </row>
        <row r="7497">
          <cell r="H7497">
            <v>0</v>
          </cell>
        </row>
        <row r="7498">
          <cell r="H7498">
            <v>0</v>
          </cell>
        </row>
        <row r="7499">
          <cell r="H7499">
            <v>0</v>
          </cell>
        </row>
        <row r="7500">
          <cell r="H7500">
            <v>0</v>
          </cell>
        </row>
        <row r="7501">
          <cell r="H7501">
            <v>0</v>
          </cell>
        </row>
        <row r="7502">
          <cell r="H7502">
            <v>0</v>
          </cell>
        </row>
        <row r="7503">
          <cell r="H7503">
            <v>0</v>
          </cell>
        </row>
        <row r="7504">
          <cell r="H7504">
            <v>0</v>
          </cell>
        </row>
        <row r="7505">
          <cell r="H7505">
            <v>0</v>
          </cell>
        </row>
        <row r="7506">
          <cell r="H7506">
            <v>0</v>
          </cell>
        </row>
        <row r="7507">
          <cell r="H7507">
            <v>0</v>
          </cell>
        </row>
        <row r="7508">
          <cell r="H7508">
            <v>0</v>
          </cell>
        </row>
        <row r="7509">
          <cell r="H7509">
            <v>0</v>
          </cell>
        </row>
        <row r="7510">
          <cell r="H7510">
            <v>0</v>
          </cell>
        </row>
        <row r="7511">
          <cell r="H7511">
            <v>0</v>
          </cell>
        </row>
        <row r="7512">
          <cell r="H7512">
            <v>0</v>
          </cell>
        </row>
        <row r="7513">
          <cell r="H7513">
            <v>0</v>
          </cell>
        </row>
        <row r="7514">
          <cell r="H7514">
            <v>0</v>
          </cell>
        </row>
        <row r="7515">
          <cell r="H7515">
            <v>0</v>
          </cell>
        </row>
        <row r="7516">
          <cell r="H7516">
            <v>0</v>
          </cell>
        </row>
        <row r="7517">
          <cell r="H7517">
            <v>0</v>
          </cell>
        </row>
        <row r="7518">
          <cell r="H7518">
            <v>0</v>
          </cell>
        </row>
        <row r="7519">
          <cell r="H7519">
            <v>0</v>
          </cell>
        </row>
        <row r="7520">
          <cell r="H7520">
            <v>0</v>
          </cell>
        </row>
        <row r="7521">
          <cell r="H7521">
            <v>0</v>
          </cell>
        </row>
        <row r="7522">
          <cell r="H7522">
            <v>0</v>
          </cell>
        </row>
        <row r="7523">
          <cell r="H7523">
            <v>0</v>
          </cell>
        </row>
        <row r="7524">
          <cell r="H7524">
            <v>0</v>
          </cell>
        </row>
        <row r="7525">
          <cell r="H7525">
            <v>0</v>
          </cell>
        </row>
        <row r="7526">
          <cell r="H7526">
            <v>0</v>
          </cell>
        </row>
        <row r="7527">
          <cell r="H7527">
            <v>0</v>
          </cell>
        </row>
        <row r="7528">
          <cell r="H7528">
            <v>0</v>
          </cell>
        </row>
        <row r="7529">
          <cell r="H7529">
            <v>0</v>
          </cell>
        </row>
        <row r="7530">
          <cell r="H7530">
            <v>0</v>
          </cell>
        </row>
        <row r="7531">
          <cell r="H7531">
            <v>0</v>
          </cell>
        </row>
        <row r="7532">
          <cell r="H7532">
            <v>0</v>
          </cell>
        </row>
        <row r="7533">
          <cell r="H7533">
            <v>0</v>
          </cell>
        </row>
        <row r="7534">
          <cell r="H7534">
            <v>0</v>
          </cell>
        </row>
        <row r="7535">
          <cell r="H7535">
            <v>0</v>
          </cell>
        </row>
        <row r="7536">
          <cell r="H7536">
            <v>0</v>
          </cell>
        </row>
        <row r="7537">
          <cell r="H7537">
            <v>0</v>
          </cell>
        </row>
        <row r="7538">
          <cell r="H7538">
            <v>0</v>
          </cell>
        </row>
        <row r="7539">
          <cell r="H7539">
            <v>0</v>
          </cell>
        </row>
        <row r="7540">
          <cell r="H7540">
            <v>0</v>
          </cell>
        </row>
        <row r="7541">
          <cell r="H7541">
            <v>0</v>
          </cell>
        </row>
        <row r="7542">
          <cell r="H7542">
            <v>0</v>
          </cell>
        </row>
        <row r="7543">
          <cell r="H7543">
            <v>0</v>
          </cell>
        </row>
        <row r="7544">
          <cell r="H7544">
            <v>0</v>
          </cell>
        </row>
        <row r="7545">
          <cell r="H7545">
            <v>0</v>
          </cell>
        </row>
        <row r="7546">
          <cell r="H7546">
            <v>0</v>
          </cell>
        </row>
        <row r="7547">
          <cell r="H7547">
            <v>0</v>
          </cell>
        </row>
        <row r="7548">
          <cell r="H7548">
            <v>0</v>
          </cell>
        </row>
        <row r="7549">
          <cell r="H7549">
            <v>0</v>
          </cell>
        </row>
        <row r="7550">
          <cell r="H7550">
            <v>0</v>
          </cell>
        </row>
        <row r="7551">
          <cell r="H7551">
            <v>0</v>
          </cell>
        </row>
        <row r="7552">
          <cell r="H7552">
            <v>0</v>
          </cell>
        </row>
        <row r="7553">
          <cell r="H7553">
            <v>0</v>
          </cell>
        </row>
        <row r="7554">
          <cell r="H7554">
            <v>0</v>
          </cell>
        </row>
        <row r="7555">
          <cell r="H7555">
            <v>0</v>
          </cell>
        </row>
        <row r="7556">
          <cell r="H7556">
            <v>0</v>
          </cell>
        </row>
        <row r="7557">
          <cell r="H7557">
            <v>0</v>
          </cell>
        </row>
        <row r="7558">
          <cell r="H7558">
            <v>0</v>
          </cell>
        </row>
        <row r="7559">
          <cell r="H7559">
            <v>0</v>
          </cell>
        </row>
        <row r="7560">
          <cell r="H7560">
            <v>0</v>
          </cell>
        </row>
        <row r="7561">
          <cell r="H7561">
            <v>0</v>
          </cell>
        </row>
        <row r="7562">
          <cell r="H7562">
            <v>0</v>
          </cell>
        </row>
        <row r="7563">
          <cell r="H7563">
            <v>0</v>
          </cell>
        </row>
        <row r="7564">
          <cell r="H7564">
            <v>0</v>
          </cell>
        </row>
        <row r="7565">
          <cell r="H7565">
            <v>0</v>
          </cell>
        </row>
        <row r="7566">
          <cell r="H7566">
            <v>0</v>
          </cell>
        </row>
        <row r="7567">
          <cell r="H7567">
            <v>0</v>
          </cell>
        </row>
        <row r="7568">
          <cell r="H7568">
            <v>0</v>
          </cell>
        </row>
        <row r="7569">
          <cell r="H7569">
            <v>0</v>
          </cell>
        </row>
        <row r="7570">
          <cell r="H7570">
            <v>0</v>
          </cell>
        </row>
        <row r="7571">
          <cell r="H7571">
            <v>0</v>
          </cell>
        </row>
        <row r="7572">
          <cell r="H7572">
            <v>0</v>
          </cell>
        </row>
        <row r="7573">
          <cell r="H7573">
            <v>0</v>
          </cell>
        </row>
        <row r="7574">
          <cell r="H7574">
            <v>0</v>
          </cell>
        </row>
        <row r="7575">
          <cell r="H7575">
            <v>0</v>
          </cell>
        </row>
        <row r="7576">
          <cell r="H7576">
            <v>0</v>
          </cell>
        </row>
        <row r="7577">
          <cell r="H7577">
            <v>0</v>
          </cell>
        </row>
        <row r="7578">
          <cell r="H7578">
            <v>0</v>
          </cell>
        </row>
        <row r="7579">
          <cell r="H7579">
            <v>0</v>
          </cell>
        </row>
        <row r="7580">
          <cell r="H7580">
            <v>0</v>
          </cell>
        </row>
        <row r="7581">
          <cell r="H7581">
            <v>0</v>
          </cell>
        </row>
        <row r="7582">
          <cell r="H7582">
            <v>0</v>
          </cell>
        </row>
        <row r="7583">
          <cell r="H7583">
            <v>0</v>
          </cell>
        </row>
        <row r="7584">
          <cell r="H7584">
            <v>0</v>
          </cell>
        </row>
        <row r="7585">
          <cell r="H7585">
            <v>0</v>
          </cell>
        </row>
        <row r="7586">
          <cell r="H7586">
            <v>0</v>
          </cell>
        </row>
        <row r="7587">
          <cell r="H7587">
            <v>0</v>
          </cell>
        </row>
        <row r="7588">
          <cell r="H7588">
            <v>0</v>
          </cell>
        </row>
        <row r="7589">
          <cell r="H7589">
            <v>0</v>
          </cell>
        </row>
        <row r="7590">
          <cell r="H7590">
            <v>0</v>
          </cell>
        </row>
        <row r="7591">
          <cell r="H7591">
            <v>0</v>
          </cell>
        </row>
        <row r="7592">
          <cell r="H7592">
            <v>0</v>
          </cell>
        </row>
        <row r="7593">
          <cell r="H7593">
            <v>0</v>
          </cell>
        </row>
        <row r="7594">
          <cell r="H7594">
            <v>0</v>
          </cell>
        </row>
        <row r="7595">
          <cell r="H7595">
            <v>0</v>
          </cell>
        </row>
        <row r="7596">
          <cell r="H7596">
            <v>0</v>
          </cell>
        </row>
        <row r="7597">
          <cell r="H7597">
            <v>0</v>
          </cell>
        </row>
        <row r="7598">
          <cell r="H7598">
            <v>0</v>
          </cell>
        </row>
        <row r="7599">
          <cell r="H7599">
            <v>0</v>
          </cell>
        </row>
        <row r="7600">
          <cell r="H7600">
            <v>0</v>
          </cell>
        </row>
        <row r="7601">
          <cell r="H7601">
            <v>0</v>
          </cell>
        </row>
        <row r="7602">
          <cell r="H7602">
            <v>0</v>
          </cell>
        </row>
        <row r="7603">
          <cell r="H7603">
            <v>0</v>
          </cell>
        </row>
        <row r="7604">
          <cell r="H7604">
            <v>0</v>
          </cell>
        </row>
        <row r="7605">
          <cell r="H7605">
            <v>0</v>
          </cell>
        </row>
        <row r="7606">
          <cell r="H7606">
            <v>0</v>
          </cell>
        </row>
        <row r="7607">
          <cell r="H7607">
            <v>0</v>
          </cell>
        </row>
        <row r="7608">
          <cell r="H7608">
            <v>0</v>
          </cell>
        </row>
        <row r="7609">
          <cell r="H7609">
            <v>0</v>
          </cell>
        </row>
        <row r="7610">
          <cell r="H7610">
            <v>0</v>
          </cell>
        </row>
        <row r="7611">
          <cell r="H7611">
            <v>0</v>
          </cell>
        </row>
        <row r="7612">
          <cell r="H7612">
            <v>0</v>
          </cell>
        </row>
        <row r="7613">
          <cell r="H7613">
            <v>0</v>
          </cell>
        </row>
        <row r="7614">
          <cell r="H7614">
            <v>0</v>
          </cell>
        </row>
        <row r="7615">
          <cell r="H7615">
            <v>0</v>
          </cell>
        </row>
        <row r="7616">
          <cell r="H7616">
            <v>0</v>
          </cell>
        </row>
        <row r="7617">
          <cell r="H7617">
            <v>0</v>
          </cell>
        </row>
        <row r="7618">
          <cell r="H7618">
            <v>0</v>
          </cell>
        </row>
        <row r="7619">
          <cell r="H7619">
            <v>0</v>
          </cell>
        </row>
        <row r="7620">
          <cell r="H7620">
            <v>0</v>
          </cell>
        </row>
        <row r="7621">
          <cell r="H7621">
            <v>0</v>
          </cell>
        </row>
        <row r="7622">
          <cell r="H7622">
            <v>0</v>
          </cell>
        </row>
        <row r="7623">
          <cell r="H7623">
            <v>0</v>
          </cell>
        </row>
        <row r="7624">
          <cell r="H7624">
            <v>0</v>
          </cell>
        </row>
        <row r="7625">
          <cell r="H7625">
            <v>0</v>
          </cell>
        </row>
        <row r="7626">
          <cell r="H7626">
            <v>0</v>
          </cell>
        </row>
        <row r="7627">
          <cell r="H7627">
            <v>0</v>
          </cell>
        </row>
        <row r="7628">
          <cell r="H7628">
            <v>0</v>
          </cell>
        </row>
        <row r="7629">
          <cell r="H7629">
            <v>0</v>
          </cell>
        </row>
        <row r="7630">
          <cell r="H7630">
            <v>0</v>
          </cell>
        </row>
        <row r="7631">
          <cell r="H7631">
            <v>0</v>
          </cell>
        </row>
        <row r="7632">
          <cell r="H7632">
            <v>0</v>
          </cell>
        </row>
        <row r="7633">
          <cell r="H7633">
            <v>0</v>
          </cell>
        </row>
        <row r="7634">
          <cell r="H7634">
            <v>0</v>
          </cell>
        </row>
        <row r="7635">
          <cell r="H7635">
            <v>0</v>
          </cell>
        </row>
        <row r="7636">
          <cell r="H7636">
            <v>0</v>
          </cell>
        </row>
        <row r="7637">
          <cell r="H7637">
            <v>0</v>
          </cell>
        </row>
        <row r="7638">
          <cell r="H7638">
            <v>0</v>
          </cell>
        </row>
        <row r="7639">
          <cell r="H7639">
            <v>0</v>
          </cell>
        </row>
        <row r="7640">
          <cell r="H7640">
            <v>0</v>
          </cell>
        </row>
        <row r="7641">
          <cell r="H7641">
            <v>0</v>
          </cell>
        </row>
        <row r="7642">
          <cell r="H7642">
            <v>0</v>
          </cell>
        </row>
        <row r="7643">
          <cell r="H7643">
            <v>0</v>
          </cell>
        </row>
        <row r="7644">
          <cell r="H7644">
            <v>0</v>
          </cell>
        </row>
        <row r="7645">
          <cell r="H7645">
            <v>0</v>
          </cell>
        </row>
        <row r="7646">
          <cell r="H7646">
            <v>0</v>
          </cell>
        </row>
        <row r="7647">
          <cell r="H7647">
            <v>0</v>
          </cell>
        </row>
        <row r="7648">
          <cell r="H7648">
            <v>0</v>
          </cell>
        </row>
        <row r="7649">
          <cell r="H7649">
            <v>0</v>
          </cell>
        </row>
        <row r="7650">
          <cell r="H7650">
            <v>0</v>
          </cell>
        </row>
        <row r="7651">
          <cell r="H7651">
            <v>0</v>
          </cell>
        </row>
        <row r="7652">
          <cell r="H7652">
            <v>0</v>
          </cell>
        </row>
        <row r="7653">
          <cell r="H7653">
            <v>0</v>
          </cell>
        </row>
        <row r="7654">
          <cell r="H7654">
            <v>0</v>
          </cell>
        </row>
        <row r="7655">
          <cell r="H7655">
            <v>0</v>
          </cell>
        </row>
        <row r="7656">
          <cell r="H7656">
            <v>0</v>
          </cell>
        </row>
        <row r="7657">
          <cell r="H7657">
            <v>0</v>
          </cell>
        </row>
        <row r="7658">
          <cell r="H7658">
            <v>0</v>
          </cell>
        </row>
        <row r="7659">
          <cell r="H7659">
            <v>0</v>
          </cell>
        </row>
        <row r="7660">
          <cell r="H7660">
            <v>0</v>
          </cell>
        </row>
        <row r="7661">
          <cell r="H7661">
            <v>0</v>
          </cell>
        </row>
        <row r="7662">
          <cell r="H7662">
            <v>0</v>
          </cell>
        </row>
        <row r="7663">
          <cell r="H7663">
            <v>0</v>
          </cell>
        </row>
        <row r="7664">
          <cell r="H7664">
            <v>0</v>
          </cell>
        </row>
        <row r="7665">
          <cell r="H7665">
            <v>0</v>
          </cell>
        </row>
        <row r="7666">
          <cell r="H7666">
            <v>0</v>
          </cell>
        </row>
        <row r="7667">
          <cell r="H7667">
            <v>0</v>
          </cell>
        </row>
        <row r="7668">
          <cell r="H7668">
            <v>0</v>
          </cell>
        </row>
        <row r="7669">
          <cell r="H7669">
            <v>0</v>
          </cell>
        </row>
        <row r="7670">
          <cell r="H7670">
            <v>0</v>
          </cell>
        </row>
        <row r="7671">
          <cell r="H7671">
            <v>0</v>
          </cell>
        </row>
        <row r="7672">
          <cell r="H7672">
            <v>0</v>
          </cell>
        </row>
        <row r="7673">
          <cell r="H7673">
            <v>0</v>
          </cell>
        </row>
        <row r="7674">
          <cell r="H7674">
            <v>0</v>
          </cell>
        </row>
        <row r="7675">
          <cell r="H7675">
            <v>0</v>
          </cell>
        </row>
        <row r="7676">
          <cell r="H7676">
            <v>0</v>
          </cell>
        </row>
        <row r="7677">
          <cell r="H7677">
            <v>0</v>
          </cell>
        </row>
        <row r="7678">
          <cell r="H7678">
            <v>0</v>
          </cell>
        </row>
        <row r="7679">
          <cell r="H7679">
            <v>0</v>
          </cell>
        </row>
        <row r="7680">
          <cell r="H7680">
            <v>0</v>
          </cell>
        </row>
        <row r="7681">
          <cell r="H7681">
            <v>0</v>
          </cell>
        </row>
        <row r="7682">
          <cell r="H7682">
            <v>0</v>
          </cell>
        </row>
        <row r="7683">
          <cell r="H7683">
            <v>0</v>
          </cell>
        </row>
        <row r="7684">
          <cell r="H7684">
            <v>0</v>
          </cell>
        </row>
        <row r="7685">
          <cell r="H7685">
            <v>0</v>
          </cell>
        </row>
        <row r="7686">
          <cell r="H7686">
            <v>0</v>
          </cell>
        </row>
        <row r="7687">
          <cell r="H7687">
            <v>0</v>
          </cell>
        </row>
        <row r="7688">
          <cell r="H7688">
            <v>0</v>
          </cell>
        </row>
        <row r="7689">
          <cell r="H7689">
            <v>0</v>
          </cell>
        </row>
        <row r="7690">
          <cell r="H7690">
            <v>0</v>
          </cell>
        </row>
        <row r="7691">
          <cell r="H7691">
            <v>0</v>
          </cell>
        </row>
        <row r="7692">
          <cell r="H7692">
            <v>0</v>
          </cell>
        </row>
        <row r="7693">
          <cell r="H7693">
            <v>0</v>
          </cell>
        </row>
        <row r="7694">
          <cell r="H7694">
            <v>0</v>
          </cell>
        </row>
        <row r="7695">
          <cell r="H7695">
            <v>0</v>
          </cell>
        </row>
        <row r="7696">
          <cell r="H7696">
            <v>0</v>
          </cell>
        </row>
        <row r="7697">
          <cell r="H7697">
            <v>0</v>
          </cell>
        </row>
        <row r="7698">
          <cell r="H7698">
            <v>0</v>
          </cell>
        </row>
        <row r="7699">
          <cell r="H7699">
            <v>0</v>
          </cell>
        </row>
        <row r="7700">
          <cell r="H7700">
            <v>0</v>
          </cell>
        </row>
        <row r="7701">
          <cell r="H7701">
            <v>0</v>
          </cell>
        </row>
        <row r="7702">
          <cell r="H7702">
            <v>0</v>
          </cell>
        </row>
        <row r="7703">
          <cell r="H7703">
            <v>0</v>
          </cell>
        </row>
        <row r="7704">
          <cell r="H7704">
            <v>0</v>
          </cell>
        </row>
        <row r="7705">
          <cell r="H7705">
            <v>0</v>
          </cell>
        </row>
        <row r="7706">
          <cell r="H7706">
            <v>0</v>
          </cell>
        </row>
        <row r="7707">
          <cell r="H7707">
            <v>0</v>
          </cell>
        </row>
        <row r="7708">
          <cell r="H7708">
            <v>0</v>
          </cell>
        </row>
        <row r="7709">
          <cell r="H7709">
            <v>0</v>
          </cell>
        </row>
        <row r="7710">
          <cell r="H7710">
            <v>0</v>
          </cell>
        </row>
        <row r="7711">
          <cell r="H7711">
            <v>0</v>
          </cell>
        </row>
        <row r="7712">
          <cell r="H7712">
            <v>0</v>
          </cell>
        </row>
        <row r="7713">
          <cell r="H7713">
            <v>0</v>
          </cell>
        </row>
        <row r="7714">
          <cell r="H7714">
            <v>0</v>
          </cell>
        </row>
        <row r="7715">
          <cell r="H7715">
            <v>0</v>
          </cell>
        </row>
        <row r="7716">
          <cell r="H7716">
            <v>0</v>
          </cell>
        </row>
        <row r="7717">
          <cell r="H7717">
            <v>0</v>
          </cell>
        </row>
        <row r="7718">
          <cell r="H7718">
            <v>0</v>
          </cell>
        </row>
        <row r="7719">
          <cell r="H7719">
            <v>0</v>
          </cell>
        </row>
        <row r="7720">
          <cell r="H7720">
            <v>0</v>
          </cell>
        </row>
        <row r="7721">
          <cell r="H7721">
            <v>0</v>
          </cell>
        </row>
        <row r="7722">
          <cell r="H7722">
            <v>0</v>
          </cell>
        </row>
        <row r="7723">
          <cell r="H7723">
            <v>0</v>
          </cell>
        </row>
        <row r="7724">
          <cell r="H7724">
            <v>0</v>
          </cell>
        </row>
        <row r="7725">
          <cell r="H7725">
            <v>0</v>
          </cell>
        </row>
        <row r="7726">
          <cell r="H7726">
            <v>0</v>
          </cell>
        </row>
        <row r="7727">
          <cell r="H7727">
            <v>0</v>
          </cell>
        </row>
        <row r="7728">
          <cell r="H7728">
            <v>0</v>
          </cell>
        </row>
        <row r="7729">
          <cell r="H7729">
            <v>0</v>
          </cell>
        </row>
        <row r="7730">
          <cell r="H7730">
            <v>0</v>
          </cell>
        </row>
        <row r="7731">
          <cell r="H7731">
            <v>0</v>
          </cell>
        </row>
        <row r="7732">
          <cell r="H7732">
            <v>0</v>
          </cell>
        </row>
        <row r="7733">
          <cell r="H7733">
            <v>0</v>
          </cell>
        </row>
        <row r="7734">
          <cell r="H7734">
            <v>0</v>
          </cell>
        </row>
        <row r="7735">
          <cell r="H7735">
            <v>0</v>
          </cell>
        </row>
        <row r="7736">
          <cell r="H7736">
            <v>0</v>
          </cell>
        </row>
        <row r="7737">
          <cell r="H7737">
            <v>0</v>
          </cell>
        </row>
        <row r="7738">
          <cell r="H7738">
            <v>0</v>
          </cell>
        </row>
        <row r="7739">
          <cell r="H7739">
            <v>0</v>
          </cell>
        </row>
        <row r="7740">
          <cell r="H7740">
            <v>0</v>
          </cell>
        </row>
        <row r="7741">
          <cell r="H7741">
            <v>0</v>
          </cell>
        </row>
        <row r="7742">
          <cell r="H7742">
            <v>0</v>
          </cell>
        </row>
        <row r="7743">
          <cell r="H7743">
            <v>0</v>
          </cell>
        </row>
        <row r="7744">
          <cell r="H7744">
            <v>0</v>
          </cell>
        </row>
        <row r="7745">
          <cell r="H7745">
            <v>0</v>
          </cell>
        </row>
        <row r="7746">
          <cell r="H7746">
            <v>0</v>
          </cell>
        </row>
        <row r="7747">
          <cell r="H7747">
            <v>0</v>
          </cell>
        </row>
        <row r="7748">
          <cell r="H7748">
            <v>0</v>
          </cell>
        </row>
        <row r="7749">
          <cell r="H7749">
            <v>0</v>
          </cell>
        </row>
        <row r="7750">
          <cell r="H7750">
            <v>0</v>
          </cell>
        </row>
        <row r="7751">
          <cell r="H7751">
            <v>0</v>
          </cell>
        </row>
        <row r="7752">
          <cell r="H7752">
            <v>0</v>
          </cell>
        </row>
        <row r="7753">
          <cell r="H7753">
            <v>0</v>
          </cell>
        </row>
        <row r="7754">
          <cell r="H7754">
            <v>0</v>
          </cell>
        </row>
        <row r="7755">
          <cell r="H7755">
            <v>0</v>
          </cell>
        </row>
        <row r="7756">
          <cell r="H7756">
            <v>0</v>
          </cell>
        </row>
        <row r="7757">
          <cell r="H7757">
            <v>0</v>
          </cell>
        </row>
        <row r="7758">
          <cell r="H7758">
            <v>0</v>
          </cell>
        </row>
        <row r="7759">
          <cell r="H7759">
            <v>0</v>
          </cell>
        </row>
        <row r="7760">
          <cell r="H7760">
            <v>0</v>
          </cell>
        </row>
        <row r="7761">
          <cell r="H7761">
            <v>0</v>
          </cell>
        </row>
        <row r="7762">
          <cell r="H7762">
            <v>0</v>
          </cell>
        </row>
        <row r="7763">
          <cell r="H7763">
            <v>0</v>
          </cell>
        </row>
        <row r="7764">
          <cell r="H7764">
            <v>0</v>
          </cell>
        </row>
        <row r="7765">
          <cell r="H7765">
            <v>0</v>
          </cell>
        </row>
        <row r="7766">
          <cell r="H7766">
            <v>0</v>
          </cell>
        </row>
        <row r="7767">
          <cell r="H7767">
            <v>0</v>
          </cell>
        </row>
        <row r="7768">
          <cell r="H7768">
            <v>0</v>
          </cell>
        </row>
        <row r="7769">
          <cell r="H7769">
            <v>0</v>
          </cell>
        </row>
        <row r="7770">
          <cell r="H7770">
            <v>0</v>
          </cell>
        </row>
        <row r="7771">
          <cell r="H7771">
            <v>0</v>
          </cell>
        </row>
        <row r="7772">
          <cell r="H7772">
            <v>0</v>
          </cell>
        </row>
        <row r="7773">
          <cell r="H7773">
            <v>0</v>
          </cell>
        </row>
        <row r="7774">
          <cell r="H7774">
            <v>0</v>
          </cell>
        </row>
        <row r="7775">
          <cell r="H7775">
            <v>0</v>
          </cell>
        </row>
        <row r="7776">
          <cell r="H7776">
            <v>0</v>
          </cell>
        </row>
        <row r="7777">
          <cell r="H7777">
            <v>0</v>
          </cell>
        </row>
        <row r="7778">
          <cell r="H7778">
            <v>0</v>
          </cell>
        </row>
        <row r="7779">
          <cell r="H7779">
            <v>0</v>
          </cell>
        </row>
        <row r="7780">
          <cell r="H7780">
            <v>0</v>
          </cell>
        </row>
        <row r="7781">
          <cell r="H7781">
            <v>0</v>
          </cell>
        </row>
        <row r="7782">
          <cell r="H7782">
            <v>0</v>
          </cell>
        </row>
        <row r="7783">
          <cell r="H7783">
            <v>0</v>
          </cell>
        </row>
        <row r="7784">
          <cell r="H7784">
            <v>0</v>
          </cell>
        </row>
        <row r="7785">
          <cell r="H7785">
            <v>0</v>
          </cell>
        </row>
        <row r="7786">
          <cell r="H7786">
            <v>0</v>
          </cell>
        </row>
        <row r="7787">
          <cell r="H7787">
            <v>0</v>
          </cell>
        </row>
        <row r="7788">
          <cell r="H7788">
            <v>0</v>
          </cell>
        </row>
        <row r="7789">
          <cell r="H7789">
            <v>0</v>
          </cell>
        </row>
        <row r="7790">
          <cell r="H7790">
            <v>0</v>
          </cell>
        </row>
        <row r="7791">
          <cell r="H7791">
            <v>0</v>
          </cell>
        </row>
        <row r="7792">
          <cell r="H7792">
            <v>0</v>
          </cell>
        </row>
        <row r="7793">
          <cell r="H7793">
            <v>0</v>
          </cell>
        </row>
        <row r="7794">
          <cell r="H7794">
            <v>0</v>
          </cell>
        </row>
        <row r="7795">
          <cell r="H7795">
            <v>0</v>
          </cell>
        </row>
        <row r="7796">
          <cell r="H7796">
            <v>0</v>
          </cell>
        </row>
        <row r="7797">
          <cell r="H7797">
            <v>0</v>
          </cell>
        </row>
        <row r="7798">
          <cell r="H7798">
            <v>0</v>
          </cell>
        </row>
        <row r="7799">
          <cell r="H7799">
            <v>0</v>
          </cell>
        </row>
        <row r="7800">
          <cell r="H7800">
            <v>0</v>
          </cell>
        </row>
        <row r="7801">
          <cell r="H7801">
            <v>0</v>
          </cell>
        </row>
        <row r="7802">
          <cell r="H7802">
            <v>0</v>
          </cell>
        </row>
        <row r="7803">
          <cell r="H7803">
            <v>0</v>
          </cell>
        </row>
        <row r="7804">
          <cell r="H7804">
            <v>0</v>
          </cell>
        </row>
        <row r="7805">
          <cell r="H7805">
            <v>0</v>
          </cell>
        </row>
        <row r="7806">
          <cell r="H7806">
            <v>0</v>
          </cell>
        </row>
        <row r="7807">
          <cell r="H7807">
            <v>0</v>
          </cell>
        </row>
        <row r="7808">
          <cell r="H7808">
            <v>0</v>
          </cell>
        </row>
        <row r="7809">
          <cell r="H7809">
            <v>0</v>
          </cell>
        </row>
        <row r="7810">
          <cell r="H7810">
            <v>0</v>
          </cell>
        </row>
        <row r="7811">
          <cell r="H7811">
            <v>0</v>
          </cell>
        </row>
        <row r="7812">
          <cell r="H7812">
            <v>0</v>
          </cell>
        </row>
        <row r="7813">
          <cell r="H7813">
            <v>0</v>
          </cell>
        </row>
        <row r="7814">
          <cell r="H7814">
            <v>0</v>
          </cell>
        </row>
        <row r="7815">
          <cell r="H7815">
            <v>0</v>
          </cell>
        </row>
        <row r="7816">
          <cell r="H7816">
            <v>0</v>
          </cell>
        </row>
        <row r="7817">
          <cell r="H7817">
            <v>0</v>
          </cell>
        </row>
        <row r="7818">
          <cell r="H7818">
            <v>0</v>
          </cell>
        </row>
        <row r="7819">
          <cell r="H7819">
            <v>0</v>
          </cell>
        </row>
        <row r="7820">
          <cell r="H7820">
            <v>0</v>
          </cell>
        </row>
        <row r="7821">
          <cell r="H7821">
            <v>0</v>
          </cell>
        </row>
        <row r="7822">
          <cell r="H7822">
            <v>0</v>
          </cell>
        </row>
        <row r="7823">
          <cell r="H7823">
            <v>0</v>
          </cell>
        </row>
        <row r="7824">
          <cell r="H7824">
            <v>0</v>
          </cell>
        </row>
        <row r="7825">
          <cell r="H7825">
            <v>0</v>
          </cell>
        </row>
        <row r="7826">
          <cell r="H7826">
            <v>0</v>
          </cell>
        </row>
        <row r="7827">
          <cell r="H7827">
            <v>0</v>
          </cell>
        </row>
        <row r="7828">
          <cell r="H7828">
            <v>0</v>
          </cell>
        </row>
        <row r="7829">
          <cell r="H7829">
            <v>0</v>
          </cell>
        </row>
        <row r="7830">
          <cell r="H7830">
            <v>0</v>
          </cell>
        </row>
        <row r="7831">
          <cell r="H7831">
            <v>0</v>
          </cell>
        </row>
        <row r="7832">
          <cell r="H7832">
            <v>0</v>
          </cell>
        </row>
        <row r="7833">
          <cell r="H7833">
            <v>0</v>
          </cell>
        </row>
        <row r="7834">
          <cell r="H7834">
            <v>0</v>
          </cell>
        </row>
        <row r="7835">
          <cell r="H7835">
            <v>0</v>
          </cell>
        </row>
        <row r="7836">
          <cell r="H7836">
            <v>0</v>
          </cell>
        </row>
        <row r="7837">
          <cell r="H7837">
            <v>0</v>
          </cell>
        </row>
        <row r="7838">
          <cell r="H7838">
            <v>0</v>
          </cell>
        </row>
        <row r="7839">
          <cell r="H7839">
            <v>0</v>
          </cell>
        </row>
        <row r="7840">
          <cell r="H7840">
            <v>0</v>
          </cell>
        </row>
        <row r="7841">
          <cell r="H7841">
            <v>0</v>
          </cell>
        </row>
        <row r="7842">
          <cell r="H7842">
            <v>0</v>
          </cell>
        </row>
        <row r="7843">
          <cell r="H7843">
            <v>0</v>
          </cell>
        </row>
        <row r="7844">
          <cell r="H7844">
            <v>0</v>
          </cell>
        </row>
        <row r="7845">
          <cell r="H7845">
            <v>0</v>
          </cell>
        </row>
        <row r="7846">
          <cell r="H7846">
            <v>0</v>
          </cell>
        </row>
        <row r="7847">
          <cell r="H7847">
            <v>0</v>
          </cell>
        </row>
        <row r="7848">
          <cell r="H7848">
            <v>0</v>
          </cell>
        </row>
        <row r="7849">
          <cell r="H7849">
            <v>0</v>
          </cell>
        </row>
        <row r="7850">
          <cell r="H7850">
            <v>0</v>
          </cell>
        </row>
        <row r="7851">
          <cell r="H7851">
            <v>0</v>
          </cell>
        </row>
        <row r="7852">
          <cell r="H7852">
            <v>0</v>
          </cell>
        </row>
        <row r="7853">
          <cell r="H7853">
            <v>0</v>
          </cell>
        </row>
        <row r="7854">
          <cell r="H7854">
            <v>0</v>
          </cell>
        </row>
        <row r="7855">
          <cell r="H7855">
            <v>0</v>
          </cell>
        </row>
        <row r="7856">
          <cell r="H7856">
            <v>0</v>
          </cell>
        </row>
        <row r="7857">
          <cell r="H7857">
            <v>0</v>
          </cell>
        </row>
        <row r="7858">
          <cell r="H7858">
            <v>0</v>
          </cell>
        </row>
        <row r="7859">
          <cell r="H7859">
            <v>0</v>
          </cell>
        </row>
        <row r="7860">
          <cell r="H7860">
            <v>0</v>
          </cell>
        </row>
        <row r="7861">
          <cell r="H7861">
            <v>0</v>
          </cell>
        </row>
        <row r="7862">
          <cell r="H7862">
            <v>0</v>
          </cell>
        </row>
        <row r="7863">
          <cell r="H7863">
            <v>0</v>
          </cell>
        </row>
        <row r="7864">
          <cell r="H7864">
            <v>0</v>
          </cell>
        </row>
        <row r="7865">
          <cell r="H7865">
            <v>0</v>
          </cell>
        </row>
        <row r="7866">
          <cell r="H7866">
            <v>0</v>
          </cell>
        </row>
        <row r="7867">
          <cell r="H7867">
            <v>0</v>
          </cell>
        </row>
        <row r="7868">
          <cell r="H7868">
            <v>0</v>
          </cell>
        </row>
        <row r="7869">
          <cell r="H7869">
            <v>0</v>
          </cell>
        </row>
        <row r="7870">
          <cell r="H7870">
            <v>0</v>
          </cell>
        </row>
        <row r="7871">
          <cell r="H7871">
            <v>0</v>
          </cell>
        </row>
        <row r="7872">
          <cell r="H7872">
            <v>0</v>
          </cell>
        </row>
        <row r="7873">
          <cell r="H7873">
            <v>0</v>
          </cell>
        </row>
        <row r="7874">
          <cell r="H7874">
            <v>0</v>
          </cell>
        </row>
        <row r="7875">
          <cell r="H7875">
            <v>0</v>
          </cell>
        </row>
        <row r="7876">
          <cell r="H7876">
            <v>0</v>
          </cell>
        </row>
        <row r="7877">
          <cell r="H7877">
            <v>0</v>
          </cell>
        </row>
        <row r="7878">
          <cell r="H7878">
            <v>0</v>
          </cell>
        </row>
        <row r="7879">
          <cell r="H7879">
            <v>0</v>
          </cell>
        </row>
        <row r="7880">
          <cell r="H7880">
            <v>0</v>
          </cell>
        </row>
        <row r="7881">
          <cell r="H7881">
            <v>0</v>
          </cell>
        </row>
        <row r="7882">
          <cell r="H7882">
            <v>0</v>
          </cell>
        </row>
        <row r="7883">
          <cell r="H7883">
            <v>0</v>
          </cell>
        </row>
        <row r="7884">
          <cell r="H7884">
            <v>0</v>
          </cell>
        </row>
        <row r="7885">
          <cell r="H7885">
            <v>0</v>
          </cell>
        </row>
        <row r="7886">
          <cell r="H7886">
            <v>0</v>
          </cell>
        </row>
        <row r="7887">
          <cell r="H7887">
            <v>0</v>
          </cell>
        </row>
        <row r="7888">
          <cell r="H7888">
            <v>0</v>
          </cell>
        </row>
        <row r="7889">
          <cell r="H7889">
            <v>0</v>
          </cell>
        </row>
        <row r="7890">
          <cell r="H7890">
            <v>0</v>
          </cell>
        </row>
        <row r="7891">
          <cell r="H7891">
            <v>0</v>
          </cell>
        </row>
        <row r="7892">
          <cell r="H7892">
            <v>0</v>
          </cell>
        </row>
        <row r="7893">
          <cell r="H7893">
            <v>0</v>
          </cell>
        </row>
        <row r="7894">
          <cell r="H7894">
            <v>0</v>
          </cell>
        </row>
        <row r="7895">
          <cell r="H7895">
            <v>0</v>
          </cell>
        </row>
        <row r="7896">
          <cell r="H7896">
            <v>0</v>
          </cell>
        </row>
        <row r="7897">
          <cell r="H7897">
            <v>0</v>
          </cell>
        </row>
        <row r="7898">
          <cell r="H7898">
            <v>0</v>
          </cell>
        </row>
        <row r="7899">
          <cell r="H7899">
            <v>0</v>
          </cell>
        </row>
        <row r="7900">
          <cell r="H7900">
            <v>0</v>
          </cell>
        </row>
        <row r="7901">
          <cell r="H7901">
            <v>0</v>
          </cell>
        </row>
        <row r="7902">
          <cell r="H7902">
            <v>0</v>
          </cell>
        </row>
        <row r="7903">
          <cell r="H7903">
            <v>0</v>
          </cell>
        </row>
        <row r="7904">
          <cell r="H7904">
            <v>0</v>
          </cell>
        </row>
        <row r="7905">
          <cell r="H7905">
            <v>0</v>
          </cell>
        </row>
        <row r="7906">
          <cell r="H7906">
            <v>0</v>
          </cell>
        </row>
        <row r="7907">
          <cell r="H7907">
            <v>0</v>
          </cell>
        </row>
        <row r="7908">
          <cell r="H7908">
            <v>0</v>
          </cell>
        </row>
        <row r="7909">
          <cell r="H7909">
            <v>0</v>
          </cell>
        </row>
        <row r="7910">
          <cell r="H7910">
            <v>0</v>
          </cell>
        </row>
        <row r="7911">
          <cell r="H7911">
            <v>0</v>
          </cell>
        </row>
        <row r="7912">
          <cell r="H7912">
            <v>0</v>
          </cell>
        </row>
        <row r="7913">
          <cell r="H7913">
            <v>0</v>
          </cell>
        </row>
        <row r="7914">
          <cell r="H7914">
            <v>0</v>
          </cell>
        </row>
        <row r="7915">
          <cell r="H7915">
            <v>0</v>
          </cell>
        </row>
        <row r="7916">
          <cell r="H7916">
            <v>0</v>
          </cell>
        </row>
        <row r="7917">
          <cell r="H7917">
            <v>0</v>
          </cell>
        </row>
        <row r="7918">
          <cell r="H7918">
            <v>0</v>
          </cell>
        </row>
        <row r="7919">
          <cell r="H7919">
            <v>0</v>
          </cell>
        </row>
        <row r="7920">
          <cell r="H7920">
            <v>0</v>
          </cell>
        </row>
        <row r="7921">
          <cell r="H7921">
            <v>0</v>
          </cell>
        </row>
        <row r="7922">
          <cell r="H7922">
            <v>0</v>
          </cell>
        </row>
        <row r="7923">
          <cell r="H7923">
            <v>0</v>
          </cell>
        </row>
        <row r="7924">
          <cell r="H7924">
            <v>0</v>
          </cell>
        </row>
        <row r="7925">
          <cell r="H7925">
            <v>0</v>
          </cell>
        </row>
        <row r="7926">
          <cell r="H7926">
            <v>0</v>
          </cell>
        </row>
        <row r="7927">
          <cell r="H7927">
            <v>0</v>
          </cell>
        </row>
        <row r="7928">
          <cell r="H7928">
            <v>0</v>
          </cell>
        </row>
        <row r="7929">
          <cell r="H7929">
            <v>0</v>
          </cell>
        </row>
        <row r="7930">
          <cell r="H7930">
            <v>0</v>
          </cell>
        </row>
        <row r="7931">
          <cell r="H7931">
            <v>0</v>
          </cell>
        </row>
        <row r="7932">
          <cell r="H7932">
            <v>0</v>
          </cell>
        </row>
        <row r="7933">
          <cell r="H7933">
            <v>0</v>
          </cell>
        </row>
        <row r="7934">
          <cell r="H7934">
            <v>0</v>
          </cell>
        </row>
        <row r="7935">
          <cell r="H7935">
            <v>0</v>
          </cell>
        </row>
        <row r="7936">
          <cell r="H7936">
            <v>0</v>
          </cell>
        </row>
        <row r="7937">
          <cell r="H7937">
            <v>0</v>
          </cell>
        </row>
        <row r="7938">
          <cell r="H7938">
            <v>0</v>
          </cell>
        </row>
        <row r="7939">
          <cell r="H7939">
            <v>0</v>
          </cell>
        </row>
        <row r="7940">
          <cell r="H7940">
            <v>0</v>
          </cell>
        </row>
        <row r="7941">
          <cell r="H7941">
            <v>0</v>
          </cell>
        </row>
        <row r="7942">
          <cell r="H7942">
            <v>0</v>
          </cell>
        </row>
        <row r="7943">
          <cell r="H7943">
            <v>0</v>
          </cell>
        </row>
        <row r="7944">
          <cell r="H7944">
            <v>0</v>
          </cell>
        </row>
        <row r="7945">
          <cell r="H7945">
            <v>0</v>
          </cell>
        </row>
        <row r="7946">
          <cell r="H7946">
            <v>0</v>
          </cell>
        </row>
        <row r="7947">
          <cell r="H7947">
            <v>0</v>
          </cell>
        </row>
        <row r="7948">
          <cell r="H7948">
            <v>0</v>
          </cell>
        </row>
        <row r="7949">
          <cell r="H7949">
            <v>0</v>
          </cell>
        </row>
        <row r="7950">
          <cell r="H7950">
            <v>0</v>
          </cell>
        </row>
        <row r="7951">
          <cell r="H7951">
            <v>0</v>
          </cell>
        </row>
      </sheetData>
      <sheetData sheetId="1"/>
      <sheetData sheetId="2"/>
      <sheetData sheetId="3"/>
      <sheetData sheetId="4"/>
      <sheetData sheetId="5"/>
      <sheetData sheetId="6"/>
      <sheetData sheetId="7">
        <row r="2">
          <cell r="B2" t="str">
            <v>1.00.00</v>
          </cell>
        </row>
      </sheetData>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24"/>
  <sheetViews>
    <sheetView zoomScale="80" zoomScaleNormal="80" workbookViewId="0">
      <pane xSplit="2" ySplit="3" topLeftCell="AN4" activePane="bottomRight" state="frozen"/>
      <selection pane="topRight" activeCell="C1" sqref="C1"/>
      <selection pane="bottomLeft" activeCell="A4" sqref="A4"/>
      <selection pane="bottomRight" activeCell="BC156" sqref="BC156"/>
    </sheetView>
  </sheetViews>
  <sheetFormatPr baseColWidth="10" defaultColWidth="8.83203125" defaultRowHeight="15" x14ac:dyDescent="0.2"/>
  <cols>
    <col min="1" max="1" width="6.5" bestFit="1" customWidth="1"/>
    <col min="2" max="2" width="25.1640625" customWidth="1"/>
    <col min="3" max="3" width="23.5" customWidth="1"/>
    <col min="4" max="4" width="18.1640625" customWidth="1"/>
    <col min="5" max="5" width="11.1640625" customWidth="1"/>
    <col min="6" max="6" width="8.33203125" customWidth="1"/>
    <col min="8" max="8" width="9.1640625" customWidth="1"/>
    <col min="9" max="9" width="13.33203125" customWidth="1"/>
    <col min="10" max="10" width="18.6640625" hidden="1" customWidth="1"/>
    <col min="11" max="11" width="10.1640625" hidden="1" customWidth="1"/>
    <col min="12" max="12" width="21.5" hidden="1" customWidth="1"/>
    <col min="13" max="13" width="6.1640625" hidden="1" customWidth="1"/>
    <col min="14" max="14" width="6.6640625" hidden="1" customWidth="1"/>
    <col min="15" max="15" width="6" hidden="1" customWidth="1"/>
    <col min="16" max="17" width="5.5" hidden="1" customWidth="1"/>
    <col min="18" max="18" width="11.33203125" hidden="1" customWidth="1"/>
    <col min="19" max="19" width="7" hidden="1" customWidth="1"/>
    <col min="20" max="20" width="10.83203125" hidden="1" customWidth="1"/>
    <col min="21" max="21" width="7.1640625" hidden="1" customWidth="1"/>
    <col min="22" max="22" width="6.6640625" hidden="1" customWidth="1"/>
    <col min="23" max="23" width="15.5" customWidth="1"/>
    <col min="24" max="24" width="11.83203125" hidden="1" customWidth="1"/>
    <col min="25" max="25" width="11.5" hidden="1" customWidth="1"/>
    <col min="26" max="29" width="0" hidden="1" customWidth="1"/>
    <col min="30" max="30" width="9" hidden="1" customWidth="1"/>
    <col min="31" max="31" width="11.83203125" customWidth="1"/>
    <col min="32" max="32" width="11.33203125" customWidth="1"/>
    <col min="33" max="33" width="8" customWidth="1"/>
    <col min="34" max="34" width="6.5" customWidth="1"/>
    <col min="35" max="35" width="11.1640625" customWidth="1"/>
    <col min="36" max="37" width="11.5" customWidth="1"/>
    <col min="38" max="38" width="9.1640625" customWidth="1"/>
    <col min="39" max="39" width="10" customWidth="1"/>
    <col min="40" max="40" width="18.83203125" bestFit="1" customWidth="1"/>
    <col min="41" max="41" width="14.1640625" customWidth="1"/>
    <col min="42" max="42" width="10.5" customWidth="1"/>
    <col min="43" max="43" width="9" customWidth="1"/>
    <col min="44" max="44" width="8.83203125" customWidth="1"/>
    <col min="45" max="45" width="18.5" customWidth="1"/>
    <col min="46" max="46" width="11.6640625" customWidth="1"/>
    <col min="47" max="47" width="12" customWidth="1"/>
    <col min="48" max="48" width="10.83203125" customWidth="1"/>
    <col min="51" max="51" width="12.33203125" bestFit="1" customWidth="1"/>
  </cols>
  <sheetData>
    <row r="1" spans="1:48" ht="26" x14ac:dyDescent="0.3">
      <c r="A1" s="963" t="s">
        <v>109</v>
      </c>
      <c r="B1" s="963"/>
      <c r="C1" s="963"/>
      <c r="D1" s="963"/>
      <c r="E1" s="963"/>
      <c r="F1" s="963"/>
      <c r="G1" s="963"/>
      <c r="H1" s="963"/>
      <c r="I1" s="963"/>
      <c r="J1" s="963"/>
      <c r="K1" s="963"/>
      <c r="L1" s="963"/>
      <c r="M1" s="963"/>
      <c r="N1" s="963"/>
      <c r="O1" s="963"/>
      <c r="P1" s="963"/>
      <c r="Q1" s="963"/>
      <c r="R1" s="963"/>
      <c r="S1" s="963"/>
      <c r="T1" s="963"/>
      <c r="U1" s="963"/>
      <c r="V1" s="963"/>
      <c r="W1" s="963"/>
      <c r="X1" s="963"/>
      <c r="Y1" s="963"/>
      <c r="Z1" s="963"/>
      <c r="AA1" s="963"/>
      <c r="AB1" s="963"/>
      <c r="AC1" s="963"/>
      <c r="AD1" s="963"/>
      <c r="AE1" s="963"/>
      <c r="AF1" s="963"/>
      <c r="AG1" s="963"/>
      <c r="AH1" s="963"/>
      <c r="AI1" s="963"/>
      <c r="AJ1" s="963"/>
      <c r="AK1" s="963"/>
      <c r="AL1" s="963"/>
      <c r="AM1" s="963"/>
      <c r="AN1" s="963"/>
      <c r="AO1" s="963"/>
      <c r="AP1" s="963"/>
      <c r="AQ1" s="963"/>
      <c r="AR1" s="963"/>
      <c r="AS1" s="963"/>
      <c r="AT1" s="963"/>
      <c r="AU1" s="963"/>
      <c r="AV1" s="963"/>
    </row>
    <row r="2" spans="1:48" ht="26" x14ac:dyDescent="0.3">
      <c r="A2" s="963" t="s">
        <v>242</v>
      </c>
      <c r="B2" s="963"/>
      <c r="C2" s="963"/>
      <c r="D2" s="963"/>
      <c r="E2" s="963"/>
      <c r="F2" s="963"/>
      <c r="G2" s="963"/>
      <c r="H2" s="963"/>
      <c r="I2" s="963"/>
      <c r="J2" s="963"/>
      <c r="K2" s="963"/>
      <c r="L2" s="963"/>
      <c r="M2" s="963"/>
      <c r="N2" s="963"/>
      <c r="O2" s="963"/>
      <c r="P2" s="963"/>
      <c r="Q2" s="963"/>
      <c r="R2" s="963"/>
      <c r="S2" s="963"/>
      <c r="T2" s="963"/>
      <c r="U2" s="963"/>
      <c r="V2" s="963"/>
      <c r="W2" s="963"/>
      <c r="X2" s="963"/>
      <c r="Y2" s="963"/>
      <c r="Z2" s="963"/>
      <c r="AA2" s="963"/>
      <c r="AB2" s="963"/>
      <c r="AC2" s="963"/>
      <c r="AD2" s="963"/>
      <c r="AE2" s="963"/>
      <c r="AF2" s="963"/>
      <c r="AG2" s="963"/>
      <c r="AH2" s="963"/>
      <c r="AI2" s="963"/>
      <c r="AJ2" s="963"/>
      <c r="AK2" s="963"/>
      <c r="AL2" s="963"/>
      <c r="AM2" s="963"/>
      <c r="AN2" s="963"/>
      <c r="AO2" s="963"/>
      <c r="AP2" s="963"/>
      <c r="AQ2" s="963"/>
      <c r="AR2" s="963"/>
      <c r="AS2" s="963"/>
      <c r="AT2" s="963"/>
      <c r="AU2" s="963"/>
      <c r="AV2" s="963"/>
    </row>
    <row r="3" spans="1:48" ht="26" x14ac:dyDescent="0.3">
      <c r="A3" s="963" t="s">
        <v>110</v>
      </c>
      <c r="B3" s="963"/>
      <c r="C3" s="963"/>
      <c r="D3" s="963"/>
      <c r="E3" s="963"/>
      <c r="F3" s="963"/>
      <c r="G3" s="963"/>
      <c r="H3" s="963"/>
      <c r="I3" s="963"/>
      <c r="J3" s="963"/>
      <c r="K3" s="963"/>
      <c r="L3" s="963"/>
      <c r="M3" s="963"/>
      <c r="N3" s="963"/>
      <c r="O3" s="963"/>
      <c r="P3" s="963"/>
      <c r="Q3" s="963"/>
      <c r="R3" s="963"/>
      <c r="S3" s="963"/>
      <c r="T3" s="963"/>
      <c r="U3" s="963"/>
      <c r="V3" s="963"/>
      <c r="W3" s="963"/>
      <c r="X3" s="963"/>
      <c r="Y3" s="963"/>
      <c r="Z3" s="963"/>
      <c r="AA3" s="963"/>
      <c r="AB3" s="963"/>
      <c r="AC3" s="963"/>
      <c r="AD3" s="963"/>
      <c r="AE3" s="963"/>
      <c r="AF3" s="963"/>
      <c r="AG3" s="963"/>
      <c r="AH3" s="963"/>
      <c r="AI3" s="963"/>
      <c r="AJ3" s="963"/>
      <c r="AK3" s="963"/>
      <c r="AL3" s="963"/>
      <c r="AM3" s="963"/>
      <c r="AN3" s="963"/>
      <c r="AO3" s="963"/>
      <c r="AP3" s="963"/>
      <c r="AQ3" s="963"/>
      <c r="AR3" s="963"/>
      <c r="AS3" s="963"/>
      <c r="AT3" s="963"/>
      <c r="AU3" s="963"/>
      <c r="AV3" s="963"/>
    </row>
    <row r="5" spans="1:48" s="10" customFormat="1" ht="15" customHeight="1" x14ac:dyDescent="0.2">
      <c r="A5" s="972" t="s">
        <v>0</v>
      </c>
      <c r="B5" s="979" t="s">
        <v>1</v>
      </c>
      <c r="C5" s="970" t="s">
        <v>2</v>
      </c>
      <c r="D5" s="970" t="s">
        <v>3</v>
      </c>
      <c r="E5" s="970" t="s">
        <v>4</v>
      </c>
      <c r="F5" s="970" t="s">
        <v>5</v>
      </c>
      <c r="G5" s="970"/>
      <c r="H5" s="970"/>
      <c r="I5" s="970"/>
      <c r="J5" s="973" t="s">
        <v>6</v>
      </c>
      <c r="K5" s="970" t="s">
        <v>7</v>
      </c>
      <c r="L5" s="970" t="s">
        <v>8</v>
      </c>
      <c r="M5" s="970" t="s">
        <v>9</v>
      </c>
      <c r="N5" s="970"/>
      <c r="O5" s="970"/>
      <c r="P5" s="970"/>
      <c r="Q5" s="970"/>
      <c r="R5" s="970" t="s">
        <v>74</v>
      </c>
      <c r="S5" s="970"/>
      <c r="T5" s="970"/>
      <c r="U5" s="970" t="s">
        <v>78</v>
      </c>
      <c r="V5" s="970"/>
      <c r="W5" s="970" t="s">
        <v>79</v>
      </c>
      <c r="X5" s="970" t="s">
        <v>80</v>
      </c>
      <c r="Y5" s="970"/>
      <c r="Z5" s="970" t="s">
        <v>81</v>
      </c>
      <c r="AA5" s="970"/>
      <c r="AB5" s="970"/>
      <c r="AC5" s="970" t="s">
        <v>82</v>
      </c>
      <c r="AD5" s="970"/>
      <c r="AE5" s="972" t="s">
        <v>350</v>
      </c>
      <c r="AF5" s="962" t="s">
        <v>90</v>
      </c>
      <c r="AG5" s="962" t="s">
        <v>91</v>
      </c>
      <c r="AH5" s="962" t="s">
        <v>92</v>
      </c>
      <c r="AI5" s="970" t="s">
        <v>10</v>
      </c>
      <c r="AJ5" s="962" t="s">
        <v>94</v>
      </c>
      <c r="AK5" s="962" t="s">
        <v>104</v>
      </c>
      <c r="AL5" s="962"/>
      <c r="AM5" s="962"/>
      <c r="AN5" s="962"/>
      <c r="AO5" s="962" t="s">
        <v>352</v>
      </c>
      <c r="AP5" s="962" t="s">
        <v>98</v>
      </c>
      <c r="AQ5" s="962"/>
      <c r="AR5" s="962"/>
      <c r="AS5" s="967" t="s">
        <v>107</v>
      </c>
      <c r="AT5" s="964" t="s">
        <v>139</v>
      </c>
      <c r="AU5" s="964"/>
      <c r="AV5" s="964"/>
    </row>
    <row r="6" spans="1:48" ht="38.25" customHeight="1" x14ac:dyDescent="0.2">
      <c r="A6" s="972"/>
      <c r="B6" s="979"/>
      <c r="C6" s="970"/>
      <c r="D6" s="970"/>
      <c r="E6" s="970"/>
      <c r="F6" s="971" t="s">
        <v>11</v>
      </c>
      <c r="G6" s="971" t="s">
        <v>12</v>
      </c>
      <c r="H6" s="971"/>
      <c r="I6" s="971" t="s">
        <v>13</v>
      </c>
      <c r="J6" s="974"/>
      <c r="K6" s="970"/>
      <c r="L6" s="970"/>
      <c r="M6" s="971" t="s">
        <v>15</v>
      </c>
      <c r="N6" s="971" t="s">
        <v>16</v>
      </c>
      <c r="O6" s="971" t="s">
        <v>17</v>
      </c>
      <c r="P6" s="971" t="s">
        <v>18</v>
      </c>
      <c r="Q6" s="971" t="s">
        <v>19</v>
      </c>
      <c r="R6" s="970" t="s">
        <v>76</v>
      </c>
      <c r="S6" s="970" t="s">
        <v>77</v>
      </c>
      <c r="T6" s="970" t="s">
        <v>75</v>
      </c>
      <c r="U6" s="971" t="s">
        <v>20</v>
      </c>
      <c r="V6" s="971" t="s">
        <v>9</v>
      </c>
      <c r="W6" s="970"/>
      <c r="X6" s="970" t="s">
        <v>349</v>
      </c>
      <c r="Y6" s="970" t="s">
        <v>84</v>
      </c>
      <c r="Z6" s="970" t="s">
        <v>85</v>
      </c>
      <c r="AA6" s="970" t="s">
        <v>86</v>
      </c>
      <c r="AB6" s="970" t="s">
        <v>8</v>
      </c>
      <c r="AC6" s="971" t="s">
        <v>87</v>
      </c>
      <c r="AD6" s="971" t="s">
        <v>88</v>
      </c>
      <c r="AE6" s="972"/>
      <c r="AF6" s="962"/>
      <c r="AG6" s="962"/>
      <c r="AH6" s="962"/>
      <c r="AI6" s="970"/>
      <c r="AJ6" s="962"/>
      <c r="AK6" s="962" t="s">
        <v>351</v>
      </c>
      <c r="AL6" s="962" t="s">
        <v>101</v>
      </c>
      <c r="AM6" s="962" t="s">
        <v>103</v>
      </c>
      <c r="AN6" s="962" t="s">
        <v>105</v>
      </c>
      <c r="AO6" s="962"/>
      <c r="AP6" s="962" t="s">
        <v>96</v>
      </c>
      <c r="AQ6" s="961" t="s">
        <v>97</v>
      </c>
      <c r="AR6" s="961" t="s">
        <v>99</v>
      </c>
      <c r="AS6" s="968"/>
      <c r="AT6" s="962" t="s">
        <v>140</v>
      </c>
      <c r="AU6" s="965" t="s">
        <v>141</v>
      </c>
      <c r="AV6" s="966"/>
    </row>
    <row r="7" spans="1:48" ht="16" x14ac:dyDescent="0.2">
      <c r="A7" s="972"/>
      <c r="B7" s="979"/>
      <c r="C7" s="970"/>
      <c r="D7" s="970"/>
      <c r="E7" s="970"/>
      <c r="F7" s="971"/>
      <c r="G7" s="25" t="s">
        <v>20</v>
      </c>
      <c r="H7" s="25" t="s">
        <v>9</v>
      </c>
      <c r="I7" s="971"/>
      <c r="J7" s="975"/>
      <c r="K7" s="970"/>
      <c r="L7" s="970"/>
      <c r="M7" s="971"/>
      <c r="N7" s="971"/>
      <c r="O7" s="971"/>
      <c r="P7" s="971"/>
      <c r="Q7" s="971"/>
      <c r="R7" s="970"/>
      <c r="S7" s="970"/>
      <c r="T7" s="970"/>
      <c r="U7" s="971"/>
      <c r="V7" s="971"/>
      <c r="W7" s="970"/>
      <c r="X7" s="970"/>
      <c r="Y7" s="970"/>
      <c r="Z7" s="970"/>
      <c r="AA7" s="970"/>
      <c r="AB7" s="970"/>
      <c r="AC7" s="971"/>
      <c r="AD7" s="971"/>
      <c r="AE7" s="972"/>
      <c r="AF7" s="962"/>
      <c r="AG7" s="962"/>
      <c r="AH7" s="962"/>
      <c r="AI7" s="970"/>
      <c r="AJ7" s="962"/>
      <c r="AK7" s="962"/>
      <c r="AL7" s="962"/>
      <c r="AM7" s="962"/>
      <c r="AN7" s="962"/>
      <c r="AO7" s="962"/>
      <c r="AP7" s="962"/>
      <c r="AQ7" s="961"/>
      <c r="AR7" s="961"/>
      <c r="AS7" s="969"/>
      <c r="AT7" s="962"/>
      <c r="AU7" s="21" t="s">
        <v>119</v>
      </c>
      <c r="AV7" s="8" t="s">
        <v>142</v>
      </c>
    </row>
    <row r="8" spans="1:48" x14ac:dyDescent="0.2">
      <c r="A8" s="1">
        <v>1</v>
      </c>
      <c r="B8" s="9">
        <v>2</v>
      </c>
      <c r="C8" s="1">
        <v>3</v>
      </c>
      <c r="D8" s="1">
        <v>4</v>
      </c>
      <c r="E8" s="9">
        <v>5</v>
      </c>
      <c r="F8" s="1">
        <v>6</v>
      </c>
      <c r="G8" s="1">
        <v>7</v>
      </c>
      <c r="H8" s="9">
        <v>8</v>
      </c>
      <c r="I8" s="1">
        <v>9</v>
      </c>
      <c r="J8" s="1">
        <v>10</v>
      </c>
      <c r="K8" s="9">
        <v>11</v>
      </c>
      <c r="L8" s="1">
        <v>12</v>
      </c>
      <c r="M8" s="1">
        <v>13</v>
      </c>
      <c r="N8" s="9">
        <v>14</v>
      </c>
      <c r="O8" s="1">
        <v>15</v>
      </c>
      <c r="P8" s="1">
        <v>16</v>
      </c>
      <c r="Q8" s="9">
        <v>17</v>
      </c>
      <c r="R8" s="1">
        <v>18</v>
      </c>
      <c r="S8" s="1">
        <v>19</v>
      </c>
      <c r="T8" s="9">
        <v>20</v>
      </c>
      <c r="U8" s="1">
        <v>21</v>
      </c>
      <c r="V8" s="1">
        <v>22</v>
      </c>
      <c r="W8" s="9">
        <v>10</v>
      </c>
      <c r="X8" s="1">
        <v>24</v>
      </c>
      <c r="Y8" s="1">
        <v>25</v>
      </c>
      <c r="Z8" s="9">
        <v>26</v>
      </c>
      <c r="AA8" s="1">
        <v>27</v>
      </c>
      <c r="AB8" s="1">
        <v>28</v>
      </c>
      <c r="AC8" s="9">
        <v>29</v>
      </c>
      <c r="AD8" s="1">
        <v>30</v>
      </c>
      <c r="AE8" s="1">
        <v>11</v>
      </c>
      <c r="AF8" s="9">
        <v>12</v>
      </c>
      <c r="AG8" s="1">
        <v>13</v>
      </c>
      <c r="AH8" s="1">
        <v>14</v>
      </c>
      <c r="AI8" s="9">
        <v>15</v>
      </c>
      <c r="AJ8" s="1">
        <v>16</v>
      </c>
      <c r="AK8" s="1">
        <v>17</v>
      </c>
      <c r="AL8" s="9">
        <v>18</v>
      </c>
      <c r="AM8" s="1">
        <v>19</v>
      </c>
      <c r="AN8" s="1">
        <v>20</v>
      </c>
      <c r="AO8" s="9">
        <v>21</v>
      </c>
      <c r="AP8" s="1">
        <v>22</v>
      </c>
      <c r="AQ8" s="1">
        <v>23</v>
      </c>
      <c r="AR8" s="9">
        <v>24</v>
      </c>
      <c r="AS8" s="1">
        <v>25</v>
      </c>
      <c r="AT8" s="1">
        <v>26</v>
      </c>
      <c r="AU8" s="9">
        <v>27</v>
      </c>
      <c r="AV8" s="1">
        <v>28</v>
      </c>
    </row>
    <row r="9" spans="1:48" ht="16" x14ac:dyDescent="0.2">
      <c r="A9" s="3">
        <v>1</v>
      </c>
      <c r="B9" s="4" t="s">
        <v>21</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6">
        <f>AN11+AN16+AN156+AN164+AN177+AN202</f>
        <v>1440021700</v>
      </c>
      <c r="AO9" s="24"/>
      <c r="AP9" s="24"/>
      <c r="AQ9" s="24"/>
      <c r="AR9" s="24"/>
      <c r="AS9" s="24"/>
      <c r="AT9" s="24"/>
      <c r="AU9" s="24"/>
      <c r="AV9" s="24"/>
    </row>
    <row r="10" spans="1:48" s="124" customFormat="1" x14ac:dyDescent="0.2">
      <c r="A10" s="119">
        <v>1</v>
      </c>
      <c r="B10" s="120" t="s">
        <v>21</v>
      </c>
      <c r="C10" s="121"/>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c r="AL10" s="121"/>
      <c r="AM10" s="121"/>
      <c r="AN10" s="122"/>
      <c r="AO10" s="123"/>
      <c r="AP10" s="123"/>
      <c r="AQ10" s="123"/>
      <c r="AR10" s="123"/>
      <c r="AS10" s="123"/>
      <c r="AT10" s="123"/>
      <c r="AU10" s="123"/>
      <c r="AV10" s="123"/>
    </row>
    <row r="11" spans="1:48" ht="16" x14ac:dyDescent="0.2">
      <c r="A11" s="3" t="s">
        <v>22</v>
      </c>
      <c r="B11" s="4" t="s">
        <v>23</v>
      </c>
      <c r="C11" s="27"/>
      <c r="D11" s="27"/>
      <c r="E11" s="27"/>
      <c r="F11" s="27"/>
      <c r="G11" s="27"/>
      <c r="H11" s="27"/>
      <c r="I11" s="27"/>
      <c r="J11" s="2"/>
      <c r="K11" s="2"/>
      <c r="L11" s="2"/>
      <c r="M11" s="2"/>
      <c r="N11" s="2"/>
      <c r="O11" s="2"/>
      <c r="P11" s="2"/>
      <c r="Q11" s="2"/>
      <c r="R11" s="2"/>
      <c r="S11" s="2"/>
      <c r="T11" s="2"/>
      <c r="U11" s="2"/>
      <c r="V11" s="2"/>
      <c r="W11" s="2"/>
      <c r="X11" s="2"/>
      <c r="Y11" s="2"/>
      <c r="Z11" s="2"/>
      <c r="AA11" s="2"/>
      <c r="AB11" s="2"/>
      <c r="AC11" s="2"/>
      <c r="AD11" s="2"/>
      <c r="AE11" s="2"/>
      <c r="AF11" s="2"/>
      <c r="AG11" s="2"/>
      <c r="AH11" s="28"/>
      <c r="AI11" s="28"/>
      <c r="AJ11" s="28"/>
      <c r="AK11" s="2"/>
      <c r="AL11" s="2"/>
      <c r="AM11" s="2"/>
      <c r="AN11" s="28"/>
      <c r="AO11" s="23"/>
      <c r="AP11" s="28"/>
      <c r="AQ11" s="28"/>
      <c r="AR11" s="28"/>
      <c r="AS11" s="28"/>
      <c r="AT11" s="23"/>
      <c r="AU11" s="23"/>
      <c r="AV11" s="23"/>
    </row>
    <row r="12" spans="1:48" s="14" customFormat="1" ht="16" x14ac:dyDescent="0.2">
      <c r="A12" s="11" t="s">
        <v>24</v>
      </c>
      <c r="B12" s="12" t="s">
        <v>23</v>
      </c>
      <c r="C12" s="27"/>
      <c r="D12" s="27"/>
      <c r="E12" s="27"/>
      <c r="F12" s="27"/>
      <c r="G12" s="27"/>
      <c r="H12" s="27"/>
      <c r="I12" s="27"/>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28"/>
      <c r="AI12" s="28"/>
      <c r="AJ12" s="28"/>
      <c r="AK12" s="13"/>
      <c r="AL12" s="13"/>
      <c r="AM12" s="13"/>
      <c r="AN12" s="28"/>
      <c r="AO12" s="23"/>
      <c r="AP12" s="28"/>
      <c r="AQ12" s="28"/>
      <c r="AR12" s="28"/>
      <c r="AS12" s="28"/>
      <c r="AT12" s="23"/>
      <c r="AU12" s="23"/>
      <c r="AV12" s="23"/>
    </row>
    <row r="13" spans="1:48" ht="16" x14ac:dyDescent="0.2">
      <c r="A13" s="3"/>
      <c r="B13" s="5" t="s">
        <v>111</v>
      </c>
      <c r="C13" s="29" t="s">
        <v>241</v>
      </c>
      <c r="D13" s="27"/>
      <c r="E13" s="27"/>
      <c r="F13" s="27"/>
      <c r="G13" s="27"/>
      <c r="H13" s="27"/>
      <c r="I13" s="27"/>
      <c r="J13" s="2"/>
      <c r="K13" s="2"/>
      <c r="L13" s="2"/>
      <c r="M13" s="2"/>
      <c r="N13" s="2"/>
      <c r="O13" s="2"/>
      <c r="P13" s="2"/>
      <c r="Q13" s="2"/>
      <c r="R13" s="2"/>
      <c r="S13" s="2"/>
      <c r="T13" s="2"/>
      <c r="U13" s="2"/>
      <c r="V13" s="2"/>
      <c r="W13" s="2"/>
      <c r="X13" s="2"/>
      <c r="Y13" s="2"/>
      <c r="Z13" s="2"/>
      <c r="AA13" s="2"/>
      <c r="AB13" s="2"/>
      <c r="AC13" s="2"/>
      <c r="AD13" s="2"/>
      <c r="AE13" s="2"/>
      <c r="AF13" s="2"/>
      <c r="AG13" s="2"/>
      <c r="AH13" s="28"/>
      <c r="AI13" s="28"/>
      <c r="AJ13" s="28"/>
      <c r="AK13" s="2"/>
      <c r="AL13" s="2"/>
      <c r="AM13" s="2"/>
      <c r="AN13" s="125">
        <v>0</v>
      </c>
      <c r="AO13" s="23"/>
      <c r="AP13" s="28"/>
      <c r="AQ13" s="28"/>
      <c r="AR13" s="28"/>
      <c r="AS13" s="28"/>
      <c r="AT13" s="23"/>
      <c r="AU13" s="23"/>
      <c r="AV13" s="23"/>
    </row>
    <row r="14" spans="1:48" x14ac:dyDescent="0.2">
      <c r="A14" s="3"/>
      <c r="B14" s="5"/>
      <c r="C14" s="23"/>
      <c r="D14" s="23"/>
      <c r="E14" s="23"/>
      <c r="F14" s="2"/>
      <c r="G14" s="2"/>
      <c r="H14" s="2"/>
      <c r="I14" s="2"/>
      <c r="J14" s="23"/>
      <c r="K14" s="23"/>
      <c r="L14" s="23"/>
      <c r="M14" s="23"/>
      <c r="N14" s="23"/>
      <c r="O14" s="23"/>
      <c r="P14" s="23"/>
      <c r="Q14" s="23"/>
      <c r="R14" s="2"/>
      <c r="S14" s="2"/>
      <c r="T14" s="2"/>
      <c r="U14" s="2"/>
      <c r="V14" s="2"/>
      <c r="W14" s="2"/>
      <c r="X14" s="2"/>
      <c r="Y14" s="2"/>
      <c r="Z14" s="2"/>
      <c r="AA14" s="2"/>
      <c r="AB14" s="2"/>
      <c r="AC14" s="2"/>
      <c r="AD14" s="2"/>
      <c r="AE14" s="2"/>
      <c r="AF14" s="2"/>
      <c r="AG14" s="2"/>
      <c r="AH14" s="2"/>
      <c r="AI14" s="2"/>
      <c r="AJ14" s="2"/>
      <c r="AK14" s="2"/>
      <c r="AL14" s="2"/>
      <c r="AM14" s="2"/>
      <c r="AN14" s="2"/>
      <c r="AO14" s="23"/>
      <c r="AP14" s="23"/>
      <c r="AQ14" s="23"/>
      <c r="AR14" s="23"/>
      <c r="AS14" s="23"/>
      <c r="AT14" s="23"/>
      <c r="AU14" s="23"/>
      <c r="AV14" s="23"/>
    </row>
    <row r="15" spans="1:48" x14ac:dyDescent="0.2">
      <c r="A15" s="3"/>
      <c r="B15" s="5"/>
      <c r="C15" s="28"/>
      <c r="D15" s="2"/>
      <c r="E15" s="2"/>
      <c r="F15" s="28"/>
      <c r="G15" s="2"/>
      <c r="H15" s="2"/>
      <c r="I15" s="2"/>
      <c r="J15" s="2"/>
      <c r="K15" s="2"/>
      <c r="L15" s="2"/>
      <c r="M15" s="2"/>
      <c r="N15" s="2"/>
      <c r="O15" s="2"/>
      <c r="P15" s="2"/>
      <c r="Q15" s="2"/>
      <c r="R15" s="28"/>
      <c r="S15" s="28"/>
      <c r="T15" s="28"/>
      <c r="U15" s="28"/>
      <c r="V15" s="28"/>
      <c r="W15" s="28"/>
      <c r="X15" s="2"/>
      <c r="Y15" s="2"/>
      <c r="Z15" s="2"/>
      <c r="AA15" s="2"/>
      <c r="AB15" s="2"/>
      <c r="AC15" s="2"/>
      <c r="AD15" s="2"/>
      <c r="AE15" s="28"/>
      <c r="AF15" s="2"/>
      <c r="AG15" s="2"/>
      <c r="AH15" s="2"/>
      <c r="AI15" s="28"/>
      <c r="AJ15" s="28"/>
      <c r="AK15" s="2"/>
      <c r="AL15" s="2"/>
      <c r="AM15" s="2"/>
      <c r="AN15" s="36"/>
      <c r="AO15" s="28"/>
      <c r="AP15" s="28"/>
      <c r="AQ15" s="28"/>
      <c r="AR15" s="28"/>
      <c r="AS15" s="28"/>
      <c r="AT15" s="36"/>
      <c r="AU15" s="36"/>
      <c r="AV15" s="36"/>
    </row>
    <row r="16" spans="1:48" x14ac:dyDescent="0.2">
      <c r="A16" s="37" t="s">
        <v>25</v>
      </c>
      <c r="B16" s="38" t="s">
        <v>26</v>
      </c>
      <c r="C16" s="39"/>
      <c r="D16" s="39"/>
      <c r="E16" s="39"/>
      <c r="F16" s="40"/>
      <c r="G16" s="40"/>
      <c r="H16" s="40"/>
      <c r="I16" s="40"/>
      <c r="J16" s="39"/>
      <c r="K16" s="39"/>
      <c r="L16" s="39"/>
      <c r="M16" s="39"/>
      <c r="N16" s="39"/>
      <c r="O16" s="39"/>
      <c r="P16" s="39"/>
      <c r="Q16" s="39"/>
      <c r="R16" s="40"/>
      <c r="S16" s="40"/>
      <c r="T16" s="40"/>
      <c r="U16" s="40"/>
      <c r="V16" s="40"/>
      <c r="W16" s="40"/>
      <c r="X16" s="40"/>
      <c r="Y16" s="40"/>
      <c r="Z16" s="40"/>
      <c r="AA16" s="40"/>
      <c r="AB16" s="40"/>
      <c r="AC16" s="40"/>
      <c r="AD16" s="40"/>
      <c r="AE16" s="40"/>
      <c r="AF16" s="40"/>
      <c r="AG16" s="40"/>
      <c r="AH16" s="41"/>
      <c r="AI16" s="42"/>
      <c r="AJ16" s="42"/>
      <c r="AK16" s="40"/>
      <c r="AL16" s="40"/>
      <c r="AM16" s="40"/>
      <c r="AN16" s="43">
        <f>AN20+AN32+AN130</f>
        <v>727221700</v>
      </c>
      <c r="AO16" s="39"/>
      <c r="AP16" s="39"/>
      <c r="AQ16" s="39"/>
      <c r="AR16" s="39"/>
      <c r="AS16" s="39"/>
      <c r="AT16" s="39"/>
      <c r="AU16" s="39"/>
      <c r="AV16" s="39"/>
    </row>
    <row r="17" spans="1:48" x14ac:dyDescent="0.2">
      <c r="A17" s="37" t="s">
        <v>27</v>
      </c>
      <c r="B17" s="44" t="s">
        <v>28</v>
      </c>
      <c r="C17" s="39"/>
      <c r="D17" s="39"/>
      <c r="E17" s="39"/>
      <c r="F17" s="40"/>
      <c r="G17" s="40"/>
      <c r="H17" s="40"/>
      <c r="I17" s="40"/>
      <c r="J17" s="39"/>
      <c r="K17" s="39"/>
      <c r="L17" s="39"/>
      <c r="M17" s="39"/>
      <c r="N17" s="39"/>
      <c r="O17" s="39"/>
      <c r="P17" s="39"/>
      <c r="Q17" s="39"/>
      <c r="R17" s="40"/>
      <c r="S17" s="40"/>
      <c r="T17" s="40"/>
      <c r="U17" s="40"/>
      <c r="V17" s="40"/>
      <c r="W17" s="40"/>
      <c r="X17" s="40"/>
      <c r="Y17" s="40"/>
      <c r="Z17" s="40"/>
      <c r="AA17" s="40"/>
      <c r="AB17" s="40"/>
      <c r="AC17" s="40"/>
      <c r="AD17" s="40"/>
      <c r="AE17" s="40"/>
      <c r="AF17" s="40"/>
      <c r="AG17" s="40"/>
      <c r="AH17" s="41"/>
      <c r="AI17" s="42"/>
      <c r="AJ17" s="42"/>
      <c r="AK17" s="40"/>
      <c r="AL17" s="40"/>
      <c r="AM17" s="40"/>
      <c r="AN17" s="39"/>
      <c r="AO17" s="39"/>
      <c r="AP17" s="39"/>
      <c r="AQ17" s="39"/>
      <c r="AR17" s="39"/>
      <c r="AS17" s="39"/>
      <c r="AT17" s="39"/>
      <c r="AU17" s="39"/>
      <c r="AV17" s="39"/>
    </row>
    <row r="18" spans="1:48" x14ac:dyDescent="0.2">
      <c r="A18" s="37"/>
      <c r="B18" s="44" t="s">
        <v>112</v>
      </c>
      <c r="C18" s="45" t="s">
        <v>241</v>
      </c>
      <c r="D18" s="39"/>
      <c r="E18" s="39"/>
      <c r="F18" s="40"/>
      <c r="G18" s="40"/>
      <c r="H18" s="40"/>
      <c r="I18" s="40"/>
      <c r="J18" s="39"/>
      <c r="K18" s="39"/>
      <c r="L18" s="39"/>
      <c r="M18" s="39"/>
      <c r="N18" s="39"/>
      <c r="O18" s="39"/>
      <c r="P18" s="39"/>
      <c r="Q18" s="39"/>
      <c r="R18" s="40"/>
      <c r="S18" s="40"/>
      <c r="T18" s="40"/>
      <c r="U18" s="40"/>
      <c r="V18" s="40"/>
      <c r="W18" s="40"/>
      <c r="X18" s="40"/>
      <c r="Y18" s="40"/>
      <c r="Z18" s="40"/>
      <c r="AA18" s="40"/>
      <c r="AB18" s="40"/>
      <c r="AC18" s="40"/>
      <c r="AD18" s="40"/>
      <c r="AE18" s="40"/>
      <c r="AF18" s="40"/>
      <c r="AG18" s="40"/>
      <c r="AH18" s="41"/>
      <c r="AI18" s="42"/>
      <c r="AJ18" s="42"/>
      <c r="AK18" s="40"/>
      <c r="AL18" s="40"/>
      <c r="AM18" s="40"/>
      <c r="AN18" s="39"/>
      <c r="AO18" s="39"/>
      <c r="AP18" s="39"/>
      <c r="AQ18" s="39"/>
      <c r="AR18" s="39"/>
      <c r="AS18" s="39"/>
      <c r="AT18" s="39"/>
      <c r="AU18" s="39"/>
      <c r="AV18" s="39"/>
    </row>
    <row r="19" spans="1:48" x14ac:dyDescent="0.2">
      <c r="A19" s="37"/>
      <c r="B19" s="44"/>
      <c r="C19" s="39"/>
      <c r="D19" s="39"/>
      <c r="E19" s="39"/>
      <c r="F19" s="40"/>
      <c r="G19" s="40"/>
      <c r="H19" s="40"/>
      <c r="I19" s="40"/>
      <c r="J19" s="39"/>
      <c r="K19" s="39"/>
      <c r="L19" s="39"/>
      <c r="M19" s="39"/>
      <c r="N19" s="39"/>
      <c r="O19" s="39"/>
      <c r="P19" s="39"/>
      <c r="Q19" s="39"/>
      <c r="R19" s="40"/>
      <c r="S19" s="40"/>
      <c r="T19" s="40"/>
      <c r="U19" s="40"/>
      <c r="V19" s="40"/>
      <c r="W19" s="40"/>
      <c r="X19" s="40"/>
      <c r="Y19" s="40"/>
      <c r="Z19" s="40"/>
      <c r="AA19" s="40"/>
      <c r="AB19" s="40"/>
      <c r="AC19" s="40"/>
      <c r="AD19" s="40"/>
      <c r="AE19" s="40"/>
      <c r="AF19" s="40"/>
      <c r="AG19" s="40"/>
      <c r="AH19" s="41"/>
      <c r="AI19" s="42"/>
      <c r="AJ19" s="42"/>
      <c r="AK19" s="40"/>
      <c r="AL19" s="40"/>
      <c r="AM19" s="40"/>
      <c r="AN19" s="39"/>
      <c r="AO19" s="39"/>
      <c r="AP19" s="39"/>
      <c r="AQ19" s="39"/>
      <c r="AR19" s="39"/>
      <c r="AS19" s="39"/>
      <c r="AT19" s="39"/>
      <c r="AU19" s="39"/>
      <c r="AV19" s="39"/>
    </row>
    <row r="20" spans="1:48" x14ac:dyDescent="0.2">
      <c r="A20" s="37" t="s">
        <v>29</v>
      </c>
      <c r="B20" s="44" t="s">
        <v>30</v>
      </c>
      <c r="C20" s="46"/>
      <c r="D20" s="39"/>
      <c r="E20" s="39"/>
      <c r="F20" s="40"/>
      <c r="G20" s="40"/>
      <c r="H20" s="40"/>
      <c r="I20" s="40"/>
      <c r="J20" s="39"/>
      <c r="K20" s="39"/>
      <c r="L20" s="39"/>
      <c r="M20" s="39"/>
      <c r="N20" s="39"/>
      <c r="O20" s="39"/>
      <c r="P20" s="39"/>
      <c r="Q20" s="39"/>
      <c r="R20" s="40"/>
      <c r="S20" s="40"/>
      <c r="T20" s="40"/>
      <c r="U20" s="40"/>
      <c r="V20" s="40"/>
      <c r="W20" s="40"/>
      <c r="X20" s="40"/>
      <c r="Y20" s="40"/>
      <c r="Z20" s="40"/>
      <c r="AA20" s="40"/>
      <c r="AB20" s="40"/>
      <c r="AC20" s="40"/>
      <c r="AD20" s="40"/>
      <c r="AE20" s="40"/>
      <c r="AF20" s="40"/>
      <c r="AG20" s="40"/>
      <c r="AH20" s="41"/>
      <c r="AI20" s="42"/>
      <c r="AJ20" s="42"/>
      <c r="AK20" s="40"/>
      <c r="AL20" s="40"/>
      <c r="AM20" s="40"/>
      <c r="AN20" s="47">
        <f>SUM(AN21:AN24)</f>
        <v>146500000</v>
      </c>
      <c r="AO20" s="39"/>
      <c r="AP20" s="39"/>
      <c r="AQ20" s="39"/>
      <c r="AR20" s="39"/>
      <c r="AS20" s="39"/>
      <c r="AT20" s="39"/>
      <c r="AU20" s="39"/>
      <c r="AV20" s="39"/>
    </row>
    <row r="21" spans="1:48" x14ac:dyDescent="0.2">
      <c r="A21" s="37"/>
      <c r="B21" s="44" t="s">
        <v>112</v>
      </c>
      <c r="C21" s="48" t="s">
        <v>333</v>
      </c>
      <c r="D21" s="49" t="s">
        <v>335</v>
      </c>
      <c r="E21" s="50"/>
      <c r="F21" s="40"/>
      <c r="G21" s="40"/>
      <c r="H21" s="40"/>
      <c r="I21" s="40"/>
      <c r="J21" s="51" t="s">
        <v>337</v>
      </c>
      <c r="K21" s="52" t="s">
        <v>359</v>
      </c>
      <c r="L21" s="53" t="s">
        <v>264</v>
      </c>
      <c r="M21" s="50"/>
      <c r="N21" s="54" t="s">
        <v>340</v>
      </c>
      <c r="O21" s="54" t="s">
        <v>344</v>
      </c>
      <c r="P21" s="54" t="s">
        <v>348</v>
      </c>
      <c r="Q21" s="50"/>
      <c r="R21" s="40"/>
      <c r="S21" s="40"/>
      <c r="T21" s="40"/>
      <c r="U21" s="40"/>
      <c r="V21" s="40"/>
      <c r="W21" s="40"/>
      <c r="X21" s="40"/>
      <c r="Y21" s="40"/>
      <c r="Z21" s="40"/>
      <c r="AA21" s="40"/>
      <c r="AB21" s="40"/>
      <c r="AC21" s="40"/>
      <c r="AD21" s="40"/>
      <c r="AE21" s="40"/>
      <c r="AF21" s="40"/>
      <c r="AG21" s="40"/>
      <c r="AH21" s="55"/>
      <c r="AI21" s="56" t="s">
        <v>146</v>
      </c>
      <c r="AJ21" s="57">
        <v>2004</v>
      </c>
      <c r="AK21" s="58"/>
      <c r="AL21" s="58"/>
      <c r="AM21" s="58"/>
      <c r="AN21" s="59">
        <v>3500000</v>
      </c>
      <c r="AO21" s="53" t="s">
        <v>124</v>
      </c>
      <c r="AP21" s="50"/>
      <c r="AQ21" s="50"/>
      <c r="AR21" s="50"/>
      <c r="AS21" s="50"/>
      <c r="AT21" s="50"/>
      <c r="AU21" s="50"/>
      <c r="AV21" s="50"/>
    </row>
    <row r="22" spans="1:48" x14ac:dyDescent="0.2">
      <c r="A22" s="37"/>
      <c r="B22" s="44"/>
      <c r="C22" s="48" t="s">
        <v>334</v>
      </c>
      <c r="D22" s="49" t="s">
        <v>336</v>
      </c>
      <c r="E22" s="50"/>
      <c r="F22" s="40"/>
      <c r="G22" s="40"/>
      <c r="H22" s="40"/>
      <c r="I22" s="40"/>
      <c r="J22" s="51" t="s">
        <v>338</v>
      </c>
      <c r="K22" s="52" t="s">
        <v>360</v>
      </c>
      <c r="L22" s="53" t="s">
        <v>264</v>
      </c>
      <c r="M22" s="50"/>
      <c r="N22" s="54" t="s">
        <v>341</v>
      </c>
      <c r="O22" s="54" t="s">
        <v>345</v>
      </c>
      <c r="P22" s="54" t="s">
        <v>361</v>
      </c>
      <c r="Q22" s="50"/>
      <c r="R22" s="40"/>
      <c r="S22" s="40"/>
      <c r="T22" s="40"/>
      <c r="U22" s="40"/>
      <c r="V22" s="40"/>
      <c r="W22" s="40"/>
      <c r="X22" s="40"/>
      <c r="Y22" s="40"/>
      <c r="Z22" s="40"/>
      <c r="AA22" s="40"/>
      <c r="AB22" s="40"/>
      <c r="AC22" s="40"/>
      <c r="AD22" s="40"/>
      <c r="AE22" s="40"/>
      <c r="AF22" s="40"/>
      <c r="AG22" s="40"/>
      <c r="AH22" s="55"/>
      <c r="AI22" s="56" t="s">
        <v>146</v>
      </c>
      <c r="AJ22" s="57">
        <v>2001</v>
      </c>
      <c r="AK22" s="58"/>
      <c r="AL22" s="58"/>
      <c r="AM22" s="58"/>
      <c r="AN22" s="59">
        <v>130000000</v>
      </c>
      <c r="AO22" s="53" t="s">
        <v>367</v>
      </c>
      <c r="AP22" s="50"/>
      <c r="AQ22" s="50"/>
      <c r="AR22" s="50"/>
      <c r="AS22" s="53" t="s">
        <v>362</v>
      </c>
      <c r="AT22" s="50"/>
      <c r="AU22" s="50"/>
      <c r="AV22" s="50"/>
    </row>
    <row r="23" spans="1:48" x14ac:dyDescent="0.2">
      <c r="A23" s="37"/>
      <c r="B23" s="44"/>
      <c r="C23" s="48" t="s">
        <v>333</v>
      </c>
      <c r="D23" s="49" t="s">
        <v>335</v>
      </c>
      <c r="E23" s="50"/>
      <c r="F23" s="40"/>
      <c r="G23" s="40"/>
      <c r="H23" s="40"/>
      <c r="I23" s="40"/>
      <c r="J23" s="51" t="s">
        <v>339</v>
      </c>
      <c r="K23" s="52" t="s">
        <v>363</v>
      </c>
      <c r="L23" s="53" t="s">
        <v>264</v>
      </c>
      <c r="M23" s="50"/>
      <c r="N23" s="54" t="s">
        <v>342</v>
      </c>
      <c r="O23" s="54" t="s">
        <v>346</v>
      </c>
      <c r="P23" s="54" t="s">
        <v>364</v>
      </c>
      <c r="Q23" s="50"/>
      <c r="R23" s="40"/>
      <c r="S23" s="40"/>
      <c r="T23" s="40"/>
      <c r="U23" s="40"/>
      <c r="V23" s="40"/>
      <c r="W23" s="40"/>
      <c r="X23" s="40"/>
      <c r="Y23" s="40"/>
      <c r="Z23" s="40"/>
      <c r="AA23" s="40"/>
      <c r="AB23" s="40"/>
      <c r="AC23" s="40"/>
      <c r="AD23" s="40"/>
      <c r="AE23" s="40"/>
      <c r="AF23" s="40"/>
      <c r="AG23" s="40"/>
      <c r="AH23" s="55"/>
      <c r="AI23" s="56" t="s">
        <v>146</v>
      </c>
      <c r="AJ23" s="57">
        <v>2007</v>
      </c>
      <c r="AK23" s="58"/>
      <c r="AL23" s="58"/>
      <c r="AM23" s="58"/>
      <c r="AN23" s="59">
        <v>6500000</v>
      </c>
      <c r="AO23" s="53"/>
      <c r="AP23" s="50"/>
      <c r="AQ23" s="50"/>
      <c r="AR23" s="50"/>
      <c r="AS23" s="53" t="s">
        <v>365</v>
      </c>
      <c r="AT23" s="50"/>
      <c r="AU23" s="50"/>
      <c r="AV23" s="50"/>
    </row>
    <row r="24" spans="1:48" x14ac:dyDescent="0.2">
      <c r="A24" s="37"/>
      <c r="B24" s="44"/>
      <c r="C24" s="48" t="s">
        <v>333</v>
      </c>
      <c r="D24" s="49" t="s">
        <v>335</v>
      </c>
      <c r="E24" s="50"/>
      <c r="F24" s="40"/>
      <c r="G24" s="40"/>
      <c r="H24" s="40"/>
      <c r="I24" s="40"/>
      <c r="J24" s="51" t="s">
        <v>339</v>
      </c>
      <c r="K24" s="52" t="s">
        <v>363</v>
      </c>
      <c r="L24" s="53" t="s">
        <v>264</v>
      </c>
      <c r="M24" s="50"/>
      <c r="N24" s="54" t="s">
        <v>343</v>
      </c>
      <c r="O24" s="54" t="s">
        <v>347</v>
      </c>
      <c r="P24" s="54" t="s">
        <v>348</v>
      </c>
      <c r="Q24" s="50"/>
      <c r="R24" s="40"/>
      <c r="S24" s="40"/>
      <c r="T24" s="40"/>
      <c r="U24" s="40"/>
      <c r="V24" s="40"/>
      <c r="W24" s="40"/>
      <c r="X24" s="40"/>
      <c r="Y24" s="40"/>
      <c r="Z24" s="40"/>
      <c r="AA24" s="40"/>
      <c r="AB24" s="40"/>
      <c r="AC24" s="40"/>
      <c r="AD24" s="40"/>
      <c r="AE24" s="40"/>
      <c r="AF24" s="40"/>
      <c r="AG24" s="40"/>
      <c r="AH24" s="55"/>
      <c r="AI24" s="56" t="s">
        <v>146</v>
      </c>
      <c r="AJ24" s="57">
        <v>2007</v>
      </c>
      <c r="AK24" s="58"/>
      <c r="AL24" s="58"/>
      <c r="AM24" s="58"/>
      <c r="AN24" s="59">
        <v>6500000</v>
      </c>
      <c r="AO24" s="53"/>
      <c r="AP24" s="50"/>
      <c r="AQ24" s="50"/>
      <c r="AR24" s="50"/>
      <c r="AS24" s="53" t="s">
        <v>365</v>
      </c>
      <c r="AT24" s="50"/>
      <c r="AU24" s="50"/>
      <c r="AV24" s="50"/>
    </row>
    <row r="25" spans="1:48" x14ac:dyDescent="0.2">
      <c r="A25" s="37"/>
      <c r="B25" s="44"/>
      <c r="C25" s="39"/>
      <c r="D25" s="39"/>
      <c r="E25" s="39"/>
      <c r="F25" s="40"/>
      <c r="G25" s="40"/>
      <c r="H25" s="40"/>
      <c r="I25" s="40"/>
      <c r="J25" s="39"/>
      <c r="K25" s="39"/>
      <c r="L25" s="39"/>
      <c r="M25" s="39"/>
      <c r="N25" s="39"/>
      <c r="O25" s="39"/>
      <c r="P25" s="39"/>
      <c r="Q25" s="39"/>
      <c r="R25" s="40"/>
      <c r="S25" s="40"/>
      <c r="T25" s="40"/>
      <c r="U25" s="40"/>
      <c r="V25" s="40"/>
      <c r="W25" s="40"/>
      <c r="X25" s="40"/>
      <c r="Y25" s="40"/>
      <c r="Z25" s="40"/>
      <c r="AA25" s="40"/>
      <c r="AB25" s="40"/>
      <c r="AC25" s="40"/>
      <c r="AD25" s="40"/>
      <c r="AE25" s="40"/>
      <c r="AF25" s="40"/>
      <c r="AG25" s="40"/>
      <c r="AH25" s="55"/>
      <c r="AI25" s="42"/>
      <c r="AJ25" s="42"/>
      <c r="AK25" s="40"/>
      <c r="AL25" s="40"/>
      <c r="AM25" s="40"/>
      <c r="AN25" s="60"/>
      <c r="AO25" s="61"/>
      <c r="AP25" s="39"/>
      <c r="AQ25" s="39"/>
      <c r="AR25" s="39"/>
      <c r="AS25" s="39"/>
      <c r="AT25" s="39"/>
      <c r="AU25" s="39"/>
      <c r="AV25" s="39"/>
    </row>
    <row r="26" spans="1:48" x14ac:dyDescent="0.2">
      <c r="A26" s="37" t="s">
        <v>31</v>
      </c>
      <c r="B26" s="44" t="s">
        <v>32</v>
      </c>
      <c r="C26" s="39"/>
      <c r="D26" s="39"/>
      <c r="E26" s="39"/>
      <c r="F26" s="40"/>
      <c r="G26" s="40"/>
      <c r="H26" s="40"/>
      <c r="I26" s="40"/>
      <c r="J26" s="39"/>
      <c r="K26" s="39"/>
      <c r="L26" s="39"/>
      <c r="M26" s="39"/>
      <c r="N26" s="39"/>
      <c r="O26" s="39"/>
      <c r="P26" s="39"/>
      <c r="Q26" s="39"/>
      <c r="R26" s="40"/>
      <c r="S26" s="40"/>
      <c r="T26" s="40"/>
      <c r="U26" s="40"/>
      <c r="V26" s="40"/>
      <c r="W26" s="40"/>
      <c r="X26" s="40"/>
      <c r="Y26" s="40"/>
      <c r="Z26" s="40"/>
      <c r="AA26" s="40"/>
      <c r="AB26" s="40"/>
      <c r="AC26" s="40"/>
      <c r="AD26" s="40"/>
      <c r="AE26" s="40"/>
      <c r="AF26" s="40"/>
      <c r="AG26" s="40"/>
      <c r="AH26" s="62"/>
      <c r="AI26" s="42"/>
      <c r="AJ26" s="42"/>
      <c r="AK26" s="40"/>
      <c r="AL26" s="40"/>
      <c r="AM26" s="40"/>
      <c r="AN26" s="39"/>
      <c r="AO26" s="39"/>
      <c r="AP26" s="39"/>
      <c r="AQ26" s="39"/>
      <c r="AR26" s="39"/>
      <c r="AS26" s="39"/>
      <c r="AT26" s="39"/>
      <c r="AU26" s="39"/>
      <c r="AV26" s="39"/>
    </row>
    <row r="27" spans="1:48" x14ac:dyDescent="0.2">
      <c r="A27" s="37"/>
      <c r="B27" s="44" t="s">
        <v>112</v>
      </c>
      <c r="C27" s="45" t="s">
        <v>241</v>
      </c>
      <c r="D27" s="39"/>
      <c r="E27" s="39"/>
      <c r="F27" s="40"/>
      <c r="G27" s="40"/>
      <c r="H27" s="40"/>
      <c r="I27" s="40"/>
      <c r="J27" s="39"/>
      <c r="K27" s="39"/>
      <c r="L27" s="39"/>
      <c r="M27" s="39"/>
      <c r="N27" s="39"/>
      <c r="O27" s="39"/>
      <c r="P27" s="39"/>
      <c r="Q27" s="39"/>
      <c r="R27" s="40"/>
      <c r="S27" s="40"/>
      <c r="T27" s="40"/>
      <c r="U27" s="40"/>
      <c r="V27" s="40"/>
      <c r="W27" s="40"/>
      <c r="X27" s="40"/>
      <c r="Y27" s="40"/>
      <c r="Z27" s="40"/>
      <c r="AA27" s="40"/>
      <c r="AB27" s="40"/>
      <c r="AC27" s="40"/>
      <c r="AD27" s="40"/>
      <c r="AE27" s="40"/>
      <c r="AF27" s="40"/>
      <c r="AG27" s="40"/>
      <c r="AH27" s="62"/>
      <c r="AI27" s="42"/>
      <c r="AJ27" s="42"/>
      <c r="AK27" s="40"/>
      <c r="AL27" s="40"/>
      <c r="AM27" s="40"/>
      <c r="AN27" s="39"/>
      <c r="AO27" s="39"/>
      <c r="AP27" s="39"/>
      <c r="AQ27" s="39"/>
      <c r="AR27" s="39"/>
      <c r="AS27" s="39"/>
      <c r="AT27" s="39"/>
      <c r="AU27" s="39"/>
      <c r="AV27" s="39"/>
    </row>
    <row r="28" spans="1:48" x14ac:dyDescent="0.2">
      <c r="A28" s="37"/>
      <c r="B28" s="44"/>
      <c r="C28" s="39"/>
      <c r="D28" s="39"/>
      <c r="E28" s="39"/>
      <c r="F28" s="40"/>
      <c r="G28" s="40"/>
      <c r="H28" s="40"/>
      <c r="I28" s="40"/>
      <c r="J28" s="39"/>
      <c r="K28" s="39"/>
      <c r="L28" s="39"/>
      <c r="M28" s="39"/>
      <c r="N28" s="39"/>
      <c r="O28" s="39"/>
      <c r="P28" s="39"/>
      <c r="Q28" s="39"/>
      <c r="R28" s="40"/>
      <c r="S28" s="40"/>
      <c r="T28" s="40"/>
      <c r="U28" s="40"/>
      <c r="V28" s="40"/>
      <c r="W28" s="40"/>
      <c r="X28" s="40"/>
      <c r="Y28" s="40"/>
      <c r="Z28" s="40"/>
      <c r="AA28" s="40"/>
      <c r="AB28" s="40"/>
      <c r="AC28" s="40"/>
      <c r="AD28" s="40"/>
      <c r="AE28" s="40"/>
      <c r="AF28" s="40"/>
      <c r="AG28" s="40"/>
      <c r="AH28" s="62"/>
      <c r="AI28" s="42"/>
      <c r="AJ28" s="42"/>
      <c r="AK28" s="40"/>
      <c r="AL28" s="40"/>
      <c r="AM28" s="40"/>
      <c r="AN28" s="39"/>
      <c r="AO28" s="39"/>
      <c r="AP28" s="39"/>
      <c r="AQ28" s="39"/>
      <c r="AR28" s="39"/>
      <c r="AS28" s="39"/>
      <c r="AT28" s="39"/>
      <c r="AU28" s="39"/>
      <c r="AV28" s="39"/>
    </row>
    <row r="29" spans="1:48" ht="27" x14ac:dyDescent="0.2">
      <c r="A29" s="37" t="s">
        <v>33</v>
      </c>
      <c r="B29" s="44" t="s">
        <v>34</v>
      </c>
      <c r="C29" s="39"/>
      <c r="D29" s="39"/>
      <c r="E29" s="39"/>
      <c r="F29" s="40"/>
      <c r="G29" s="40"/>
      <c r="H29" s="40"/>
      <c r="I29" s="40"/>
      <c r="J29" s="39"/>
      <c r="K29" s="39"/>
      <c r="L29" s="39"/>
      <c r="M29" s="39"/>
      <c r="N29" s="39"/>
      <c r="O29" s="39"/>
      <c r="P29" s="39"/>
      <c r="Q29" s="39"/>
      <c r="R29" s="40"/>
      <c r="S29" s="40"/>
      <c r="T29" s="40"/>
      <c r="U29" s="40"/>
      <c r="V29" s="40"/>
      <c r="W29" s="40"/>
      <c r="X29" s="40"/>
      <c r="Y29" s="40"/>
      <c r="Z29" s="40"/>
      <c r="AA29" s="40"/>
      <c r="AB29" s="40"/>
      <c r="AC29" s="40"/>
      <c r="AD29" s="40"/>
      <c r="AE29" s="40"/>
      <c r="AF29" s="40"/>
      <c r="AG29" s="40"/>
      <c r="AH29" s="40"/>
      <c r="AI29" s="42"/>
      <c r="AJ29" s="42"/>
      <c r="AK29" s="40"/>
      <c r="AL29" s="40"/>
      <c r="AM29" s="40"/>
      <c r="AN29" s="39"/>
      <c r="AO29" s="39"/>
      <c r="AP29" s="39"/>
      <c r="AQ29" s="39"/>
      <c r="AR29" s="39"/>
      <c r="AS29" s="39"/>
      <c r="AT29" s="39"/>
      <c r="AU29" s="39"/>
      <c r="AV29" s="39"/>
    </row>
    <row r="30" spans="1:48" x14ac:dyDescent="0.2">
      <c r="A30" s="37"/>
      <c r="B30" s="44" t="s">
        <v>112</v>
      </c>
      <c r="C30" s="45" t="s">
        <v>241</v>
      </c>
      <c r="D30" s="39"/>
      <c r="E30" s="39"/>
      <c r="F30" s="40"/>
      <c r="G30" s="40"/>
      <c r="H30" s="40"/>
      <c r="I30" s="40"/>
      <c r="J30" s="39"/>
      <c r="K30" s="39"/>
      <c r="L30" s="39"/>
      <c r="M30" s="39"/>
      <c r="N30" s="39"/>
      <c r="O30" s="39"/>
      <c r="P30" s="39"/>
      <c r="Q30" s="39"/>
      <c r="R30" s="40"/>
      <c r="S30" s="40"/>
      <c r="T30" s="40"/>
      <c r="U30" s="40"/>
      <c r="V30" s="40"/>
      <c r="W30" s="40"/>
      <c r="X30" s="40"/>
      <c r="Y30" s="40"/>
      <c r="Z30" s="40"/>
      <c r="AA30" s="40"/>
      <c r="AB30" s="40"/>
      <c r="AC30" s="40"/>
      <c r="AD30" s="40"/>
      <c r="AE30" s="40"/>
      <c r="AF30" s="40"/>
      <c r="AG30" s="40"/>
      <c r="AH30" s="40"/>
      <c r="AI30" s="42"/>
      <c r="AJ30" s="42"/>
      <c r="AK30" s="40"/>
      <c r="AL30" s="40"/>
      <c r="AM30" s="40"/>
      <c r="AN30" s="60"/>
      <c r="AO30" s="39"/>
      <c r="AP30" s="39"/>
      <c r="AQ30" s="39"/>
      <c r="AR30" s="39"/>
      <c r="AS30" s="39"/>
      <c r="AT30" s="39"/>
      <c r="AU30" s="39"/>
      <c r="AV30" s="39"/>
    </row>
    <row r="31" spans="1:48" x14ac:dyDescent="0.2">
      <c r="A31" s="37"/>
      <c r="B31" s="44"/>
      <c r="C31" s="39"/>
      <c r="D31" s="39"/>
      <c r="E31" s="39"/>
      <c r="F31" s="40"/>
      <c r="G31" s="40"/>
      <c r="H31" s="40"/>
      <c r="I31" s="40"/>
      <c r="J31" s="39"/>
      <c r="K31" s="39"/>
      <c r="L31" s="39"/>
      <c r="M31" s="39"/>
      <c r="N31" s="39"/>
      <c r="O31" s="39"/>
      <c r="P31" s="39"/>
      <c r="Q31" s="39"/>
      <c r="R31" s="40"/>
      <c r="S31" s="40"/>
      <c r="T31" s="40"/>
      <c r="U31" s="40"/>
      <c r="V31" s="40"/>
      <c r="W31" s="40"/>
      <c r="X31" s="40"/>
      <c r="Y31" s="40"/>
      <c r="Z31" s="40"/>
      <c r="AA31" s="40"/>
      <c r="AB31" s="40"/>
      <c r="AC31" s="40"/>
      <c r="AD31" s="40"/>
      <c r="AE31" s="40"/>
      <c r="AF31" s="40"/>
      <c r="AG31" s="40"/>
      <c r="AH31" s="40"/>
      <c r="AI31" s="42"/>
      <c r="AJ31" s="42"/>
      <c r="AK31" s="40"/>
      <c r="AL31" s="40"/>
      <c r="AM31" s="40"/>
      <c r="AN31" s="39"/>
      <c r="AO31" s="39"/>
      <c r="AP31" s="39"/>
      <c r="AQ31" s="39"/>
      <c r="AR31" s="39"/>
      <c r="AS31" s="39"/>
      <c r="AT31" s="39"/>
      <c r="AU31" s="39"/>
      <c r="AV31" s="39"/>
    </row>
    <row r="32" spans="1:48" ht="27" x14ac:dyDescent="0.2">
      <c r="A32" s="37" t="s">
        <v>35</v>
      </c>
      <c r="B32" s="44" t="s">
        <v>36</v>
      </c>
      <c r="C32" s="39"/>
      <c r="D32" s="39"/>
      <c r="E32" s="39"/>
      <c r="F32" s="40"/>
      <c r="G32" s="40"/>
      <c r="H32" s="40"/>
      <c r="I32" s="40"/>
      <c r="J32" s="39"/>
      <c r="K32" s="39"/>
      <c r="L32" s="39"/>
      <c r="M32" s="39"/>
      <c r="N32" s="39"/>
      <c r="O32" s="39"/>
      <c r="P32" s="39"/>
      <c r="Q32" s="39"/>
      <c r="R32" s="40"/>
      <c r="S32" s="40"/>
      <c r="T32" s="40"/>
      <c r="U32" s="40"/>
      <c r="V32" s="40"/>
      <c r="W32" s="40"/>
      <c r="X32" s="40"/>
      <c r="Y32" s="40"/>
      <c r="Z32" s="40"/>
      <c r="AA32" s="40"/>
      <c r="AB32" s="40"/>
      <c r="AC32" s="40"/>
      <c r="AD32" s="40"/>
      <c r="AE32" s="40"/>
      <c r="AF32" s="40"/>
      <c r="AG32" s="40"/>
      <c r="AH32" s="40"/>
      <c r="AI32" s="42"/>
      <c r="AJ32" s="42"/>
      <c r="AK32" s="40"/>
      <c r="AL32" s="40"/>
      <c r="AM32" s="40"/>
      <c r="AN32" s="47">
        <f>SUM(AN33:AN124)</f>
        <v>486891700</v>
      </c>
      <c r="AO32" s="39"/>
      <c r="AP32" s="39"/>
      <c r="AQ32" s="39"/>
      <c r="AR32" s="39"/>
      <c r="AS32" s="39"/>
      <c r="AT32" s="39"/>
      <c r="AU32" s="39"/>
      <c r="AV32" s="39"/>
    </row>
    <row r="33" spans="1:48" x14ac:dyDescent="0.2">
      <c r="A33" s="37"/>
      <c r="B33" s="44" t="s">
        <v>112</v>
      </c>
      <c r="C33" s="63" t="s">
        <v>147</v>
      </c>
      <c r="D33" s="49" t="s">
        <v>170</v>
      </c>
      <c r="E33" s="50"/>
      <c r="F33" s="40"/>
      <c r="G33" s="40"/>
      <c r="H33" s="40"/>
      <c r="I33" s="40"/>
      <c r="J33" s="54" t="s">
        <v>195</v>
      </c>
      <c r="K33" s="64"/>
      <c r="L33" s="48" t="s">
        <v>221</v>
      </c>
      <c r="M33" s="64"/>
      <c r="N33" s="50"/>
      <c r="O33" s="50"/>
      <c r="P33" s="39"/>
      <c r="Q33" s="39"/>
      <c r="R33" s="40"/>
      <c r="S33" s="40"/>
      <c r="T33" s="40"/>
      <c r="U33" s="40"/>
      <c r="V33" s="40"/>
      <c r="W33" s="40"/>
      <c r="X33" s="40"/>
      <c r="Y33" s="40"/>
      <c r="Z33" s="40"/>
      <c r="AA33" s="40"/>
      <c r="AB33" s="40"/>
      <c r="AC33" s="40"/>
      <c r="AD33" s="40"/>
      <c r="AE33" s="40"/>
      <c r="AF33" s="40"/>
      <c r="AG33" s="40"/>
      <c r="AH33" s="40"/>
      <c r="AI33" s="56" t="s">
        <v>146</v>
      </c>
      <c r="AJ33" s="65">
        <v>2000</v>
      </c>
      <c r="AK33" s="58"/>
      <c r="AL33" s="58"/>
      <c r="AM33" s="58"/>
      <c r="AN33" s="59">
        <v>1080000</v>
      </c>
      <c r="AO33" s="53" t="s">
        <v>366</v>
      </c>
      <c r="AP33" s="50"/>
      <c r="AQ33" s="50"/>
      <c r="AR33" s="50"/>
      <c r="AS33" s="50"/>
      <c r="AT33" s="50"/>
      <c r="AU33" s="50"/>
      <c r="AV33" s="50"/>
    </row>
    <row r="34" spans="1:48" x14ac:dyDescent="0.2">
      <c r="A34" s="37"/>
      <c r="B34" s="44"/>
      <c r="C34" s="63" t="s">
        <v>148</v>
      </c>
      <c r="D34" s="49" t="s">
        <v>171</v>
      </c>
      <c r="E34" s="50"/>
      <c r="F34" s="40"/>
      <c r="G34" s="40"/>
      <c r="H34" s="40"/>
      <c r="I34" s="40"/>
      <c r="J34" s="54" t="s">
        <v>196</v>
      </c>
      <c r="K34" s="64"/>
      <c r="L34" s="48" t="s">
        <v>222</v>
      </c>
      <c r="M34" s="64"/>
      <c r="N34" s="50"/>
      <c r="O34" s="50"/>
      <c r="P34" s="39"/>
      <c r="Q34" s="39"/>
      <c r="R34" s="40"/>
      <c r="S34" s="40"/>
      <c r="T34" s="40"/>
      <c r="U34" s="40"/>
      <c r="V34" s="40"/>
      <c r="W34" s="40"/>
      <c r="X34" s="40"/>
      <c r="Y34" s="40"/>
      <c r="Z34" s="40"/>
      <c r="AA34" s="40"/>
      <c r="AB34" s="40"/>
      <c r="AC34" s="40"/>
      <c r="AD34" s="40"/>
      <c r="AE34" s="40"/>
      <c r="AF34" s="40"/>
      <c r="AG34" s="40"/>
      <c r="AH34" s="40"/>
      <c r="AI34" s="56" t="s">
        <v>146</v>
      </c>
      <c r="AJ34" s="65">
        <v>2000</v>
      </c>
      <c r="AK34" s="58"/>
      <c r="AL34" s="58"/>
      <c r="AM34" s="58"/>
      <c r="AN34" s="59">
        <v>720000</v>
      </c>
      <c r="AO34" s="53" t="s">
        <v>366</v>
      </c>
      <c r="AP34" s="50"/>
      <c r="AQ34" s="50"/>
      <c r="AR34" s="50"/>
      <c r="AS34" s="50"/>
      <c r="AT34" s="50"/>
      <c r="AU34" s="50"/>
      <c r="AV34" s="50"/>
    </row>
    <row r="35" spans="1:48" x14ac:dyDescent="0.2">
      <c r="A35" s="37"/>
      <c r="B35" s="44"/>
      <c r="C35" s="63" t="s">
        <v>149</v>
      </c>
      <c r="D35" s="49" t="s">
        <v>172</v>
      </c>
      <c r="E35" s="50"/>
      <c r="F35" s="40"/>
      <c r="G35" s="40"/>
      <c r="H35" s="40"/>
      <c r="I35" s="40"/>
      <c r="J35" s="54" t="s">
        <v>197</v>
      </c>
      <c r="K35" s="64"/>
      <c r="L35" s="48" t="s">
        <v>223</v>
      </c>
      <c r="M35" s="64"/>
      <c r="N35" s="50"/>
      <c r="O35" s="50"/>
      <c r="P35" s="39"/>
      <c r="Q35" s="39"/>
      <c r="R35" s="40"/>
      <c r="S35" s="40"/>
      <c r="T35" s="40"/>
      <c r="U35" s="40"/>
      <c r="V35" s="40"/>
      <c r="W35" s="40"/>
      <c r="X35" s="40"/>
      <c r="Y35" s="40"/>
      <c r="Z35" s="40"/>
      <c r="AA35" s="40"/>
      <c r="AB35" s="40"/>
      <c r="AC35" s="40"/>
      <c r="AD35" s="40"/>
      <c r="AE35" s="40"/>
      <c r="AF35" s="40"/>
      <c r="AG35" s="40"/>
      <c r="AH35" s="40"/>
      <c r="AI35" s="56" t="s">
        <v>146</v>
      </c>
      <c r="AJ35" s="65">
        <v>2000</v>
      </c>
      <c r="AK35" s="58"/>
      <c r="AL35" s="58"/>
      <c r="AM35" s="58"/>
      <c r="AN35" s="59">
        <v>49000</v>
      </c>
      <c r="AO35" s="53" t="s">
        <v>366</v>
      </c>
      <c r="AP35" s="50"/>
      <c r="AQ35" s="50"/>
      <c r="AR35" s="50"/>
      <c r="AS35" s="50"/>
      <c r="AT35" s="50"/>
      <c r="AU35" s="50"/>
      <c r="AV35" s="50"/>
    </row>
    <row r="36" spans="1:48" x14ac:dyDescent="0.2">
      <c r="A36" s="37"/>
      <c r="B36" s="44"/>
      <c r="C36" s="63" t="s">
        <v>150</v>
      </c>
      <c r="D36" s="49" t="s">
        <v>173</v>
      </c>
      <c r="E36" s="50"/>
      <c r="F36" s="40"/>
      <c r="G36" s="40"/>
      <c r="H36" s="40"/>
      <c r="I36" s="40"/>
      <c r="J36" s="54" t="s">
        <v>198</v>
      </c>
      <c r="K36" s="64"/>
      <c r="L36" s="48" t="s">
        <v>224</v>
      </c>
      <c r="M36" s="64"/>
      <c r="N36" s="50"/>
      <c r="O36" s="50"/>
      <c r="P36" s="39"/>
      <c r="Q36" s="39"/>
      <c r="R36" s="40"/>
      <c r="S36" s="40"/>
      <c r="T36" s="40"/>
      <c r="U36" s="40"/>
      <c r="V36" s="40"/>
      <c r="W36" s="40"/>
      <c r="X36" s="40"/>
      <c r="Y36" s="40"/>
      <c r="Z36" s="40"/>
      <c r="AA36" s="40"/>
      <c r="AB36" s="40"/>
      <c r="AC36" s="40"/>
      <c r="AD36" s="40"/>
      <c r="AE36" s="40"/>
      <c r="AF36" s="40"/>
      <c r="AG36" s="40"/>
      <c r="AH36" s="40"/>
      <c r="AI36" s="56" t="s">
        <v>146</v>
      </c>
      <c r="AJ36" s="65">
        <v>2000</v>
      </c>
      <c r="AK36" s="58"/>
      <c r="AL36" s="58"/>
      <c r="AM36" s="58"/>
      <c r="AN36" s="59">
        <v>17500</v>
      </c>
      <c r="AO36" s="53" t="s">
        <v>366</v>
      </c>
      <c r="AP36" s="50"/>
      <c r="AQ36" s="50"/>
      <c r="AR36" s="50"/>
      <c r="AS36" s="50"/>
      <c r="AT36" s="50"/>
      <c r="AU36" s="50"/>
      <c r="AV36" s="50"/>
    </row>
    <row r="37" spans="1:48" x14ac:dyDescent="0.2">
      <c r="A37" s="37"/>
      <c r="B37" s="44"/>
      <c r="C37" s="63" t="s">
        <v>151</v>
      </c>
      <c r="D37" s="49" t="s">
        <v>174</v>
      </c>
      <c r="E37" s="50"/>
      <c r="F37" s="40"/>
      <c r="G37" s="40"/>
      <c r="H37" s="40"/>
      <c r="I37" s="40"/>
      <c r="J37" s="54" t="s">
        <v>199</v>
      </c>
      <c r="K37" s="64"/>
      <c r="L37" s="48" t="s">
        <v>225</v>
      </c>
      <c r="M37" s="64"/>
      <c r="N37" s="50"/>
      <c r="O37" s="50"/>
      <c r="P37" s="39"/>
      <c r="Q37" s="39"/>
      <c r="R37" s="40"/>
      <c r="S37" s="40"/>
      <c r="T37" s="40"/>
      <c r="U37" s="40"/>
      <c r="V37" s="40"/>
      <c r="W37" s="40"/>
      <c r="X37" s="40"/>
      <c r="Y37" s="40"/>
      <c r="Z37" s="40"/>
      <c r="AA37" s="40"/>
      <c r="AB37" s="40"/>
      <c r="AC37" s="40"/>
      <c r="AD37" s="40"/>
      <c r="AE37" s="40"/>
      <c r="AF37" s="40"/>
      <c r="AG37" s="40"/>
      <c r="AH37" s="40"/>
      <c r="AI37" s="56" t="s">
        <v>146</v>
      </c>
      <c r="AJ37" s="65">
        <v>2000</v>
      </c>
      <c r="AK37" s="58"/>
      <c r="AL37" s="58"/>
      <c r="AM37" s="58"/>
      <c r="AN37" s="59">
        <v>75000</v>
      </c>
      <c r="AO37" s="53" t="s">
        <v>366</v>
      </c>
      <c r="AP37" s="50"/>
      <c r="AQ37" s="50"/>
      <c r="AR37" s="50"/>
      <c r="AS37" s="50"/>
      <c r="AT37" s="50"/>
      <c r="AU37" s="50"/>
      <c r="AV37" s="50"/>
    </row>
    <row r="38" spans="1:48" x14ac:dyDescent="0.2">
      <c r="A38" s="37"/>
      <c r="B38" s="44"/>
      <c r="C38" s="63" t="s">
        <v>152</v>
      </c>
      <c r="D38" s="49" t="s">
        <v>175</v>
      </c>
      <c r="E38" s="50"/>
      <c r="F38" s="40"/>
      <c r="G38" s="40"/>
      <c r="H38" s="40"/>
      <c r="I38" s="40"/>
      <c r="J38" s="54" t="s">
        <v>195</v>
      </c>
      <c r="K38" s="64"/>
      <c r="L38" s="48" t="s">
        <v>226</v>
      </c>
      <c r="M38" s="64"/>
      <c r="N38" s="50"/>
      <c r="O38" s="50"/>
      <c r="P38" s="39"/>
      <c r="Q38" s="39"/>
      <c r="R38" s="40"/>
      <c r="S38" s="40"/>
      <c r="T38" s="40"/>
      <c r="U38" s="40"/>
      <c r="V38" s="40"/>
      <c r="W38" s="40"/>
      <c r="X38" s="40"/>
      <c r="Y38" s="40"/>
      <c r="Z38" s="40"/>
      <c r="AA38" s="40"/>
      <c r="AB38" s="40"/>
      <c r="AC38" s="40"/>
      <c r="AD38" s="40"/>
      <c r="AE38" s="40"/>
      <c r="AF38" s="40"/>
      <c r="AG38" s="40"/>
      <c r="AH38" s="40"/>
      <c r="AI38" s="56" t="s">
        <v>146</v>
      </c>
      <c r="AJ38" s="65">
        <v>2000</v>
      </c>
      <c r="AK38" s="58"/>
      <c r="AL38" s="58"/>
      <c r="AM38" s="58"/>
      <c r="AN38" s="59">
        <v>510000</v>
      </c>
      <c r="AO38" s="53" t="s">
        <v>366</v>
      </c>
      <c r="AP38" s="50"/>
      <c r="AQ38" s="50"/>
      <c r="AR38" s="50"/>
      <c r="AS38" s="50"/>
      <c r="AT38" s="50"/>
      <c r="AU38" s="50"/>
      <c r="AV38" s="50"/>
    </row>
    <row r="39" spans="1:48" x14ac:dyDescent="0.2">
      <c r="A39" s="37"/>
      <c r="B39" s="44"/>
      <c r="C39" s="63" t="s">
        <v>152</v>
      </c>
      <c r="D39" s="49" t="s">
        <v>176</v>
      </c>
      <c r="E39" s="50"/>
      <c r="F39" s="40"/>
      <c r="G39" s="40"/>
      <c r="H39" s="40"/>
      <c r="I39" s="40"/>
      <c r="J39" s="54" t="s">
        <v>195</v>
      </c>
      <c r="K39" s="64"/>
      <c r="L39" s="48" t="s">
        <v>226</v>
      </c>
      <c r="M39" s="64"/>
      <c r="N39" s="50"/>
      <c r="O39" s="50"/>
      <c r="P39" s="39"/>
      <c r="Q39" s="39"/>
      <c r="R39" s="40"/>
      <c r="S39" s="40"/>
      <c r="T39" s="40"/>
      <c r="U39" s="40"/>
      <c r="V39" s="40"/>
      <c r="W39" s="40"/>
      <c r="X39" s="40"/>
      <c r="Y39" s="40"/>
      <c r="Z39" s="40"/>
      <c r="AA39" s="40"/>
      <c r="AB39" s="40"/>
      <c r="AC39" s="40"/>
      <c r="AD39" s="40"/>
      <c r="AE39" s="40"/>
      <c r="AF39" s="40"/>
      <c r="AG39" s="40"/>
      <c r="AH39" s="40"/>
      <c r="AI39" s="56" t="s">
        <v>146</v>
      </c>
      <c r="AJ39" s="65">
        <v>2000</v>
      </c>
      <c r="AK39" s="58"/>
      <c r="AL39" s="58"/>
      <c r="AM39" s="58"/>
      <c r="AN39" s="59">
        <v>750000</v>
      </c>
      <c r="AO39" s="53" t="s">
        <v>366</v>
      </c>
      <c r="AP39" s="50"/>
      <c r="AQ39" s="50"/>
      <c r="AR39" s="50"/>
      <c r="AS39" s="50"/>
      <c r="AT39" s="50"/>
      <c r="AU39" s="50"/>
      <c r="AV39" s="50"/>
    </row>
    <row r="40" spans="1:48" x14ac:dyDescent="0.2">
      <c r="A40" s="37"/>
      <c r="B40" s="44"/>
      <c r="C40" s="63" t="s">
        <v>153</v>
      </c>
      <c r="D40" s="49" t="s">
        <v>177</v>
      </c>
      <c r="E40" s="50"/>
      <c r="F40" s="40"/>
      <c r="G40" s="40"/>
      <c r="H40" s="40"/>
      <c r="I40" s="40"/>
      <c r="J40" s="54" t="s">
        <v>200</v>
      </c>
      <c r="K40" s="64"/>
      <c r="L40" s="48" t="s">
        <v>223</v>
      </c>
      <c r="M40" s="64"/>
      <c r="N40" s="50"/>
      <c r="O40" s="50"/>
      <c r="P40" s="39"/>
      <c r="Q40" s="39"/>
      <c r="R40" s="40"/>
      <c r="S40" s="40"/>
      <c r="T40" s="40"/>
      <c r="U40" s="40"/>
      <c r="V40" s="40"/>
      <c r="W40" s="40"/>
      <c r="X40" s="40"/>
      <c r="Y40" s="40"/>
      <c r="Z40" s="40"/>
      <c r="AA40" s="40"/>
      <c r="AB40" s="40"/>
      <c r="AC40" s="40"/>
      <c r="AD40" s="40"/>
      <c r="AE40" s="40"/>
      <c r="AF40" s="40"/>
      <c r="AG40" s="40"/>
      <c r="AH40" s="40"/>
      <c r="AI40" s="56" t="s">
        <v>146</v>
      </c>
      <c r="AJ40" s="65">
        <v>2000</v>
      </c>
      <c r="AK40" s="58"/>
      <c r="AL40" s="58"/>
      <c r="AM40" s="58"/>
      <c r="AN40" s="59">
        <v>850000</v>
      </c>
      <c r="AO40" s="53" t="s">
        <v>366</v>
      </c>
      <c r="AP40" s="50"/>
      <c r="AQ40" s="50"/>
      <c r="AR40" s="50"/>
      <c r="AS40" s="50"/>
      <c r="AT40" s="50"/>
      <c r="AU40" s="50"/>
      <c r="AV40" s="50"/>
    </row>
    <row r="41" spans="1:48" x14ac:dyDescent="0.2">
      <c r="A41" s="37"/>
      <c r="B41" s="44"/>
      <c r="C41" s="63" t="s">
        <v>154</v>
      </c>
      <c r="D41" s="49" t="s">
        <v>178</v>
      </c>
      <c r="E41" s="50"/>
      <c r="F41" s="40"/>
      <c r="G41" s="40"/>
      <c r="H41" s="40"/>
      <c r="I41" s="40"/>
      <c r="J41" s="54" t="s">
        <v>201</v>
      </c>
      <c r="K41" s="64"/>
      <c r="L41" s="48" t="s">
        <v>224</v>
      </c>
      <c r="M41" s="64"/>
      <c r="N41" s="50"/>
      <c r="O41" s="50"/>
      <c r="P41" s="39"/>
      <c r="Q41" s="39"/>
      <c r="R41" s="40"/>
      <c r="S41" s="40"/>
      <c r="T41" s="40"/>
      <c r="U41" s="40"/>
      <c r="V41" s="40"/>
      <c r="W41" s="40"/>
      <c r="X41" s="40"/>
      <c r="Y41" s="40"/>
      <c r="Z41" s="40"/>
      <c r="AA41" s="40"/>
      <c r="AB41" s="40"/>
      <c r="AC41" s="40"/>
      <c r="AD41" s="40"/>
      <c r="AE41" s="40"/>
      <c r="AF41" s="40"/>
      <c r="AG41" s="40"/>
      <c r="AH41" s="40"/>
      <c r="AI41" s="56" t="s">
        <v>146</v>
      </c>
      <c r="AJ41" s="65">
        <v>2000</v>
      </c>
      <c r="AK41" s="58"/>
      <c r="AL41" s="58"/>
      <c r="AM41" s="58"/>
      <c r="AN41" s="59">
        <v>9840000</v>
      </c>
      <c r="AO41" s="53" t="s">
        <v>366</v>
      </c>
      <c r="AP41" s="50"/>
      <c r="AQ41" s="50"/>
      <c r="AR41" s="50"/>
      <c r="AS41" s="50"/>
      <c r="AT41" s="50"/>
      <c r="AU41" s="50"/>
      <c r="AV41" s="50"/>
    </row>
    <row r="42" spans="1:48" x14ac:dyDescent="0.2">
      <c r="A42" s="37"/>
      <c r="B42" s="44"/>
      <c r="C42" s="63" t="s">
        <v>155</v>
      </c>
      <c r="D42" s="49" t="s">
        <v>179</v>
      </c>
      <c r="E42" s="50"/>
      <c r="F42" s="40"/>
      <c r="G42" s="40"/>
      <c r="H42" s="40"/>
      <c r="I42" s="40"/>
      <c r="J42" s="54" t="s">
        <v>195</v>
      </c>
      <c r="K42" s="64"/>
      <c r="L42" s="48" t="s">
        <v>226</v>
      </c>
      <c r="M42" s="64"/>
      <c r="N42" s="50"/>
      <c r="O42" s="50"/>
      <c r="P42" s="39"/>
      <c r="Q42" s="39"/>
      <c r="R42" s="40"/>
      <c r="S42" s="40"/>
      <c r="T42" s="40"/>
      <c r="U42" s="40"/>
      <c r="V42" s="40"/>
      <c r="W42" s="40"/>
      <c r="X42" s="40"/>
      <c r="Y42" s="40"/>
      <c r="Z42" s="40"/>
      <c r="AA42" s="40"/>
      <c r="AB42" s="40"/>
      <c r="AC42" s="40"/>
      <c r="AD42" s="40"/>
      <c r="AE42" s="40"/>
      <c r="AF42" s="40"/>
      <c r="AG42" s="40"/>
      <c r="AH42" s="40"/>
      <c r="AI42" s="56" t="s">
        <v>146</v>
      </c>
      <c r="AJ42" s="65">
        <v>2001</v>
      </c>
      <c r="AK42" s="58"/>
      <c r="AL42" s="58"/>
      <c r="AM42" s="58"/>
      <c r="AN42" s="59">
        <v>400000</v>
      </c>
      <c r="AO42" s="53" t="s">
        <v>366</v>
      </c>
      <c r="AP42" s="50"/>
      <c r="AQ42" s="50"/>
      <c r="AR42" s="50"/>
      <c r="AS42" s="50"/>
      <c r="AT42" s="50"/>
      <c r="AU42" s="50"/>
      <c r="AV42" s="50"/>
    </row>
    <row r="43" spans="1:48" x14ac:dyDescent="0.2">
      <c r="A43" s="37"/>
      <c r="B43" s="44"/>
      <c r="C43" s="63" t="s">
        <v>156</v>
      </c>
      <c r="D43" s="49" t="s">
        <v>180</v>
      </c>
      <c r="E43" s="50"/>
      <c r="F43" s="40"/>
      <c r="G43" s="40"/>
      <c r="H43" s="40"/>
      <c r="I43" s="40"/>
      <c r="J43" s="54" t="s">
        <v>195</v>
      </c>
      <c r="K43" s="64"/>
      <c r="L43" s="48" t="s">
        <v>221</v>
      </c>
      <c r="M43" s="64"/>
      <c r="N43" s="50"/>
      <c r="O43" s="50"/>
      <c r="P43" s="39"/>
      <c r="Q43" s="39"/>
      <c r="R43" s="40"/>
      <c r="S43" s="40"/>
      <c r="T43" s="40"/>
      <c r="U43" s="40"/>
      <c r="V43" s="40"/>
      <c r="W43" s="40"/>
      <c r="X43" s="40"/>
      <c r="Y43" s="40"/>
      <c r="Z43" s="40"/>
      <c r="AA43" s="40"/>
      <c r="AB43" s="40"/>
      <c r="AC43" s="40"/>
      <c r="AD43" s="40"/>
      <c r="AE43" s="40"/>
      <c r="AF43" s="40"/>
      <c r="AG43" s="40"/>
      <c r="AH43" s="40"/>
      <c r="AI43" s="56" t="s">
        <v>146</v>
      </c>
      <c r="AJ43" s="65">
        <v>2001</v>
      </c>
      <c r="AK43" s="58"/>
      <c r="AL43" s="58"/>
      <c r="AM43" s="58"/>
      <c r="AN43" s="59">
        <v>640000</v>
      </c>
      <c r="AO43" s="53" t="s">
        <v>366</v>
      </c>
      <c r="AP43" s="50"/>
      <c r="AQ43" s="50"/>
      <c r="AR43" s="50"/>
      <c r="AS43" s="50"/>
      <c r="AT43" s="50"/>
      <c r="AU43" s="50"/>
      <c r="AV43" s="50"/>
    </row>
    <row r="44" spans="1:48" x14ac:dyDescent="0.2">
      <c r="A44" s="37"/>
      <c r="B44" s="44"/>
      <c r="C44" s="63" t="s">
        <v>157</v>
      </c>
      <c r="D44" s="49" t="s">
        <v>181</v>
      </c>
      <c r="E44" s="50"/>
      <c r="F44" s="40"/>
      <c r="G44" s="40"/>
      <c r="H44" s="40"/>
      <c r="I44" s="40"/>
      <c r="J44" s="54" t="s">
        <v>195</v>
      </c>
      <c r="K44" s="64"/>
      <c r="L44" s="48" t="s">
        <v>227</v>
      </c>
      <c r="M44" s="64"/>
      <c r="N44" s="50"/>
      <c r="O44" s="50"/>
      <c r="P44" s="39"/>
      <c r="Q44" s="39"/>
      <c r="R44" s="40"/>
      <c r="S44" s="40"/>
      <c r="T44" s="40"/>
      <c r="U44" s="40"/>
      <c r="V44" s="40"/>
      <c r="W44" s="40"/>
      <c r="X44" s="40"/>
      <c r="Y44" s="40"/>
      <c r="Z44" s="40"/>
      <c r="AA44" s="40"/>
      <c r="AB44" s="40"/>
      <c r="AC44" s="40"/>
      <c r="AD44" s="40"/>
      <c r="AE44" s="40"/>
      <c r="AF44" s="40"/>
      <c r="AG44" s="40"/>
      <c r="AH44" s="40"/>
      <c r="AI44" s="56" t="s">
        <v>146</v>
      </c>
      <c r="AJ44" s="65">
        <v>2001</v>
      </c>
      <c r="AK44" s="58"/>
      <c r="AL44" s="58"/>
      <c r="AM44" s="58"/>
      <c r="AN44" s="59">
        <v>80000</v>
      </c>
      <c r="AO44" s="53" t="s">
        <v>366</v>
      </c>
      <c r="AP44" s="50"/>
      <c r="AQ44" s="50"/>
      <c r="AR44" s="50"/>
      <c r="AS44" s="50"/>
      <c r="AT44" s="50"/>
      <c r="AU44" s="50"/>
      <c r="AV44" s="50"/>
    </row>
    <row r="45" spans="1:48" x14ac:dyDescent="0.2">
      <c r="A45" s="37"/>
      <c r="B45" s="44"/>
      <c r="C45" s="63" t="s">
        <v>158</v>
      </c>
      <c r="D45" s="49" t="s">
        <v>182</v>
      </c>
      <c r="E45" s="50"/>
      <c r="F45" s="40"/>
      <c r="G45" s="40"/>
      <c r="H45" s="40"/>
      <c r="I45" s="40"/>
      <c r="J45" s="54" t="s">
        <v>202</v>
      </c>
      <c r="K45" s="64"/>
      <c r="L45" s="48" t="s">
        <v>223</v>
      </c>
      <c r="M45" s="64"/>
      <c r="N45" s="50"/>
      <c r="O45" s="50"/>
      <c r="P45" s="39"/>
      <c r="Q45" s="39"/>
      <c r="R45" s="40"/>
      <c r="S45" s="40"/>
      <c r="T45" s="40"/>
      <c r="U45" s="40"/>
      <c r="V45" s="40"/>
      <c r="W45" s="40"/>
      <c r="X45" s="40"/>
      <c r="Y45" s="40"/>
      <c r="Z45" s="40"/>
      <c r="AA45" s="40"/>
      <c r="AB45" s="40"/>
      <c r="AC45" s="40"/>
      <c r="AD45" s="40"/>
      <c r="AE45" s="40"/>
      <c r="AF45" s="40"/>
      <c r="AG45" s="40"/>
      <c r="AH45" s="40"/>
      <c r="AI45" s="56" t="s">
        <v>146</v>
      </c>
      <c r="AJ45" s="65">
        <v>2001</v>
      </c>
      <c r="AK45" s="58"/>
      <c r="AL45" s="58"/>
      <c r="AM45" s="58"/>
      <c r="AN45" s="59">
        <v>3325000</v>
      </c>
      <c r="AO45" s="53" t="s">
        <v>366</v>
      </c>
      <c r="AP45" s="50"/>
      <c r="AQ45" s="50"/>
      <c r="AR45" s="50"/>
      <c r="AS45" s="50"/>
      <c r="AT45" s="50"/>
      <c r="AU45" s="50"/>
      <c r="AV45" s="50"/>
    </row>
    <row r="46" spans="1:48" x14ac:dyDescent="0.2">
      <c r="A46" s="37"/>
      <c r="B46" s="44"/>
      <c r="C46" s="63" t="s">
        <v>159</v>
      </c>
      <c r="D46" s="49" t="s">
        <v>183</v>
      </c>
      <c r="E46" s="50"/>
      <c r="F46" s="40"/>
      <c r="G46" s="40"/>
      <c r="H46" s="40"/>
      <c r="I46" s="40"/>
      <c r="J46" s="54" t="s">
        <v>203</v>
      </c>
      <c r="K46" s="64"/>
      <c r="L46" s="48" t="s">
        <v>223</v>
      </c>
      <c r="M46" s="64"/>
      <c r="N46" s="50"/>
      <c r="O46" s="50"/>
      <c r="P46" s="39"/>
      <c r="Q46" s="39"/>
      <c r="R46" s="40"/>
      <c r="S46" s="40"/>
      <c r="T46" s="40"/>
      <c r="U46" s="40"/>
      <c r="V46" s="40"/>
      <c r="W46" s="40"/>
      <c r="X46" s="40"/>
      <c r="Y46" s="40"/>
      <c r="Z46" s="40"/>
      <c r="AA46" s="40"/>
      <c r="AB46" s="40"/>
      <c r="AC46" s="40"/>
      <c r="AD46" s="40"/>
      <c r="AE46" s="40"/>
      <c r="AF46" s="40"/>
      <c r="AG46" s="40"/>
      <c r="AH46" s="40"/>
      <c r="AI46" s="56" t="s">
        <v>146</v>
      </c>
      <c r="AJ46" s="65">
        <v>2001</v>
      </c>
      <c r="AK46" s="58"/>
      <c r="AL46" s="58"/>
      <c r="AM46" s="58"/>
      <c r="AN46" s="59">
        <v>390000</v>
      </c>
      <c r="AO46" s="53" t="s">
        <v>366</v>
      </c>
      <c r="AP46" s="50"/>
      <c r="AQ46" s="50"/>
      <c r="AR46" s="50"/>
      <c r="AS46" s="50"/>
      <c r="AT46" s="50"/>
      <c r="AU46" s="50"/>
      <c r="AV46" s="50"/>
    </row>
    <row r="47" spans="1:48" x14ac:dyDescent="0.2">
      <c r="A47" s="37"/>
      <c r="B47" s="44"/>
      <c r="C47" s="63" t="s">
        <v>148</v>
      </c>
      <c r="D47" s="49" t="s">
        <v>171</v>
      </c>
      <c r="E47" s="50"/>
      <c r="F47" s="40"/>
      <c r="G47" s="40"/>
      <c r="H47" s="40"/>
      <c r="I47" s="40"/>
      <c r="J47" s="54" t="s">
        <v>195</v>
      </c>
      <c r="K47" s="64"/>
      <c r="L47" s="48" t="s">
        <v>228</v>
      </c>
      <c r="M47" s="64"/>
      <c r="N47" s="50"/>
      <c r="O47" s="50"/>
      <c r="P47" s="39"/>
      <c r="Q47" s="39"/>
      <c r="R47" s="40"/>
      <c r="S47" s="40"/>
      <c r="T47" s="40"/>
      <c r="U47" s="40"/>
      <c r="V47" s="40"/>
      <c r="W47" s="40"/>
      <c r="X47" s="40"/>
      <c r="Y47" s="40"/>
      <c r="Z47" s="40"/>
      <c r="AA47" s="40"/>
      <c r="AB47" s="40"/>
      <c r="AC47" s="40"/>
      <c r="AD47" s="40"/>
      <c r="AE47" s="40"/>
      <c r="AF47" s="40"/>
      <c r="AG47" s="40"/>
      <c r="AH47" s="40"/>
      <c r="AI47" s="56" t="s">
        <v>146</v>
      </c>
      <c r="AJ47" s="65">
        <v>2001</v>
      </c>
      <c r="AK47" s="58"/>
      <c r="AL47" s="58"/>
      <c r="AM47" s="58"/>
      <c r="AN47" s="59">
        <v>700000</v>
      </c>
      <c r="AO47" s="53" t="s">
        <v>366</v>
      </c>
      <c r="AP47" s="50"/>
      <c r="AQ47" s="50"/>
      <c r="AR47" s="50"/>
      <c r="AS47" s="50"/>
      <c r="AT47" s="50"/>
      <c r="AU47" s="50"/>
      <c r="AV47" s="50"/>
    </row>
    <row r="48" spans="1:48" x14ac:dyDescent="0.2">
      <c r="A48" s="37"/>
      <c r="B48" s="44"/>
      <c r="C48" s="63" t="s">
        <v>152</v>
      </c>
      <c r="D48" s="49" t="s">
        <v>175</v>
      </c>
      <c r="E48" s="50"/>
      <c r="F48" s="40"/>
      <c r="G48" s="40"/>
      <c r="H48" s="40"/>
      <c r="I48" s="40"/>
      <c r="J48" s="54" t="s">
        <v>195</v>
      </c>
      <c r="K48" s="64"/>
      <c r="L48" s="48" t="s">
        <v>221</v>
      </c>
      <c r="M48" s="64"/>
      <c r="N48" s="50"/>
      <c r="O48" s="50"/>
      <c r="P48" s="39"/>
      <c r="Q48" s="39"/>
      <c r="R48" s="40"/>
      <c r="S48" s="40"/>
      <c r="T48" s="40"/>
      <c r="U48" s="40"/>
      <c r="V48" s="40"/>
      <c r="W48" s="40"/>
      <c r="X48" s="40"/>
      <c r="Y48" s="40"/>
      <c r="Z48" s="40"/>
      <c r="AA48" s="40"/>
      <c r="AB48" s="40"/>
      <c r="AC48" s="40"/>
      <c r="AD48" s="40"/>
      <c r="AE48" s="40"/>
      <c r="AF48" s="40"/>
      <c r="AG48" s="40"/>
      <c r="AH48" s="40"/>
      <c r="AI48" s="56" t="s">
        <v>146</v>
      </c>
      <c r="AJ48" s="65">
        <v>2001</v>
      </c>
      <c r="AK48" s="58"/>
      <c r="AL48" s="58"/>
      <c r="AM48" s="58"/>
      <c r="AN48" s="59">
        <v>675000</v>
      </c>
      <c r="AO48" s="53" t="s">
        <v>366</v>
      </c>
      <c r="AP48" s="50"/>
      <c r="AQ48" s="50"/>
      <c r="AR48" s="50"/>
      <c r="AS48" s="50"/>
      <c r="AT48" s="50"/>
      <c r="AU48" s="50"/>
      <c r="AV48" s="50"/>
    </row>
    <row r="49" spans="1:48" x14ac:dyDescent="0.2">
      <c r="A49" s="37"/>
      <c r="B49" s="44"/>
      <c r="C49" s="63" t="s">
        <v>152</v>
      </c>
      <c r="D49" s="49" t="s">
        <v>175</v>
      </c>
      <c r="E49" s="50"/>
      <c r="F49" s="40"/>
      <c r="G49" s="40"/>
      <c r="H49" s="40"/>
      <c r="I49" s="40"/>
      <c r="J49" s="54" t="s">
        <v>195</v>
      </c>
      <c r="K49" s="64"/>
      <c r="L49" s="48" t="s">
        <v>226</v>
      </c>
      <c r="M49" s="64"/>
      <c r="N49" s="50"/>
      <c r="O49" s="50"/>
      <c r="P49" s="39"/>
      <c r="Q49" s="39"/>
      <c r="R49" s="40"/>
      <c r="S49" s="40"/>
      <c r="T49" s="40"/>
      <c r="U49" s="40"/>
      <c r="V49" s="40"/>
      <c r="W49" s="40"/>
      <c r="X49" s="40"/>
      <c r="Y49" s="40"/>
      <c r="Z49" s="40"/>
      <c r="AA49" s="40"/>
      <c r="AB49" s="40"/>
      <c r="AC49" s="40"/>
      <c r="AD49" s="40"/>
      <c r="AE49" s="40"/>
      <c r="AF49" s="40"/>
      <c r="AG49" s="40"/>
      <c r="AH49" s="40"/>
      <c r="AI49" s="56" t="s">
        <v>146</v>
      </c>
      <c r="AJ49" s="65">
        <v>2002</v>
      </c>
      <c r="AK49" s="58"/>
      <c r="AL49" s="58"/>
      <c r="AM49" s="58"/>
      <c r="AN49" s="59">
        <v>425000</v>
      </c>
      <c r="AO49" s="53" t="s">
        <v>366</v>
      </c>
      <c r="AP49" s="50"/>
      <c r="AQ49" s="50"/>
      <c r="AR49" s="50"/>
      <c r="AS49" s="50"/>
      <c r="AT49" s="50"/>
      <c r="AU49" s="50"/>
      <c r="AV49" s="50"/>
    </row>
    <row r="50" spans="1:48" x14ac:dyDescent="0.2">
      <c r="A50" s="37"/>
      <c r="B50" s="44"/>
      <c r="C50" s="63" t="s">
        <v>160</v>
      </c>
      <c r="D50" s="49" t="s">
        <v>171</v>
      </c>
      <c r="E50" s="50"/>
      <c r="F50" s="40"/>
      <c r="G50" s="40"/>
      <c r="H50" s="40"/>
      <c r="I50" s="40"/>
      <c r="J50" s="54" t="s">
        <v>204</v>
      </c>
      <c r="K50" s="64"/>
      <c r="L50" s="48" t="s">
        <v>228</v>
      </c>
      <c r="M50" s="64"/>
      <c r="N50" s="50"/>
      <c r="O50" s="50"/>
      <c r="P50" s="39"/>
      <c r="Q50" s="39"/>
      <c r="R50" s="40"/>
      <c r="S50" s="40"/>
      <c r="T50" s="40"/>
      <c r="U50" s="40"/>
      <c r="V50" s="40"/>
      <c r="W50" s="40"/>
      <c r="X50" s="40"/>
      <c r="Y50" s="40"/>
      <c r="Z50" s="40"/>
      <c r="AA50" s="40"/>
      <c r="AB50" s="40"/>
      <c r="AC50" s="40"/>
      <c r="AD50" s="40"/>
      <c r="AE50" s="40"/>
      <c r="AF50" s="40"/>
      <c r="AG50" s="40"/>
      <c r="AH50" s="40"/>
      <c r="AI50" s="56" t="s">
        <v>146</v>
      </c>
      <c r="AJ50" s="65">
        <v>2002</v>
      </c>
      <c r="AK50" s="58"/>
      <c r="AL50" s="58"/>
      <c r="AM50" s="58"/>
      <c r="AN50" s="59">
        <v>857500</v>
      </c>
      <c r="AO50" s="53" t="s">
        <v>366</v>
      </c>
      <c r="AP50" s="50"/>
      <c r="AQ50" s="50"/>
      <c r="AR50" s="50"/>
      <c r="AS50" s="50"/>
      <c r="AT50" s="50"/>
      <c r="AU50" s="50"/>
      <c r="AV50" s="50"/>
    </row>
    <row r="51" spans="1:48" x14ac:dyDescent="0.2">
      <c r="A51" s="37"/>
      <c r="B51" s="44"/>
      <c r="C51" s="63" t="s">
        <v>153</v>
      </c>
      <c r="D51" s="49" t="s">
        <v>184</v>
      </c>
      <c r="E51" s="50"/>
      <c r="F51" s="40"/>
      <c r="G51" s="40"/>
      <c r="H51" s="40"/>
      <c r="I51" s="40"/>
      <c r="J51" s="54" t="s">
        <v>205</v>
      </c>
      <c r="K51" s="64"/>
      <c r="L51" s="48" t="s">
        <v>223</v>
      </c>
      <c r="M51" s="64"/>
      <c r="N51" s="50"/>
      <c r="O51" s="50"/>
      <c r="P51" s="39"/>
      <c r="Q51" s="39"/>
      <c r="R51" s="40"/>
      <c r="S51" s="40"/>
      <c r="T51" s="40"/>
      <c r="U51" s="40"/>
      <c r="V51" s="40"/>
      <c r="W51" s="40"/>
      <c r="X51" s="40"/>
      <c r="Y51" s="40"/>
      <c r="Z51" s="40"/>
      <c r="AA51" s="40"/>
      <c r="AB51" s="40"/>
      <c r="AC51" s="40"/>
      <c r="AD51" s="40"/>
      <c r="AE51" s="40"/>
      <c r="AF51" s="40"/>
      <c r="AG51" s="40"/>
      <c r="AH51" s="40"/>
      <c r="AI51" s="56" t="s">
        <v>146</v>
      </c>
      <c r="AJ51" s="65">
        <v>2002</v>
      </c>
      <c r="AK51" s="58"/>
      <c r="AL51" s="58"/>
      <c r="AM51" s="58"/>
      <c r="AN51" s="59">
        <v>680000</v>
      </c>
      <c r="AO51" s="53" t="s">
        <v>366</v>
      </c>
      <c r="AP51" s="50"/>
      <c r="AQ51" s="50"/>
      <c r="AR51" s="50"/>
      <c r="AS51" s="50"/>
      <c r="AT51" s="50"/>
      <c r="AU51" s="50"/>
      <c r="AV51" s="50"/>
    </row>
    <row r="52" spans="1:48" x14ac:dyDescent="0.2">
      <c r="A52" s="37"/>
      <c r="B52" s="44"/>
      <c r="C52" s="63" t="s">
        <v>154</v>
      </c>
      <c r="D52" s="49" t="s">
        <v>185</v>
      </c>
      <c r="E52" s="50"/>
      <c r="F52" s="40"/>
      <c r="G52" s="40"/>
      <c r="H52" s="40"/>
      <c r="I52" s="40"/>
      <c r="J52" s="54" t="s">
        <v>201</v>
      </c>
      <c r="K52" s="64"/>
      <c r="L52" s="48" t="s">
        <v>224</v>
      </c>
      <c r="M52" s="64"/>
      <c r="N52" s="50"/>
      <c r="O52" s="50"/>
      <c r="P52" s="39"/>
      <c r="Q52" s="39"/>
      <c r="R52" s="40"/>
      <c r="S52" s="40"/>
      <c r="T52" s="40"/>
      <c r="U52" s="40"/>
      <c r="V52" s="40"/>
      <c r="W52" s="40"/>
      <c r="X52" s="40"/>
      <c r="Y52" s="40"/>
      <c r="Z52" s="40"/>
      <c r="AA52" s="40"/>
      <c r="AB52" s="40"/>
      <c r="AC52" s="40"/>
      <c r="AD52" s="40"/>
      <c r="AE52" s="40"/>
      <c r="AF52" s="40"/>
      <c r="AG52" s="40"/>
      <c r="AH52" s="40"/>
      <c r="AI52" s="56" t="s">
        <v>146</v>
      </c>
      <c r="AJ52" s="65">
        <v>2002</v>
      </c>
      <c r="AK52" s="58"/>
      <c r="AL52" s="58"/>
      <c r="AM52" s="58"/>
      <c r="AN52" s="59">
        <v>3900000</v>
      </c>
      <c r="AO52" s="53" t="s">
        <v>366</v>
      </c>
      <c r="AP52" s="50"/>
      <c r="AQ52" s="50"/>
      <c r="AR52" s="50"/>
      <c r="AS52" s="50"/>
      <c r="AT52" s="50"/>
      <c r="AU52" s="50"/>
      <c r="AV52" s="50"/>
    </row>
    <row r="53" spans="1:48" x14ac:dyDescent="0.2">
      <c r="A53" s="37"/>
      <c r="B53" s="44"/>
      <c r="C53" s="63" t="s">
        <v>155</v>
      </c>
      <c r="D53" s="49" t="s">
        <v>179</v>
      </c>
      <c r="E53" s="50"/>
      <c r="F53" s="40"/>
      <c r="G53" s="40"/>
      <c r="H53" s="40"/>
      <c r="I53" s="40"/>
      <c r="J53" s="54" t="s">
        <v>195</v>
      </c>
      <c r="K53" s="64"/>
      <c r="L53" s="48" t="s">
        <v>221</v>
      </c>
      <c r="M53" s="64"/>
      <c r="N53" s="50"/>
      <c r="O53" s="50"/>
      <c r="P53" s="39"/>
      <c r="Q53" s="39"/>
      <c r="R53" s="40"/>
      <c r="S53" s="40"/>
      <c r="T53" s="40"/>
      <c r="U53" s="40"/>
      <c r="V53" s="40"/>
      <c r="W53" s="40"/>
      <c r="X53" s="40"/>
      <c r="Y53" s="40"/>
      <c r="Z53" s="40"/>
      <c r="AA53" s="40"/>
      <c r="AB53" s="40"/>
      <c r="AC53" s="40"/>
      <c r="AD53" s="40"/>
      <c r="AE53" s="40"/>
      <c r="AF53" s="40"/>
      <c r="AG53" s="40"/>
      <c r="AH53" s="40"/>
      <c r="AI53" s="56" t="s">
        <v>146</v>
      </c>
      <c r="AJ53" s="65">
        <v>2003</v>
      </c>
      <c r="AK53" s="58"/>
      <c r="AL53" s="58"/>
      <c r="AM53" s="58"/>
      <c r="AN53" s="59">
        <v>550000</v>
      </c>
      <c r="AO53" s="53" t="s">
        <v>366</v>
      </c>
      <c r="AP53" s="50"/>
      <c r="AQ53" s="50"/>
      <c r="AR53" s="50"/>
      <c r="AS53" s="50"/>
      <c r="AT53" s="50"/>
      <c r="AU53" s="50"/>
      <c r="AV53" s="50"/>
    </row>
    <row r="54" spans="1:48" x14ac:dyDescent="0.2">
      <c r="A54" s="37"/>
      <c r="B54" s="44"/>
      <c r="C54" s="63" t="s">
        <v>161</v>
      </c>
      <c r="D54" s="49" t="s">
        <v>186</v>
      </c>
      <c r="E54" s="50"/>
      <c r="F54" s="40"/>
      <c r="G54" s="40"/>
      <c r="H54" s="40"/>
      <c r="I54" s="40"/>
      <c r="J54" s="54" t="s">
        <v>195</v>
      </c>
      <c r="K54" s="64"/>
      <c r="L54" s="48" t="s">
        <v>227</v>
      </c>
      <c r="M54" s="64"/>
      <c r="N54" s="50"/>
      <c r="O54" s="50"/>
      <c r="P54" s="39"/>
      <c r="Q54" s="39"/>
      <c r="R54" s="40"/>
      <c r="S54" s="40"/>
      <c r="T54" s="40"/>
      <c r="U54" s="40"/>
      <c r="V54" s="40"/>
      <c r="W54" s="40"/>
      <c r="X54" s="40"/>
      <c r="Y54" s="40"/>
      <c r="Z54" s="40"/>
      <c r="AA54" s="40"/>
      <c r="AB54" s="40"/>
      <c r="AC54" s="40"/>
      <c r="AD54" s="40"/>
      <c r="AE54" s="40"/>
      <c r="AF54" s="40"/>
      <c r="AG54" s="40"/>
      <c r="AH54" s="40"/>
      <c r="AI54" s="56" t="s">
        <v>146</v>
      </c>
      <c r="AJ54" s="65">
        <v>2003</v>
      </c>
      <c r="AK54" s="58"/>
      <c r="AL54" s="58"/>
      <c r="AM54" s="58"/>
      <c r="AN54" s="59">
        <v>120000</v>
      </c>
      <c r="AO54" s="50"/>
      <c r="AP54" s="50"/>
      <c r="AQ54" s="50"/>
      <c r="AR54" s="50"/>
      <c r="AS54" s="53" t="s">
        <v>365</v>
      </c>
      <c r="AT54" s="50"/>
      <c r="AU54" s="50"/>
      <c r="AV54" s="50"/>
    </row>
    <row r="55" spans="1:48" x14ac:dyDescent="0.2">
      <c r="A55" s="37"/>
      <c r="B55" s="44"/>
      <c r="C55" s="63" t="s">
        <v>158</v>
      </c>
      <c r="D55" s="49" t="s">
        <v>182</v>
      </c>
      <c r="E55" s="50"/>
      <c r="F55" s="40"/>
      <c r="G55" s="40"/>
      <c r="H55" s="40"/>
      <c r="I55" s="40"/>
      <c r="J55" s="54" t="s">
        <v>202</v>
      </c>
      <c r="K55" s="64"/>
      <c r="L55" s="48" t="s">
        <v>223</v>
      </c>
      <c r="M55" s="64"/>
      <c r="N55" s="50"/>
      <c r="O55" s="50"/>
      <c r="P55" s="39"/>
      <c r="Q55" s="39"/>
      <c r="R55" s="40"/>
      <c r="S55" s="40"/>
      <c r="T55" s="40"/>
      <c r="U55" s="40"/>
      <c r="V55" s="40"/>
      <c r="W55" s="40"/>
      <c r="X55" s="40"/>
      <c r="Y55" s="40"/>
      <c r="Z55" s="40"/>
      <c r="AA55" s="40"/>
      <c r="AB55" s="40"/>
      <c r="AC55" s="40"/>
      <c r="AD55" s="40"/>
      <c r="AE55" s="40"/>
      <c r="AF55" s="40"/>
      <c r="AG55" s="40"/>
      <c r="AH55" s="40"/>
      <c r="AI55" s="56" t="s">
        <v>146</v>
      </c>
      <c r="AJ55" s="65">
        <v>2003</v>
      </c>
      <c r="AK55" s="58"/>
      <c r="AL55" s="58"/>
      <c r="AM55" s="58"/>
      <c r="AN55" s="59">
        <v>3850000</v>
      </c>
      <c r="AO55" s="50"/>
      <c r="AP55" s="50"/>
      <c r="AQ55" s="50"/>
      <c r="AR55" s="50"/>
      <c r="AS55" s="53" t="s">
        <v>365</v>
      </c>
      <c r="AT55" s="50"/>
      <c r="AU55" s="50"/>
      <c r="AV55" s="50"/>
    </row>
    <row r="56" spans="1:48" x14ac:dyDescent="0.2">
      <c r="A56" s="37"/>
      <c r="B56" s="44"/>
      <c r="C56" s="63" t="s">
        <v>153</v>
      </c>
      <c r="D56" s="49" t="s">
        <v>184</v>
      </c>
      <c r="E56" s="50"/>
      <c r="F56" s="40"/>
      <c r="G56" s="40"/>
      <c r="H56" s="40"/>
      <c r="I56" s="40"/>
      <c r="J56" s="54" t="s">
        <v>202</v>
      </c>
      <c r="K56" s="64"/>
      <c r="L56" s="48" t="s">
        <v>223</v>
      </c>
      <c r="M56" s="64"/>
      <c r="N56" s="50"/>
      <c r="O56" s="50"/>
      <c r="P56" s="39"/>
      <c r="Q56" s="39"/>
      <c r="R56" s="40"/>
      <c r="S56" s="40"/>
      <c r="T56" s="40"/>
      <c r="U56" s="40"/>
      <c r="V56" s="40"/>
      <c r="W56" s="40"/>
      <c r="X56" s="40"/>
      <c r="Y56" s="40"/>
      <c r="Z56" s="40"/>
      <c r="AA56" s="40"/>
      <c r="AB56" s="40"/>
      <c r="AC56" s="40"/>
      <c r="AD56" s="40"/>
      <c r="AE56" s="40"/>
      <c r="AF56" s="40"/>
      <c r="AG56" s="40"/>
      <c r="AH56" s="40"/>
      <c r="AI56" s="56" t="s">
        <v>146</v>
      </c>
      <c r="AJ56" s="65">
        <v>2003</v>
      </c>
      <c r="AK56" s="58"/>
      <c r="AL56" s="58"/>
      <c r="AM56" s="58"/>
      <c r="AN56" s="59">
        <v>1020000</v>
      </c>
      <c r="AO56" s="53" t="s">
        <v>366</v>
      </c>
      <c r="AP56" s="50"/>
      <c r="AQ56" s="50"/>
      <c r="AR56" s="50"/>
      <c r="AS56" s="50"/>
      <c r="AT56" s="50"/>
      <c r="AU56" s="50"/>
      <c r="AV56" s="50"/>
    </row>
    <row r="57" spans="1:48" x14ac:dyDescent="0.2">
      <c r="A57" s="37"/>
      <c r="B57" s="44"/>
      <c r="C57" s="63" t="s">
        <v>154</v>
      </c>
      <c r="D57" s="49" t="s">
        <v>185</v>
      </c>
      <c r="E57" s="50"/>
      <c r="F57" s="40"/>
      <c r="G57" s="40"/>
      <c r="H57" s="40"/>
      <c r="I57" s="40"/>
      <c r="J57" s="54" t="s">
        <v>202</v>
      </c>
      <c r="K57" s="64"/>
      <c r="L57" s="48" t="s">
        <v>224</v>
      </c>
      <c r="M57" s="64"/>
      <c r="N57" s="50"/>
      <c r="O57" s="50"/>
      <c r="P57" s="39"/>
      <c r="Q57" s="39"/>
      <c r="R57" s="40"/>
      <c r="S57" s="40"/>
      <c r="T57" s="40"/>
      <c r="U57" s="40"/>
      <c r="V57" s="40"/>
      <c r="W57" s="40"/>
      <c r="X57" s="40"/>
      <c r="Y57" s="40"/>
      <c r="Z57" s="40"/>
      <c r="AA57" s="40"/>
      <c r="AB57" s="40"/>
      <c r="AC57" s="40"/>
      <c r="AD57" s="40"/>
      <c r="AE57" s="40"/>
      <c r="AF57" s="40"/>
      <c r="AG57" s="40"/>
      <c r="AH57" s="40"/>
      <c r="AI57" s="56" t="s">
        <v>146</v>
      </c>
      <c r="AJ57" s="65">
        <v>2003</v>
      </c>
      <c r="AK57" s="58"/>
      <c r="AL57" s="58"/>
      <c r="AM57" s="58"/>
      <c r="AN57" s="59">
        <v>6000000</v>
      </c>
      <c r="AO57" s="53" t="s">
        <v>366</v>
      </c>
      <c r="AP57" s="50"/>
      <c r="AQ57" s="50"/>
      <c r="AR57" s="50"/>
      <c r="AS57" s="50"/>
      <c r="AT57" s="50"/>
      <c r="AU57" s="50"/>
      <c r="AV57" s="50"/>
    </row>
    <row r="58" spans="1:48" x14ac:dyDescent="0.2">
      <c r="A58" s="37"/>
      <c r="B58" s="44"/>
      <c r="C58" s="63" t="s">
        <v>162</v>
      </c>
      <c r="D58" s="49" t="s">
        <v>171</v>
      </c>
      <c r="E58" s="50"/>
      <c r="F58" s="40"/>
      <c r="G58" s="40"/>
      <c r="H58" s="40"/>
      <c r="I58" s="40"/>
      <c r="J58" s="54" t="s">
        <v>206</v>
      </c>
      <c r="K58" s="64"/>
      <c r="L58" s="48" t="s">
        <v>229</v>
      </c>
      <c r="M58" s="64"/>
      <c r="N58" s="50"/>
      <c r="O58" s="50"/>
      <c r="P58" s="39"/>
      <c r="Q58" s="39"/>
      <c r="R58" s="40"/>
      <c r="S58" s="40"/>
      <c r="T58" s="40"/>
      <c r="U58" s="40"/>
      <c r="V58" s="40"/>
      <c r="W58" s="40"/>
      <c r="X58" s="40"/>
      <c r="Y58" s="40"/>
      <c r="Z58" s="40"/>
      <c r="AA58" s="40"/>
      <c r="AB58" s="40"/>
      <c r="AC58" s="40"/>
      <c r="AD58" s="40"/>
      <c r="AE58" s="40"/>
      <c r="AF58" s="40"/>
      <c r="AG58" s="40"/>
      <c r="AH58" s="40"/>
      <c r="AI58" s="56" t="s">
        <v>146</v>
      </c>
      <c r="AJ58" s="65">
        <v>2003</v>
      </c>
      <c r="AK58" s="58"/>
      <c r="AL58" s="58"/>
      <c r="AM58" s="58"/>
      <c r="AN58" s="59">
        <v>126000</v>
      </c>
      <c r="AO58" s="53" t="s">
        <v>366</v>
      </c>
      <c r="AP58" s="50"/>
      <c r="AQ58" s="50"/>
      <c r="AR58" s="50"/>
      <c r="AS58" s="50"/>
      <c r="AT58" s="50"/>
      <c r="AU58" s="50"/>
      <c r="AV58" s="50"/>
    </row>
    <row r="59" spans="1:48" x14ac:dyDescent="0.2">
      <c r="A59" s="37"/>
      <c r="B59" s="44"/>
      <c r="C59" s="63" t="s">
        <v>160</v>
      </c>
      <c r="D59" s="49" t="s">
        <v>171</v>
      </c>
      <c r="E59" s="50"/>
      <c r="F59" s="40"/>
      <c r="G59" s="40"/>
      <c r="H59" s="40"/>
      <c r="I59" s="40"/>
      <c r="J59" s="54" t="s">
        <v>195</v>
      </c>
      <c r="K59" s="64"/>
      <c r="L59" s="48" t="s">
        <v>228</v>
      </c>
      <c r="M59" s="64"/>
      <c r="N59" s="50"/>
      <c r="O59" s="50"/>
      <c r="P59" s="39"/>
      <c r="Q59" s="39"/>
      <c r="R59" s="40"/>
      <c r="S59" s="40"/>
      <c r="T59" s="40"/>
      <c r="U59" s="40"/>
      <c r="V59" s="40"/>
      <c r="W59" s="40"/>
      <c r="X59" s="40"/>
      <c r="Y59" s="40"/>
      <c r="Z59" s="40"/>
      <c r="AA59" s="40"/>
      <c r="AB59" s="40"/>
      <c r="AC59" s="40"/>
      <c r="AD59" s="40"/>
      <c r="AE59" s="40"/>
      <c r="AF59" s="40"/>
      <c r="AG59" s="40"/>
      <c r="AH59" s="40"/>
      <c r="AI59" s="56" t="s">
        <v>146</v>
      </c>
      <c r="AJ59" s="65">
        <v>2003</v>
      </c>
      <c r="AK59" s="58"/>
      <c r="AL59" s="58"/>
      <c r="AM59" s="58"/>
      <c r="AN59" s="59">
        <v>490000</v>
      </c>
      <c r="AO59" s="53" t="s">
        <v>366</v>
      </c>
      <c r="AP59" s="50"/>
      <c r="AQ59" s="50"/>
      <c r="AR59" s="50"/>
      <c r="AS59" s="50"/>
      <c r="AT59" s="50"/>
      <c r="AU59" s="50"/>
      <c r="AV59" s="50"/>
    </row>
    <row r="60" spans="1:48" x14ac:dyDescent="0.2">
      <c r="A60" s="37"/>
      <c r="B60" s="44"/>
      <c r="C60" s="63" t="s">
        <v>149</v>
      </c>
      <c r="D60" s="49" t="s">
        <v>187</v>
      </c>
      <c r="E60" s="50"/>
      <c r="F60" s="40"/>
      <c r="G60" s="40"/>
      <c r="H60" s="40"/>
      <c r="I60" s="40"/>
      <c r="J60" s="54" t="s">
        <v>197</v>
      </c>
      <c r="K60" s="64"/>
      <c r="L60" s="48" t="s">
        <v>223</v>
      </c>
      <c r="M60" s="64"/>
      <c r="N60" s="50"/>
      <c r="O60" s="50"/>
      <c r="P60" s="39"/>
      <c r="Q60" s="39"/>
      <c r="R60" s="40"/>
      <c r="S60" s="40"/>
      <c r="T60" s="40"/>
      <c r="U60" s="40"/>
      <c r="V60" s="40"/>
      <c r="W60" s="40"/>
      <c r="X60" s="40"/>
      <c r="Y60" s="40"/>
      <c r="Z60" s="40"/>
      <c r="AA60" s="40"/>
      <c r="AB60" s="40"/>
      <c r="AC60" s="40"/>
      <c r="AD60" s="40"/>
      <c r="AE60" s="40"/>
      <c r="AF60" s="40"/>
      <c r="AG60" s="40"/>
      <c r="AH60" s="40"/>
      <c r="AI60" s="56" t="s">
        <v>146</v>
      </c>
      <c r="AJ60" s="65">
        <v>2003</v>
      </c>
      <c r="AK60" s="58"/>
      <c r="AL60" s="58"/>
      <c r="AM60" s="58"/>
      <c r="AN60" s="59">
        <v>336000</v>
      </c>
      <c r="AO60" s="53" t="s">
        <v>366</v>
      </c>
      <c r="AP60" s="50"/>
      <c r="AQ60" s="50"/>
      <c r="AR60" s="50"/>
      <c r="AS60" s="50"/>
      <c r="AT60" s="50"/>
      <c r="AU60" s="50"/>
      <c r="AV60" s="50"/>
    </row>
    <row r="61" spans="1:48" x14ac:dyDescent="0.2">
      <c r="A61" s="37"/>
      <c r="B61" s="44"/>
      <c r="C61" s="63" t="s">
        <v>152</v>
      </c>
      <c r="D61" s="49" t="s">
        <v>175</v>
      </c>
      <c r="E61" s="50"/>
      <c r="F61" s="40"/>
      <c r="G61" s="40"/>
      <c r="H61" s="40"/>
      <c r="I61" s="40"/>
      <c r="J61" s="54" t="s">
        <v>195</v>
      </c>
      <c r="K61" s="64"/>
      <c r="L61" s="48" t="s">
        <v>230</v>
      </c>
      <c r="M61" s="64"/>
      <c r="N61" s="50"/>
      <c r="O61" s="50"/>
      <c r="P61" s="39"/>
      <c r="Q61" s="39"/>
      <c r="R61" s="40"/>
      <c r="S61" s="40"/>
      <c r="T61" s="40"/>
      <c r="U61" s="40"/>
      <c r="V61" s="40"/>
      <c r="W61" s="40"/>
      <c r="X61" s="40"/>
      <c r="Y61" s="40"/>
      <c r="Z61" s="40"/>
      <c r="AA61" s="40"/>
      <c r="AB61" s="40"/>
      <c r="AC61" s="40"/>
      <c r="AD61" s="40"/>
      <c r="AE61" s="40"/>
      <c r="AF61" s="40"/>
      <c r="AG61" s="40"/>
      <c r="AH61" s="40"/>
      <c r="AI61" s="56" t="s">
        <v>146</v>
      </c>
      <c r="AJ61" s="65">
        <v>2003</v>
      </c>
      <c r="AK61" s="58"/>
      <c r="AL61" s="58"/>
      <c r="AM61" s="58"/>
      <c r="AN61" s="59">
        <v>2550000</v>
      </c>
      <c r="AO61" s="53" t="s">
        <v>366</v>
      </c>
      <c r="AP61" s="50"/>
      <c r="AQ61" s="50"/>
      <c r="AR61" s="50"/>
      <c r="AS61" s="50"/>
      <c r="AT61" s="50"/>
      <c r="AU61" s="50"/>
      <c r="AV61" s="50"/>
    </row>
    <row r="62" spans="1:48" x14ac:dyDescent="0.2">
      <c r="A62" s="37"/>
      <c r="B62" s="44"/>
      <c r="C62" s="63" t="s">
        <v>152</v>
      </c>
      <c r="D62" s="49" t="s">
        <v>175</v>
      </c>
      <c r="E62" s="50"/>
      <c r="F62" s="40"/>
      <c r="G62" s="40"/>
      <c r="H62" s="40"/>
      <c r="I62" s="40"/>
      <c r="J62" s="54" t="s">
        <v>195</v>
      </c>
      <c r="K62" s="64"/>
      <c r="L62" s="48" t="s">
        <v>221</v>
      </c>
      <c r="M62" s="64"/>
      <c r="N62" s="50"/>
      <c r="O62" s="50"/>
      <c r="P62" s="39"/>
      <c r="Q62" s="39"/>
      <c r="R62" s="40"/>
      <c r="S62" s="40"/>
      <c r="T62" s="40"/>
      <c r="U62" s="40"/>
      <c r="V62" s="40"/>
      <c r="W62" s="40"/>
      <c r="X62" s="40"/>
      <c r="Y62" s="40"/>
      <c r="Z62" s="40"/>
      <c r="AA62" s="40"/>
      <c r="AB62" s="40"/>
      <c r="AC62" s="40"/>
      <c r="AD62" s="40"/>
      <c r="AE62" s="40"/>
      <c r="AF62" s="40"/>
      <c r="AG62" s="40"/>
      <c r="AH62" s="40"/>
      <c r="AI62" s="56" t="s">
        <v>146</v>
      </c>
      <c r="AJ62" s="65">
        <v>2003</v>
      </c>
      <c r="AK62" s="58"/>
      <c r="AL62" s="58"/>
      <c r="AM62" s="58"/>
      <c r="AN62" s="59">
        <v>570000</v>
      </c>
      <c r="AO62" s="53" t="s">
        <v>366</v>
      </c>
      <c r="AP62" s="50"/>
      <c r="AQ62" s="50"/>
      <c r="AR62" s="50"/>
      <c r="AS62" s="50"/>
      <c r="AT62" s="50"/>
      <c r="AU62" s="50"/>
      <c r="AV62" s="50"/>
    </row>
    <row r="63" spans="1:48" x14ac:dyDescent="0.2">
      <c r="A63" s="37"/>
      <c r="B63" s="44"/>
      <c r="C63" s="63" t="s">
        <v>162</v>
      </c>
      <c r="D63" s="49" t="s">
        <v>171</v>
      </c>
      <c r="E63" s="50"/>
      <c r="F63" s="40"/>
      <c r="G63" s="40"/>
      <c r="H63" s="40"/>
      <c r="I63" s="40"/>
      <c r="J63" s="54" t="s">
        <v>207</v>
      </c>
      <c r="K63" s="64"/>
      <c r="L63" s="48" t="s">
        <v>229</v>
      </c>
      <c r="M63" s="64"/>
      <c r="N63" s="50"/>
      <c r="O63" s="50"/>
      <c r="P63" s="39"/>
      <c r="Q63" s="39"/>
      <c r="R63" s="40"/>
      <c r="S63" s="40"/>
      <c r="T63" s="40"/>
      <c r="U63" s="40"/>
      <c r="V63" s="40"/>
      <c r="W63" s="40"/>
      <c r="X63" s="40"/>
      <c r="Y63" s="40"/>
      <c r="Z63" s="40"/>
      <c r="AA63" s="40"/>
      <c r="AB63" s="40"/>
      <c r="AC63" s="40"/>
      <c r="AD63" s="40"/>
      <c r="AE63" s="40"/>
      <c r="AF63" s="40"/>
      <c r="AG63" s="40"/>
      <c r="AH63" s="40"/>
      <c r="AI63" s="56" t="s">
        <v>146</v>
      </c>
      <c r="AJ63" s="65">
        <v>2003</v>
      </c>
      <c r="AK63" s="58"/>
      <c r="AL63" s="58"/>
      <c r="AM63" s="58"/>
      <c r="AN63" s="59">
        <v>168000</v>
      </c>
      <c r="AO63" s="53" t="s">
        <v>366</v>
      </c>
      <c r="AP63" s="50"/>
      <c r="AQ63" s="50"/>
      <c r="AR63" s="50"/>
      <c r="AS63" s="50"/>
      <c r="AT63" s="50"/>
      <c r="AU63" s="50"/>
      <c r="AV63" s="50"/>
    </row>
    <row r="64" spans="1:48" x14ac:dyDescent="0.2">
      <c r="A64" s="37"/>
      <c r="B64" s="44"/>
      <c r="C64" s="63" t="s">
        <v>163</v>
      </c>
      <c r="D64" s="49" t="s">
        <v>188</v>
      </c>
      <c r="E64" s="50"/>
      <c r="F64" s="40"/>
      <c r="G64" s="40"/>
      <c r="H64" s="40"/>
      <c r="I64" s="40"/>
      <c r="J64" s="54" t="s">
        <v>208</v>
      </c>
      <c r="K64" s="64"/>
      <c r="L64" s="48" t="s">
        <v>224</v>
      </c>
      <c r="M64" s="64"/>
      <c r="N64" s="50"/>
      <c r="O64" s="50"/>
      <c r="P64" s="39"/>
      <c r="Q64" s="39"/>
      <c r="R64" s="40"/>
      <c r="S64" s="40"/>
      <c r="T64" s="40"/>
      <c r="U64" s="40"/>
      <c r="V64" s="40"/>
      <c r="W64" s="40"/>
      <c r="X64" s="40"/>
      <c r="Y64" s="40"/>
      <c r="Z64" s="40"/>
      <c r="AA64" s="40"/>
      <c r="AB64" s="40"/>
      <c r="AC64" s="40"/>
      <c r="AD64" s="40"/>
      <c r="AE64" s="40"/>
      <c r="AF64" s="40"/>
      <c r="AG64" s="40"/>
      <c r="AH64" s="40"/>
      <c r="AI64" s="56" t="s">
        <v>146</v>
      </c>
      <c r="AJ64" s="65">
        <v>2004</v>
      </c>
      <c r="AK64" s="58"/>
      <c r="AL64" s="58"/>
      <c r="AM64" s="58"/>
      <c r="AN64" s="59">
        <v>1050000</v>
      </c>
      <c r="AO64" s="53" t="s">
        <v>366</v>
      </c>
      <c r="AP64" s="50"/>
      <c r="AQ64" s="50"/>
      <c r="AR64" s="50"/>
      <c r="AS64" s="50"/>
      <c r="AT64" s="50"/>
      <c r="AU64" s="50"/>
      <c r="AV64" s="50"/>
    </row>
    <row r="65" spans="1:48" x14ac:dyDescent="0.2">
      <c r="A65" s="37"/>
      <c r="B65" s="44"/>
      <c r="C65" s="63" t="s">
        <v>163</v>
      </c>
      <c r="D65" s="49" t="s">
        <v>188</v>
      </c>
      <c r="E65" s="50"/>
      <c r="F65" s="40"/>
      <c r="G65" s="40"/>
      <c r="H65" s="40"/>
      <c r="I65" s="40"/>
      <c r="J65" s="54" t="s">
        <v>208</v>
      </c>
      <c r="K65" s="64"/>
      <c r="L65" s="48" t="s">
        <v>224</v>
      </c>
      <c r="M65" s="64"/>
      <c r="N65" s="50"/>
      <c r="O65" s="50"/>
      <c r="P65" s="39"/>
      <c r="Q65" s="39"/>
      <c r="R65" s="40"/>
      <c r="S65" s="40"/>
      <c r="T65" s="40"/>
      <c r="U65" s="40"/>
      <c r="V65" s="40"/>
      <c r="W65" s="40"/>
      <c r="X65" s="40"/>
      <c r="Y65" s="40"/>
      <c r="Z65" s="40"/>
      <c r="AA65" s="40"/>
      <c r="AB65" s="40"/>
      <c r="AC65" s="40"/>
      <c r="AD65" s="40"/>
      <c r="AE65" s="40"/>
      <c r="AF65" s="40"/>
      <c r="AG65" s="40"/>
      <c r="AH65" s="40"/>
      <c r="AI65" s="56" t="s">
        <v>146</v>
      </c>
      <c r="AJ65" s="65">
        <v>2004</v>
      </c>
      <c r="AK65" s="58"/>
      <c r="AL65" s="58"/>
      <c r="AM65" s="58"/>
      <c r="AN65" s="59">
        <v>650000</v>
      </c>
      <c r="AO65" s="53" t="s">
        <v>366</v>
      </c>
      <c r="AP65" s="50"/>
      <c r="AQ65" s="50"/>
      <c r="AR65" s="50"/>
      <c r="AS65" s="50"/>
      <c r="AT65" s="50"/>
      <c r="AU65" s="50"/>
      <c r="AV65" s="50"/>
    </row>
    <row r="66" spans="1:48" x14ac:dyDescent="0.2">
      <c r="A66" s="37"/>
      <c r="B66" s="44"/>
      <c r="C66" s="63" t="s">
        <v>158</v>
      </c>
      <c r="D66" s="49" t="s">
        <v>182</v>
      </c>
      <c r="E66" s="50"/>
      <c r="F66" s="40"/>
      <c r="G66" s="40"/>
      <c r="H66" s="40"/>
      <c r="I66" s="40"/>
      <c r="J66" s="54" t="s">
        <v>202</v>
      </c>
      <c r="K66" s="64"/>
      <c r="L66" s="48" t="s">
        <v>223</v>
      </c>
      <c r="M66" s="64"/>
      <c r="N66" s="50"/>
      <c r="O66" s="50"/>
      <c r="P66" s="39"/>
      <c r="Q66" s="39"/>
      <c r="R66" s="40"/>
      <c r="S66" s="40"/>
      <c r="T66" s="40"/>
      <c r="U66" s="40"/>
      <c r="V66" s="40"/>
      <c r="W66" s="40"/>
      <c r="X66" s="40"/>
      <c r="Y66" s="40"/>
      <c r="Z66" s="40"/>
      <c r="AA66" s="40"/>
      <c r="AB66" s="40"/>
      <c r="AC66" s="40"/>
      <c r="AD66" s="40"/>
      <c r="AE66" s="40"/>
      <c r="AF66" s="40"/>
      <c r="AG66" s="40"/>
      <c r="AH66" s="40"/>
      <c r="AI66" s="56" t="s">
        <v>146</v>
      </c>
      <c r="AJ66" s="65">
        <v>2005</v>
      </c>
      <c r="AK66" s="58"/>
      <c r="AL66" s="58"/>
      <c r="AM66" s="58"/>
      <c r="AN66" s="59">
        <v>5600000</v>
      </c>
      <c r="AO66" s="53" t="s">
        <v>366</v>
      </c>
      <c r="AP66" s="50"/>
      <c r="AQ66" s="50"/>
      <c r="AR66" s="50"/>
      <c r="AS66" s="50"/>
      <c r="AT66" s="50"/>
      <c r="AU66" s="50"/>
      <c r="AV66" s="50"/>
    </row>
    <row r="67" spans="1:48" x14ac:dyDescent="0.2">
      <c r="A67" s="37"/>
      <c r="B67" s="44"/>
      <c r="C67" s="63" t="s">
        <v>160</v>
      </c>
      <c r="D67" s="49" t="s">
        <v>171</v>
      </c>
      <c r="E67" s="50"/>
      <c r="F67" s="40"/>
      <c r="G67" s="40"/>
      <c r="H67" s="40"/>
      <c r="I67" s="40"/>
      <c r="J67" s="54" t="s">
        <v>195</v>
      </c>
      <c r="K67" s="64"/>
      <c r="L67" s="48" t="s">
        <v>228</v>
      </c>
      <c r="M67" s="64"/>
      <c r="N67" s="50"/>
      <c r="O67" s="50"/>
      <c r="P67" s="39"/>
      <c r="Q67" s="39"/>
      <c r="R67" s="40"/>
      <c r="S67" s="40"/>
      <c r="T67" s="40"/>
      <c r="U67" s="40"/>
      <c r="V67" s="40"/>
      <c r="W67" s="40"/>
      <c r="X67" s="40"/>
      <c r="Y67" s="40"/>
      <c r="Z67" s="40"/>
      <c r="AA67" s="40"/>
      <c r="AB67" s="40"/>
      <c r="AC67" s="40"/>
      <c r="AD67" s="40"/>
      <c r="AE67" s="40"/>
      <c r="AF67" s="40"/>
      <c r="AG67" s="40"/>
      <c r="AH67" s="40"/>
      <c r="AI67" s="56" t="s">
        <v>146</v>
      </c>
      <c r="AJ67" s="65">
        <v>2005</v>
      </c>
      <c r="AK67" s="58"/>
      <c r="AL67" s="58"/>
      <c r="AM67" s="58"/>
      <c r="AN67" s="59">
        <v>245000</v>
      </c>
      <c r="AO67" s="53" t="s">
        <v>366</v>
      </c>
      <c r="AP67" s="50"/>
      <c r="AQ67" s="50"/>
      <c r="AR67" s="50"/>
      <c r="AS67" s="50"/>
      <c r="AT67" s="50"/>
      <c r="AU67" s="50"/>
      <c r="AV67" s="50"/>
    </row>
    <row r="68" spans="1:48" x14ac:dyDescent="0.2">
      <c r="A68" s="37"/>
      <c r="B68" s="44"/>
      <c r="C68" s="63" t="s">
        <v>152</v>
      </c>
      <c r="D68" s="49" t="s">
        <v>175</v>
      </c>
      <c r="E68" s="50"/>
      <c r="F68" s="40"/>
      <c r="G68" s="40"/>
      <c r="H68" s="40"/>
      <c r="I68" s="40"/>
      <c r="J68" s="54" t="s">
        <v>195</v>
      </c>
      <c r="K68" s="64"/>
      <c r="L68" s="48" t="s">
        <v>226</v>
      </c>
      <c r="M68" s="64"/>
      <c r="N68" s="50"/>
      <c r="O68" s="50"/>
      <c r="P68" s="39"/>
      <c r="Q68" s="39"/>
      <c r="R68" s="40"/>
      <c r="S68" s="40"/>
      <c r="T68" s="40"/>
      <c r="U68" s="40"/>
      <c r="V68" s="40"/>
      <c r="W68" s="40"/>
      <c r="X68" s="40"/>
      <c r="Y68" s="40"/>
      <c r="Z68" s="40"/>
      <c r="AA68" s="40"/>
      <c r="AB68" s="40"/>
      <c r="AC68" s="40"/>
      <c r="AD68" s="40"/>
      <c r="AE68" s="40"/>
      <c r="AF68" s="40"/>
      <c r="AG68" s="40"/>
      <c r="AH68" s="40"/>
      <c r="AI68" s="56" t="s">
        <v>146</v>
      </c>
      <c r="AJ68" s="65">
        <v>2005</v>
      </c>
      <c r="AK68" s="58"/>
      <c r="AL68" s="58"/>
      <c r="AM68" s="58"/>
      <c r="AN68" s="59">
        <v>1785000</v>
      </c>
      <c r="AO68" s="53" t="s">
        <v>366</v>
      </c>
      <c r="AP68" s="50"/>
      <c r="AQ68" s="50"/>
      <c r="AR68" s="50"/>
      <c r="AS68" s="50"/>
      <c r="AT68" s="50"/>
      <c r="AU68" s="50"/>
      <c r="AV68" s="50"/>
    </row>
    <row r="69" spans="1:48" x14ac:dyDescent="0.2">
      <c r="A69" s="37"/>
      <c r="B69" s="44"/>
      <c r="C69" s="63" t="s">
        <v>152</v>
      </c>
      <c r="D69" s="49" t="s">
        <v>175</v>
      </c>
      <c r="E69" s="50"/>
      <c r="F69" s="40"/>
      <c r="G69" s="40"/>
      <c r="H69" s="40"/>
      <c r="I69" s="40"/>
      <c r="J69" s="54" t="s">
        <v>195</v>
      </c>
      <c r="K69" s="64"/>
      <c r="L69" s="48" t="s">
        <v>226</v>
      </c>
      <c r="M69" s="64"/>
      <c r="N69" s="50"/>
      <c r="O69" s="50"/>
      <c r="P69" s="39"/>
      <c r="Q69" s="39"/>
      <c r="R69" s="40"/>
      <c r="S69" s="40"/>
      <c r="T69" s="40"/>
      <c r="U69" s="40"/>
      <c r="V69" s="40"/>
      <c r="W69" s="40"/>
      <c r="X69" s="40"/>
      <c r="Y69" s="40"/>
      <c r="Z69" s="40"/>
      <c r="AA69" s="40"/>
      <c r="AB69" s="40"/>
      <c r="AC69" s="40"/>
      <c r="AD69" s="40"/>
      <c r="AE69" s="40"/>
      <c r="AF69" s="40"/>
      <c r="AG69" s="40"/>
      <c r="AH69" s="40"/>
      <c r="AI69" s="56" t="s">
        <v>146</v>
      </c>
      <c r="AJ69" s="65">
        <v>2005</v>
      </c>
      <c r="AK69" s="58"/>
      <c r="AL69" s="58"/>
      <c r="AM69" s="58"/>
      <c r="AN69" s="59">
        <v>2975000</v>
      </c>
      <c r="AO69" s="53" t="s">
        <v>366</v>
      </c>
      <c r="AP69" s="50"/>
      <c r="AQ69" s="50"/>
      <c r="AR69" s="50"/>
      <c r="AS69" s="50"/>
      <c r="AT69" s="50"/>
      <c r="AU69" s="50"/>
      <c r="AV69" s="50"/>
    </row>
    <row r="70" spans="1:48" x14ac:dyDescent="0.2">
      <c r="A70" s="37"/>
      <c r="B70" s="44"/>
      <c r="C70" s="63" t="s">
        <v>151</v>
      </c>
      <c r="D70" s="49" t="s">
        <v>174</v>
      </c>
      <c r="E70" s="50"/>
      <c r="F70" s="40"/>
      <c r="G70" s="40"/>
      <c r="H70" s="40"/>
      <c r="I70" s="40"/>
      <c r="J70" s="54" t="s">
        <v>209</v>
      </c>
      <c r="K70" s="64"/>
      <c r="L70" s="48" t="s">
        <v>225</v>
      </c>
      <c r="M70" s="64"/>
      <c r="N70" s="50"/>
      <c r="O70" s="50"/>
      <c r="P70" s="39"/>
      <c r="Q70" s="39"/>
      <c r="R70" s="40"/>
      <c r="S70" s="40"/>
      <c r="T70" s="40"/>
      <c r="U70" s="40"/>
      <c r="V70" s="40"/>
      <c r="W70" s="40"/>
      <c r="X70" s="40"/>
      <c r="Y70" s="40"/>
      <c r="Z70" s="40"/>
      <c r="AA70" s="40"/>
      <c r="AB70" s="40"/>
      <c r="AC70" s="40"/>
      <c r="AD70" s="40"/>
      <c r="AE70" s="40"/>
      <c r="AF70" s="40"/>
      <c r="AG70" s="40"/>
      <c r="AH70" s="40"/>
      <c r="AI70" s="56" t="s">
        <v>146</v>
      </c>
      <c r="AJ70" s="65">
        <v>2005</v>
      </c>
      <c r="AK70" s="58"/>
      <c r="AL70" s="58"/>
      <c r="AM70" s="58"/>
      <c r="AN70" s="59">
        <v>140000</v>
      </c>
      <c r="AO70" s="53" t="s">
        <v>366</v>
      </c>
      <c r="AP70" s="50"/>
      <c r="AQ70" s="50"/>
      <c r="AR70" s="50"/>
      <c r="AS70" s="50"/>
      <c r="AT70" s="50"/>
      <c r="AU70" s="50"/>
      <c r="AV70" s="50"/>
    </row>
    <row r="71" spans="1:48" x14ac:dyDescent="0.2">
      <c r="A71" s="37"/>
      <c r="B71" s="44"/>
      <c r="C71" s="63" t="s">
        <v>150</v>
      </c>
      <c r="D71" s="49" t="s">
        <v>173</v>
      </c>
      <c r="E71" s="50"/>
      <c r="F71" s="40"/>
      <c r="G71" s="40"/>
      <c r="H71" s="40"/>
      <c r="I71" s="40"/>
      <c r="J71" s="54" t="s">
        <v>210</v>
      </c>
      <c r="K71" s="64"/>
      <c r="L71" s="48" t="s">
        <v>224</v>
      </c>
      <c r="M71" s="64"/>
      <c r="N71" s="50"/>
      <c r="O71" s="50"/>
      <c r="P71" s="39"/>
      <c r="Q71" s="39"/>
      <c r="R71" s="40"/>
      <c r="S71" s="40"/>
      <c r="T71" s="40"/>
      <c r="U71" s="40"/>
      <c r="V71" s="40"/>
      <c r="W71" s="40"/>
      <c r="X71" s="40"/>
      <c r="Y71" s="40"/>
      <c r="Z71" s="40"/>
      <c r="AA71" s="40"/>
      <c r="AB71" s="40"/>
      <c r="AC71" s="40"/>
      <c r="AD71" s="40"/>
      <c r="AE71" s="40"/>
      <c r="AF71" s="40"/>
      <c r="AG71" s="40"/>
      <c r="AH71" s="40"/>
      <c r="AI71" s="56" t="s">
        <v>146</v>
      </c>
      <c r="AJ71" s="65">
        <v>2005</v>
      </c>
      <c r="AK71" s="58"/>
      <c r="AL71" s="58"/>
      <c r="AM71" s="58"/>
      <c r="AN71" s="59">
        <v>135000</v>
      </c>
      <c r="AO71" s="53" t="s">
        <v>366</v>
      </c>
      <c r="AP71" s="50"/>
      <c r="AQ71" s="50"/>
      <c r="AR71" s="50"/>
      <c r="AS71" s="50"/>
      <c r="AT71" s="50"/>
      <c r="AU71" s="50"/>
      <c r="AV71" s="50"/>
    </row>
    <row r="72" spans="1:48" x14ac:dyDescent="0.2">
      <c r="A72" s="37"/>
      <c r="B72" s="44"/>
      <c r="C72" s="63" t="s">
        <v>164</v>
      </c>
      <c r="D72" s="49" t="s">
        <v>171</v>
      </c>
      <c r="E72" s="50"/>
      <c r="F72" s="40"/>
      <c r="G72" s="40"/>
      <c r="H72" s="40"/>
      <c r="I72" s="40"/>
      <c r="J72" s="54" t="s">
        <v>195</v>
      </c>
      <c r="K72" s="64"/>
      <c r="L72" s="48" t="s">
        <v>226</v>
      </c>
      <c r="M72" s="64"/>
      <c r="N72" s="50"/>
      <c r="O72" s="50"/>
      <c r="P72" s="39"/>
      <c r="Q72" s="39"/>
      <c r="R72" s="40"/>
      <c r="S72" s="40"/>
      <c r="T72" s="40"/>
      <c r="U72" s="40"/>
      <c r="V72" s="40"/>
      <c r="W72" s="40"/>
      <c r="X72" s="40"/>
      <c r="Y72" s="40"/>
      <c r="Z72" s="40"/>
      <c r="AA72" s="40"/>
      <c r="AB72" s="40"/>
      <c r="AC72" s="40"/>
      <c r="AD72" s="40"/>
      <c r="AE72" s="40"/>
      <c r="AF72" s="40"/>
      <c r="AG72" s="40"/>
      <c r="AH72" s="40"/>
      <c r="AI72" s="56" t="s">
        <v>146</v>
      </c>
      <c r="AJ72" s="65">
        <v>2006</v>
      </c>
      <c r="AK72" s="58"/>
      <c r="AL72" s="58"/>
      <c r="AM72" s="58"/>
      <c r="AN72" s="59">
        <v>105000</v>
      </c>
      <c r="AO72" s="53" t="s">
        <v>366</v>
      </c>
      <c r="AP72" s="50"/>
      <c r="AQ72" s="50"/>
      <c r="AR72" s="50"/>
      <c r="AS72" s="50"/>
      <c r="AT72" s="50"/>
      <c r="AU72" s="50"/>
      <c r="AV72" s="50"/>
    </row>
    <row r="73" spans="1:48" x14ac:dyDescent="0.2">
      <c r="A73" s="37"/>
      <c r="B73" s="44"/>
      <c r="C73" s="63" t="s">
        <v>156</v>
      </c>
      <c r="D73" s="49" t="s">
        <v>180</v>
      </c>
      <c r="E73" s="50"/>
      <c r="F73" s="40"/>
      <c r="G73" s="40"/>
      <c r="H73" s="40"/>
      <c r="I73" s="40"/>
      <c r="J73" s="54" t="s">
        <v>211</v>
      </c>
      <c r="K73" s="64"/>
      <c r="L73" s="48" t="s">
        <v>224</v>
      </c>
      <c r="M73" s="64"/>
      <c r="N73" s="50"/>
      <c r="O73" s="50"/>
      <c r="P73" s="39"/>
      <c r="Q73" s="39"/>
      <c r="R73" s="40"/>
      <c r="S73" s="40"/>
      <c r="T73" s="40"/>
      <c r="U73" s="40"/>
      <c r="V73" s="40"/>
      <c r="W73" s="40"/>
      <c r="X73" s="40"/>
      <c r="Y73" s="40"/>
      <c r="Z73" s="40"/>
      <c r="AA73" s="40"/>
      <c r="AB73" s="40"/>
      <c r="AC73" s="40"/>
      <c r="AD73" s="40"/>
      <c r="AE73" s="40"/>
      <c r="AF73" s="40"/>
      <c r="AG73" s="40"/>
      <c r="AH73" s="40"/>
      <c r="AI73" s="56" t="s">
        <v>146</v>
      </c>
      <c r="AJ73" s="65">
        <v>2006</v>
      </c>
      <c r="AK73" s="58"/>
      <c r="AL73" s="58"/>
      <c r="AM73" s="58"/>
      <c r="AN73" s="59">
        <v>1650000</v>
      </c>
      <c r="AO73" s="53" t="s">
        <v>366</v>
      </c>
      <c r="AP73" s="50"/>
      <c r="AQ73" s="50"/>
      <c r="AR73" s="50"/>
      <c r="AS73" s="50"/>
      <c r="AT73" s="50"/>
      <c r="AU73" s="50"/>
      <c r="AV73" s="50"/>
    </row>
    <row r="74" spans="1:48" x14ac:dyDescent="0.2">
      <c r="A74" s="37"/>
      <c r="B74" s="44"/>
      <c r="C74" s="63" t="s">
        <v>165</v>
      </c>
      <c r="D74" s="49" t="s">
        <v>189</v>
      </c>
      <c r="E74" s="50"/>
      <c r="F74" s="40"/>
      <c r="G74" s="40"/>
      <c r="H74" s="40"/>
      <c r="I74" s="40"/>
      <c r="J74" s="54" t="s">
        <v>212</v>
      </c>
      <c r="K74" s="64"/>
      <c r="L74" s="48" t="s">
        <v>231</v>
      </c>
      <c r="M74" s="64"/>
      <c r="N74" s="50"/>
      <c r="O74" s="50"/>
      <c r="P74" s="39"/>
      <c r="Q74" s="39"/>
      <c r="R74" s="40"/>
      <c r="S74" s="40"/>
      <c r="T74" s="40"/>
      <c r="U74" s="40"/>
      <c r="V74" s="40"/>
      <c r="W74" s="40"/>
      <c r="X74" s="40"/>
      <c r="Y74" s="40"/>
      <c r="Z74" s="40"/>
      <c r="AA74" s="40"/>
      <c r="AB74" s="40"/>
      <c r="AC74" s="40"/>
      <c r="AD74" s="40"/>
      <c r="AE74" s="40"/>
      <c r="AF74" s="40"/>
      <c r="AG74" s="40"/>
      <c r="AH74" s="40"/>
      <c r="AI74" s="56" t="s">
        <v>146</v>
      </c>
      <c r="AJ74" s="65">
        <v>2006</v>
      </c>
      <c r="AK74" s="58"/>
      <c r="AL74" s="58"/>
      <c r="AM74" s="58"/>
      <c r="AN74" s="59">
        <v>8760000</v>
      </c>
      <c r="AO74" s="53" t="s">
        <v>366</v>
      </c>
      <c r="AP74" s="50"/>
      <c r="AQ74" s="50"/>
      <c r="AR74" s="50"/>
      <c r="AS74" s="50"/>
      <c r="AT74" s="50"/>
      <c r="AU74" s="50"/>
      <c r="AV74" s="50"/>
    </row>
    <row r="75" spans="1:48" x14ac:dyDescent="0.2">
      <c r="A75" s="37"/>
      <c r="B75" s="44"/>
      <c r="C75" s="63" t="s">
        <v>152</v>
      </c>
      <c r="D75" s="49" t="s">
        <v>175</v>
      </c>
      <c r="E75" s="50"/>
      <c r="F75" s="40"/>
      <c r="G75" s="40"/>
      <c r="H75" s="40"/>
      <c r="I75" s="40"/>
      <c r="J75" s="54" t="s">
        <v>195</v>
      </c>
      <c r="K75" s="64"/>
      <c r="L75" s="48" t="s">
        <v>232</v>
      </c>
      <c r="M75" s="64"/>
      <c r="N75" s="50"/>
      <c r="O75" s="50"/>
      <c r="P75" s="39"/>
      <c r="Q75" s="39"/>
      <c r="R75" s="40"/>
      <c r="S75" s="40"/>
      <c r="T75" s="40"/>
      <c r="U75" s="40"/>
      <c r="V75" s="40"/>
      <c r="W75" s="40"/>
      <c r="X75" s="40"/>
      <c r="Y75" s="40"/>
      <c r="Z75" s="40"/>
      <c r="AA75" s="40"/>
      <c r="AB75" s="40"/>
      <c r="AC75" s="40"/>
      <c r="AD75" s="40"/>
      <c r="AE75" s="40"/>
      <c r="AF75" s="40"/>
      <c r="AG75" s="40"/>
      <c r="AH75" s="40"/>
      <c r="AI75" s="56" t="s">
        <v>146</v>
      </c>
      <c r="AJ75" s="65">
        <v>2006</v>
      </c>
      <c r="AK75" s="58"/>
      <c r="AL75" s="58"/>
      <c r="AM75" s="58"/>
      <c r="AN75" s="59">
        <v>1000000</v>
      </c>
      <c r="AO75" s="53" t="s">
        <v>366</v>
      </c>
      <c r="AP75" s="50"/>
      <c r="AQ75" s="50"/>
      <c r="AR75" s="50"/>
      <c r="AS75" s="50"/>
      <c r="AT75" s="50"/>
      <c r="AU75" s="50"/>
      <c r="AV75" s="50"/>
    </row>
    <row r="76" spans="1:48" x14ac:dyDescent="0.2">
      <c r="A76" s="37"/>
      <c r="B76" s="44"/>
      <c r="C76" s="63" t="s">
        <v>166</v>
      </c>
      <c r="D76" s="49" t="s">
        <v>190</v>
      </c>
      <c r="E76" s="50"/>
      <c r="F76" s="40"/>
      <c r="G76" s="40"/>
      <c r="H76" s="40"/>
      <c r="I76" s="40"/>
      <c r="J76" s="54" t="s">
        <v>195</v>
      </c>
      <c r="K76" s="64"/>
      <c r="L76" s="48" t="s">
        <v>222</v>
      </c>
      <c r="M76" s="64"/>
      <c r="N76" s="50"/>
      <c r="O76" s="50"/>
      <c r="P76" s="39"/>
      <c r="Q76" s="39"/>
      <c r="R76" s="40"/>
      <c r="S76" s="40"/>
      <c r="T76" s="40"/>
      <c r="U76" s="40"/>
      <c r="V76" s="40"/>
      <c r="W76" s="40"/>
      <c r="X76" s="40"/>
      <c r="Y76" s="40"/>
      <c r="Z76" s="40"/>
      <c r="AA76" s="40"/>
      <c r="AB76" s="40"/>
      <c r="AC76" s="40"/>
      <c r="AD76" s="40"/>
      <c r="AE76" s="40"/>
      <c r="AF76" s="40"/>
      <c r="AG76" s="40"/>
      <c r="AH76" s="40"/>
      <c r="AI76" s="56" t="s">
        <v>146</v>
      </c>
      <c r="AJ76" s="65">
        <v>2006</v>
      </c>
      <c r="AK76" s="58"/>
      <c r="AL76" s="58"/>
      <c r="AM76" s="58"/>
      <c r="AN76" s="59">
        <v>800000</v>
      </c>
      <c r="AO76" s="53" t="s">
        <v>366</v>
      </c>
      <c r="AP76" s="50"/>
      <c r="AQ76" s="50"/>
      <c r="AR76" s="50"/>
      <c r="AS76" s="50"/>
      <c r="AT76" s="50"/>
      <c r="AU76" s="50"/>
      <c r="AV76" s="50"/>
    </row>
    <row r="77" spans="1:48" x14ac:dyDescent="0.2">
      <c r="A77" s="37"/>
      <c r="B77" s="44"/>
      <c r="C77" s="63" t="s">
        <v>167</v>
      </c>
      <c r="D77" s="49" t="s">
        <v>191</v>
      </c>
      <c r="E77" s="50"/>
      <c r="F77" s="40"/>
      <c r="G77" s="40"/>
      <c r="H77" s="40"/>
      <c r="I77" s="40"/>
      <c r="J77" s="54" t="s">
        <v>213</v>
      </c>
      <c r="K77" s="64"/>
      <c r="L77" s="48" t="s">
        <v>223</v>
      </c>
      <c r="M77" s="64"/>
      <c r="N77" s="50"/>
      <c r="O77" s="50"/>
      <c r="P77" s="39"/>
      <c r="Q77" s="39"/>
      <c r="R77" s="40"/>
      <c r="S77" s="40"/>
      <c r="T77" s="40"/>
      <c r="U77" s="40"/>
      <c r="V77" s="40"/>
      <c r="W77" s="40"/>
      <c r="X77" s="40"/>
      <c r="Y77" s="40"/>
      <c r="Z77" s="40"/>
      <c r="AA77" s="40"/>
      <c r="AB77" s="40"/>
      <c r="AC77" s="40"/>
      <c r="AD77" s="40"/>
      <c r="AE77" s="40"/>
      <c r="AF77" s="40"/>
      <c r="AG77" s="40"/>
      <c r="AH77" s="40"/>
      <c r="AI77" s="56" t="s">
        <v>146</v>
      </c>
      <c r="AJ77" s="65">
        <v>2006</v>
      </c>
      <c r="AK77" s="58"/>
      <c r="AL77" s="58"/>
      <c r="AM77" s="58"/>
      <c r="AN77" s="59">
        <v>44000000</v>
      </c>
      <c r="AO77" s="53" t="s">
        <v>366</v>
      </c>
      <c r="AP77" s="50"/>
      <c r="AQ77" s="50"/>
      <c r="AR77" s="50"/>
      <c r="AS77" s="50"/>
      <c r="AT77" s="50"/>
      <c r="AU77" s="50"/>
      <c r="AV77" s="50"/>
    </row>
    <row r="78" spans="1:48" x14ac:dyDescent="0.2">
      <c r="A78" s="37"/>
      <c r="B78" s="44"/>
      <c r="C78" s="63" t="s">
        <v>161</v>
      </c>
      <c r="D78" s="49" t="s">
        <v>186</v>
      </c>
      <c r="E78" s="50"/>
      <c r="F78" s="40"/>
      <c r="G78" s="40"/>
      <c r="H78" s="40"/>
      <c r="I78" s="40"/>
      <c r="J78" s="54" t="s">
        <v>195</v>
      </c>
      <c r="K78" s="64"/>
      <c r="L78" s="48" t="s">
        <v>227</v>
      </c>
      <c r="M78" s="64"/>
      <c r="N78" s="50"/>
      <c r="O78" s="50"/>
      <c r="P78" s="39"/>
      <c r="Q78" s="39"/>
      <c r="R78" s="40"/>
      <c r="S78" s="40"/>
      <c r="T78" s="40"/>
      <c r="U78" s="40"/>
      <c r="V78" s="40"/>
      <c r="W78" s="40"/>
      <c r="X78" s="40"/>
      <c r="Y78" s="40"/>
      <c r="Z78" s="40"/>
      <c r="AA78" s="40"/>
      <c r="AB78" s="40"/>
      <c r="AC78" s="40"/>
      <c r="AD78" s="40"/>
      <c r="AE78" s="40"/>
      <c r="AF78" s="40"/>
      <c r="AG78" s="40"/>
      <c r="AH78" s="40"/>
      <c r="AI78" s="56" t="s">
        <v>146</v>
      </c>
      <c r="AJ78" s="65">
        <v>2006</v>
      </c>
      <c r="AK78" s="58"/>
      <c r="AL78" s="58"/>
      <c r="AM78" s="58"/>
      <c r="AN78" s="59">
        <v>160000</v>
      </c>
      <c r="AO78" s="53" t="s">
        <v>366</v>
      </c>
      <c r="AP78" s="50"/>
      <c r="AQ78" s="50"/>
      <c r="AR78" s="50"/>
      <c r="AS78" s="50"/>
      <c r="AT78" s="50"/>
      <c r="AU78" s="50"/>
      <c r="AV78" s="50"/>
    </row>
    <row r="79" spans="1:48" x14ac:dyDescent="0.2">
      <c r="A79" s="37"/>
      <c r="B79" s="44"/>
      <c r="C79" s="63" t="s">
        <v>160</v>
      </c>
      <c r="D79" s="49" t="s">
        <v>171</v>
      </c>
      <c r="E79" s="50"/>
      <c r="F79" s="40"/>
      <c r="G79" s="40"/>
      <c r="H79" s="40"/>
      <c r="I79" s="40"/>
      <c r="J79" s="54" t="s">
        <v>204</v>
      </c>
      <c r="K79" s="64"/>
      <c r="L79" s="48" t="s">
        <v>228</v>
      </c>
      <c r="M79" s="64"/>
      <c r="N79" s="50"/>
      <c r="O79" s="50"/>
      <c r="P79" s="39"/>
      <c r="Q79" s="39"/>
      <c r="R79" s="40"/>
      <c r="S79" s="40"/>
      <c r="T79" s="40"/>
      <c r="U79" s="40"/>
      <c r="V79" s="40"/>
      <c r="W79" s="40"/>
      <c r="X79" s="40"/>
      <c r="Y79" s="40"/>
      <c r="Z79" s="40"/>
      <c r="AA79" s="40"/>
      <c r="AB79" s="40"/>
      <c r="AC79" s="40"/>
      <c r="AD79" s="40"/>
      <c r="AE79" s="40"/>
      <c r="AF79" s="40"/>
      <c r="AG79" s="40"/>
      <c r="AH79" s="40"/>
      <c r="AI79" s="56" t="s">
        <v>146</v>
      </c>
      <c r="AJ79" s="65">
        <v>2006</v>
      </c>
      <c r="AK79" s="58"/>
      <c r="AL79" s="58"/>
      <c r="AM79" s="58"/>
      <c r="AN79" s="59">
        <v>612500</v>
      </c>
      <c r="AO79" s="53" t="s">
        <v>124</v>
      </c>
      <c r="AP79" s="50"/>
      <c r="AQ79" s="50"/>
      <c r="AR79" s="50"/>
      <c r="AS79" s="50"/>
      <c r="AT79" s="50"/>
      <c r="AU79" s="50"/>
      <c r="AV79" s="50"/>
    </row>
    <row r="80" spans="1:48" x14ac:dyDescent="0.2">
      <c r="A80" s="37"/>
      <c r="B80" s="44"/>
      <c r="C80" s="63" t="s">
        <v>152</v>
      </c>
      <c r="D80" s="49" t="s">
        <v>175</v>
      </c>
      <c r="E80" s="50"/>
      <c r="F80" s="40"/>
      <c r="G80" s="40"/>
      <c r="H80" s="40"/>
      <c r="I80" s="40"/>
      <c r="J80" s="54" t="s">
        <v>195</v>
      </c>
      <c r="K80" s="64"/>
      <c r="L80" s="48" t="s">
        <v>233</v>
      </c>
      <c r="M80" s="64"/>
      <c r="N80" s="50"/>
      <c r="O80" s="50"/>
      <c r="P80" s="39"/>
      <c r="Q80" s="39"/>
      <c r="R80" s="40"/>
      <c r="S80" s="40"/>
      <c r="T80" s="40"/>
      <c r="U80" s="40"/>
      <c r="V80" s="40"/>
      <c r="W80" s="40"/>
      <c r="X80" s="40"/>
      <c r="Y80" s="40"/>
      <c r="Z80" s="40"/>
      <c r="AA80" s="40"/>
      <c r="AB80" s="40"/>
      <c r="AC80" s="40"/>
      <c r="AD80" s="40"/>
      <c r="AE80" s="40"/>
      <c r="AF80" s="40"/>
      <c r="AG80" s="40"/>
      <c r="AH80" s="40"/>
      <c r="AI80" s="56" t="s">
        <v>146</v>
      </c>
      <c r="AJ80" s="65">
        <v>2006</v>
      </c>
      <c r="AK80" s="58"/>
      <c r="AL80" s="58"/>
      <c r="AM80" s="58"/>
      <c r="AN80" s="59">
        <v>1000000</v>
      </c>
      <c r="AO80" s="53" t="s">
        <v>366</v>
      </c>
      <c r="AP80" s="50"/>
      <c r="AQ80" s="50"/>
      <c r="AR80" s="50"/>
      <c r="AS80" s="50"/>
      <c r="AT80" s="50"/>
      <c r="AU80" s="50"/>
      <c r="AV80" s="50"/>
    </row>
    <row r="81" spans="1:48" x14ac:dyDescent="0.2">
      <c r="A81" s="37"/>
      <c r="B81" s="44"/>
      <c r="C81" s="63" t="s">
        <v>163</v>
      </c>
      <c r="D81" s="49" t="s">
        <v>188</v>
      </c>
      <c r="E81" s="50"/>
      <c r="F81" s="40"/>
      <c r="G81" s="40"/>
      <c r="H81" s="40"/>
      <c r="I81" s="40"/>
      <c r="J81" s="54" t="s">
        <v>214</v>
      </c>
      <c r="K81" s="64"/>
      <c r="L81" s="48" t="s">
        <v>224</v>
      </c>
      <c r="M81" s="64"/>
      <c r="N81" s="50"/>
      <c r="O81" s="50"/>
      <c r="P81" s="39"/>
      <c r="Q81" s="39"/>
      <c r="R81" s="40"/>
      <c r="S81" s="40"/>
      <c r="T81" s="40"/>
      <c r="U81" s="40"/>
      <c r="V81" s="40"/>
      <c r="W81" s="40"/>
      <c r="X81" s="40"/>
      <c r="Y81" s="40"/>
      <c r="Z81" s="40"/>
      <c r="AA81" s="40"/>
      <c r="AB81" s="40"/>
      <c r="AC81" s="40"/>
      <c r="AD81" s="40"/>
      <c r="AE81" s="40"/>
      <c r="AF81" s="40"/>
      <c r="AG81" s="40"/>
      <c r="AH81" s="40"/>
      <c r="AI81" s="56" t="s">
        <v>146</v>
      </c>
      <c r="AJ81" s="65">
        <v>2006</v>
      </c>
      <c r="AK81" s="58"/>
      <c r="AL81" s="58"/>
      <c r="AM81" s="58"/>
      <c r="AN81" s="59">
        <v>960000</v>
      </c>
      <c r="AO81" s="53" t="s">
        <v>367</v>
      </c>
      <c r="AP81" s="50"/>
      <c r="AQ81" s="50"/>
      <c r="AR81" s="50"/>
      <c r="AS81" s="50"/>
      <c r="AT81" s="50"/>
      <c r="AU81" s="50"/>
      <c r="AV81" s="50"/>
    </row>
    <row r="82" spans="1:48" x14ac:dyDescent="0.2">
      <c r="A82" s="37"/>
      <c r="B82" s="44"/>
      <c r="C82" s="63" t="s">
        <v>160</v>
      </c>
      <c r="D82" s="49" t="s">
        <v>171</v>
      </c>
      <c r="E82" s="50"/>
      <c r="F82" s="40"/>
      <c r="G82" s="40"/>
      <c r="H82" s="40"/>
      <c r="I82" s="40"/>
      <c r="J82" s="54" t="s">
        <v>204</v>
      </c>
      <c r="K82" s="64"/>
      <c r="L82" s="48" t="s">
        <v>228</v>
      </c>
      <c r="M82" s="64"/>
      <c r="N82" s="50"/>
      <c r="O82" s="50"/>
      <c r="P82" s="39"/>
      <c r="Q82" s="39"/>
      <c r="R82" s="40"/>
      <c r="S82" s="40"/>
      <c r="T82" s="40"/>
      <c r="U82" s="40"/>
      <c r="V82" s="40"/>
      <c r="W82" s="40"/>
      <c r="X82" s="40"/>
      <c r="Y82" s="40"/>
      <c r="Z82" s="40"/>
      <c r="AA82" s="40"/>
      <c r="AB82" s="40"/>
      <c r="AC82" s="40"/>
      <c r="AD82" s="40"/>
      <c r="AE82" s="40"/>
      <c r="AF82" s="40"/>
      <c r="AG82" s="40"/>
      <c r="AH82" s="40"/>
      <c r="AI82" s="56" t="s">
        <v>146</v>
      </c>
      <c r="AJ82" s="65">
        <v>2006</v>
      </c>
      <c r="AK82" s="58"/>
      <c r="AL82" s="58"/>
      <c r="AM82" s="58"/>
      <c r="AN82" s="59">
        <v>980000</v>
      </c>
      <c r="AO82" s="53" t="s">
        <v>124</v>
      </c>
      <c r="AP82" s="50"/>
      <c r="AQ82" s="50"/>
      <c r="AR82" s="50"/>
      <c r="AS82" s="50"/>
      <c r="AT82" s="50"/>
      <c r="AU82" s="50"/>
      <c r="AV82" s="50"/>
    </row>
    <row r="83" spans="1:48" x14ac:dyDescent="0.2">
      <c r="A83" s="37"/>
      <c r="B83" s="44"/>
      <c r="C83" s="63" t="s">
        <v>163</v>
      </c>
      <c r="D83" s="49" t="s">
        <v>192</v>
      </c>
      <c r="E83" s="50"/>
      <c r="F83" s="40"/>
      <c r="G83" s="40"/>
      <c r="H83" s="40"/>
      <c r="I83" s="40"/>
      <c r="J83" s="54" t="s">
        <v>211</v>
      </c>
      <c r="K83" s="64"/>
      <c r="L83" s="48" t="s">
        <v>224</v>
      </c>
      <c r="M83" s="64"/>
      <c r="N83" s="50"/>
      <c r="O83" s="50"/>
      <c r="P83" s="39"/>
      <c r="Q83" s="39"/>
      <c r="R83" s="40"/>
      <c r="S83" s="40"/>
      <c r="T83" s="40"/>
      <c r="U83" s="40"/>
      <c r="V83" s="40"/>
      <c r="W83" s="40"/>
      <c r="X83" s="40"/>
      <c r="Y83" s="40"/>
      <c r="Z83" s="40"/>
      <c r="AA83" s="40"/>
      <c r="AB83" s="40"/>
      <c r="AC83" s="40"/>
      <c r="AD83" s="40"/>
      <c r="AE83" s="40"/>
      <c r="AF83" s="40"/>
      <c r="AG83" s="40"/>
      <c r="AH83" s="40"/>
      <c r="AI83" s="56" t="s">
        <v>146</v>
      </c>
      <c r="AJ83" s="65">
        <v>2006</v>
      </c>
      <c r="AK83" s="58"/>
      <c r="AL83" s="58"/>
      <c r="AM83" s="58"/>
      <c r="AN83" s="59">
        <v>880000</v>
      </c>
      <c r="AO83" s="53" t="s">
        <v>366</v>
      </c>
      <c r="AP83" s="50"/>
      <c r="AQ83" s="50"/>
      <c r="AR83" s="50"/>
      <c r="AS83" s="50"/>
      <c r="AT83" s="50"/>
      <c r="AU83" s="50"/>
      <c r="AV83" s="50"/>
    </row>
    <row r="84" spans="1:48" x14ac:dyDescent="0.2">
      <c r="A84" s="37"/>
      <c r="B84" s="44"/>
      <c r="C84" s="63" t="s">
        <v>154</v>
      </c>
      <c r="D84" s="49" t="s">
        <v>185</v>
      </c>
      <c r="E84" s="50"/>
      <c r="F84" s="40"/>
      <c r="G84" s="40"/>
      <c r="H84" s="40"/>
      <c r="I84" s="40"/>
      <c r="J84" s="54" t="s">
        <v>215</v>
      </c>
      <c r="K84" s="64"/>
      <c r="L84" s="48" t="s">
        <v>224</v>
      </c>
      <c r="M84" s="64"/>
      <c r="N84" s="50"/>
      <c r="O84" s="50"/>
      <c r="P84" s="39"/>
      <c r="Q84" s="39"/>
      <c r="R84" s="40"/>
      <c r="S84" s="40"/>
      <c r="T84" s="40"/>
      <c r="U84" s="40"/>
      <c r="V84" s="40"/>
      <c r="W84" s="40"/>
      <c r="X84" s="40"/>
      <c r="Y84" s="40"/>
      <c r="Z84" s="40"/>
      <c r="AA84" s="40"/>
      <c r="AB84" s="40"/>
      <c r="AC84" s="40"/>
      <c r="AD84" s="40"/>
      <c r="AE84" s="40"/>
      <c r="AF84" s="40"/>
      <c r="AG84" s="40"/>
      <c r="AH84" s="40"/>
      <c r="AI84" s="56" t="s">
        <v>146</v>
      </c>
      <c r="AJ84" s="65">
        <v>2006</v>
      </c>
      <c r="AK84" s="58"/>
      <c r="AL84" s="58"/>
      <c r="AM84" s="58"/>
      <c r="AN84" s="59">
        <v>7840000</v>
      </c>
      <c r="AO84" s="53"/>
      <c r="AP84" s="50"/>
      <c r="AQ84" s="50"/>
      <c r="AR84" s="50"/>
      <c r="AS84" s="53" t="s">
        <v>365</v>
      </c>
      <c r="AT84" s="50"/>
      <c r="AU84" s="50"/>
      <c r="AV84" s="50"/>
    </row>
    <row r="85" spans="1:48" x14ac:dyDescent="0.2">
      <c r="A85" s="37"/>
      <c r="B85" s="44"/>
      <c r="C85" s="63" t="s">
        <v>153</v>
      </c>
      <c r="D85" s="49" t="s">
        <v>184</v>
      </c>
      <c r="E85" s="50"/>
      <c r="F85" s="40"/>
      <c r="G85" s="40"/>
      <c r="H85" s="40"/>
      <c r="I85" s="40"/>
      <c r="J85" s="54" t="s">
        <v>215</v>
      </c>
      <c r="K85" s="64"/>
      <c r="L85" s="48" t="s">
        <v>223</v>
      </c>
      <c r="M85" s="64"/>
      <c r="N85" s="50"/>
      <c r="O85" s="50"/>
      <c r="P85" s="39"/>
      <c r="Q85" s="39"/>
      <c r="R85" s="40"/>
      <c r="S85" s="40"/>
      <c r="T85" s="40"/>
      <c r="U85" s="40"/>
      <c r="V85" s="40"/>
      <c r="W85" s="40"/>
      <c r="X85" s="40"/>
      <c r="Y85" s="40"/>
      <c r="Z85" s="40"/>
      <c r="AA85" s="40"/>
      <c r="AB85" s="40"/>
      <c r="AC85" s="40"/>
      <c r="AD85" s="40"/>
      <c r="AE85" s="40"/>
      <c r="AF85" s="40"/>
      <c r="AG85" s="40"/>
      <c r="AH85" s="40"/>
      <c r="AI85" s="56" t="s">
        <v>146</v>
      </c>
      <c r="AJ85" s="65">
        <v>2006</v>
      </c>
      <c r="AK85" s="58"/>
      <c r="AL85" s="58"/>
      <c r="AM85" s="58"/>
      <c r="AN85" s="59">
        <v>800000</v>
      </c>
      <c r="AO85" s="53"/>
      <c r="AP85" s="50"/>
      <c r="AQ85" s="50"/>
      <c r="AR85" s="50"/>
      <c r="AS85" s="53" t="s">
        <v>365</v>
      </c>
      <c r="AT85" s="50"/>
      <c r="AU85" s="50"/>
      <c r="AV85" s="50"/>
    </row>
    <row r="86" spans="1:48" x14ac:dyDescent="0.2">
      <c r="A86" s="37"/>
      <c r="B86" s="44"/>
      <c r="C86" s="63" t="s">
        <v>163</v>
      </c>
      <c r="D86" s="49" t="s">
        <v>188</v>
      </c>
      <c r="E86" s="50"/>
      <c r="F86" s="40"/>
      <c r="G86" s="40"/>
      <c r="H86" s="40"/>
      <c r="I86" s="40"/>
      <c r="J86" s="54" t="s">
        <v>216</v>
      </c>
      <c r="K86" s="64"/>
      <c r="L86" s="48" t="s">
        <v>224</v>
      </c>
      <c r="M86" s="64"/>
      <c r="N86" s="50"/>
      <c r="O86" s="50"/>
      <c r="P86" s="39"/>
      <c r="Q86" s="39"/>
      <c r="R86" s="40"/>
      <c r="S86" s="40"/>
      <c r="T86" s="40"/>
      <c r="U86" s="40"/>
      <c r="V86" s="40"/>
      <c r="W86" s="40"/>
      <c r="X86" s="40"/>
      <c r="Y86" s="40"/>
      <c r="Z86" s="40"/>
      <c r="AA86" s="40"/>
      <c r="AB86" s="40"/>
      <c r="AC86" s="40"/>
      <c r="AD86" s="40"/>
      <c r="AE86" s="40"/>
      <c r="AF86" s="40"/>
      <c r="AG86" s="40"/>
      <c r="AH86" s="40"/>
      <c r="AI86" s="56" t="s">
        <v>146</v>
      </c>
      <c r="AJ86" s="65">
        <v>2006</v>
      </c>
      <c r="AK86" s="58"/>
      <c r="AL86" s="58"/>
      <c r="AM86" s="58"/>
      <c r="AN86" s="59">
        <v>1040000</v>
      </c>
      <c r="AO86" s="53" t="s">
        <v>366</v>
      </c>
      <c r="AP86" s="50"/>
      <c r="AQ86" s="50"/>
      <c r="AR86" s="50"/>
      <c r="AS86" s="50"/>
      <c r="AT86" s="50"/>
      <c r="AU86" s="50"/>
      <c r="AV86" s="50"/>
    </row>
    <row r="87" spans="1:48" x14ac:dyDescent="0.2">
      <c r="A87" s="37"/>
      <c r="B87" s="44"/>
      <c r="C87" s="63" t="s">
        <v>152</v>
      </c>
      <c r="D87" s="49" t="s">
        <v>175</v>
      </c>
      <c r="E87" s="50"/>
      <c r="F87" s="40"/>
      <c r="G87" s="40"/>
      <c r="H87" s="40"/>
      <c r="I87" s="40"/>
      <c r="J87" s="54" t="s">
        <v>195</v>
      </c>
      <c r="K87" s="64"/>
      <c r="L87" s="48" t="s">
        <v>233</v>
      </c>
      <c r="M87" s="64"/>
      <c r="N87" s="50"/>
      <c r="O87" s="50"/>
      <c r="P87" s="39"/>
      <c r="Q87" s="39"/>
      <c r="R87" s="40"/>
      <c r="S87" s="40"/>
      <c r="T87" s="40"/>
      <c r="U87" s="40"/>
      <c r="V87" s="40"/>
      <c r="W87" s="40"/>
      <c r="X87" s="40"/>
      <c r="Y87" s="40"/>
      <c r="Z87" s="40"/>
      <c r="AA87" s="40"/>
      <c r="AB87" s="40"/>
      <c r="AC87" s="40"/>
      <c r="AD87" s="40"/>
      <c r="AE87" s="40"/>
      <c r="AF87" s="40"/>
      <c r="AG87" s="40"/>
      <c r="AH87" s="40"/>
      <c r="AI87" s="56" t="s">
        <v>146</v>
      </c>
      <c r="AJ87" s="65">
        <v>2006</v>
      </c>
      <c r="AK87" s="58"/>
      <c r="AL87" s="58"/>
      <c r="AM87" s="58"/>
      <c r="AN87" s="59">
        <v>1125000</v>
      </c>
      <c r="AO87" s="53" t="s">
        <v>124</v>
      </c>
      <c r="AP87" s="50"/>
      <c r="AQ87" s="50"/>
      <c r="AR87" s="50"/>
      <c r="AS87" s="50"/>
      <c r="AT87" s="50"/>
      <c r="AU87" s="50"/>
      <c r="AV87" s="50"/>
    </row>
    <row r="88" spans="1:48" x14ac:dyDescent="0.2">
      <c r="A88" s="37"/>
      <c r="B88" s="44"/>
      <c r="C88" s="63" t="s">
        <v>148</v>
      </c>
      <c r="D88" s="49" t="s">
        <v>171</v>
      </c>
      <c r="E88" s="50"/>
      <c r="F88" s="40"/>
      <c r="G88" s="40"/>
      <c r="H88" s="40"/>
      <c r="I88" s="40"/>
      <c r="J88" s="54" t="s">
        <v>195</v>
      </c>
      <c r="K88" s="64"/>
      <c r="L88" s="48" t="s">
        <v>228</v>
      </c>
      <c r="M88" s="64"/>
      <c r="N88" s="50"/>
      <c r="O88" s="50"/>
      <c r="P88" s="39"/>
      <c r="Q88" s="39"/>
      <c r="R88" s="40"/>
      <c r="S88" s="40"/>
      <c r="T88" s="40"/>
      <c r="U88" s="40"/>
      <c r="V88" s="40"/>
      <c r="W88" s="40"/>
      <c r="X88" s="40"/>
      <c r="Y88" s="40"/>
      <c r="Z88" s="40"/>
      <c r="AA88" s="40"/>
      <c r="AB88" s="40"/>
      <c r="AC88" s="40"/>
      <c r="AD88" s="40"/>
      <c r="AE88" s="40"/>
      <c r="AF88" s="40"/>
      <c r="AG88" s="40"/>
      <c r="AH88" s="40"/>
      <c r="AI88" s="56" t="s">
        <v>146</v>
      </c>
      <c r="AJ88" s="65">
        <v>2006</v>
      </c>
      <c r="AK88" s="58"/>
      <c r="AL88" s="58"/>
      <c r="AM88" s="58"/>
      <c r="AN88" s="59">
        <v>1600000</v>
      </c>
      <c r="AO88" s="53" t="s">
        <v>366</v>
      </c>
      <c r="AP88" s="50"/>
      <c r="AQ88" s="50"/>
      <c r="AR88" s="50"/>
      <c r="AS88" s="50"/>
      <c r="AT88" s="50"/>
      <c r="AU88" s="50"/>
      <c r="AV88" s="50"/>
    </row>
    <row r="89" spans="1:48" x14ac:dyDescent="0.2">
      <c r="A89" s="37"/>
      <c r="B89" s="44"/>
      <c r="C89" s="63" t="s">
        <v>160</v>
      </c>
      <c r="D89" s="49" t="s">
        <v>171</v>
      </c>
      <c r="E89" s="50"/>
      <c r="F89" s="40"/>
      <c r="G89" s="40"/>
      <c r="H89" s="40"/>
      <c r="I89" s="40"/>
      <c r="J89" s="54" t="s">
        <v>204</v>
      </c>
      <c r="K89" s="64"/>
      <c r="L89" s="48" t="s">
        <v>228</v>
      </c>
      <c r="M89" s="64"/>
      <c r="N89" s="50"/>
      <c r="O89" s="50"/>
      <c r="P89" s="39"/>
      <c r="Q89" s="39"/>
      <c r="R89" s="40"/>
      <c r="S89" s="40"/>
      <c r="T89" s="40"/>
      <c r="U89" s="40"/>
      <c r="V89" s="40"/>
      <c r="W89" s="40"/>
      <c r="X89" s="40"/>
      <c r="Y89" s="40"/>
      <c r="Z89" s="40"/>
      <c r="AA89" s="40"/>
      <c r="AB89" s="40"/>
      <c r="AC89" s="40"/>
      <c r="AD89" s="40"/>
      <c r="AE89" s="40"/>
      <c r="AF89" s="40"/>
      <c r="AG89" s="40"/>
      <c r="AH89" s="40"/>
      <c r="AI89" s="56" t="s">
        <v>146</v>
      </c>
      <c r="AJ89" s="65">
        <v>2006</v>
      </c>
      <c r="AK89" s="58"/>
      <c r="AL89" s="58"/>
      <c r="AM89" s="58"/>
      <c r="AN89" s="59">
        <v>280000</v>
      </c>
      <c r="AO89" s="53" t="s">
        <v>124</v>
      </c>
      <c r="AP89" s="50"/>
      <c r="AQ89" s="50"/>
      <c r="AR89" s="50"/>
      <c r="AS89" s="50"/>
      <c r="AT89" s="50"/>
      <c r="AU89" s="50"/>
      <c r="AV89" s="50"/>
    </row>
    <row r="90" spans="1:48" x14ac:dyDescent="0.2">
      <c r="A90" s="37"/>
      <c r="B90" s="44"/>
      <c r="C90" s="63" t="s">
        <v>153</v>
      </c>
      <c r="D90" s="49" t="s">
        <v>184</v>
      </c>
      <c r="E90" s="50"/>
      <c r="F90" s="40"/>
      <c r="G90" s="40"/>
      <c r="H90" s="40"/>
      <c r="I90" s="40"/>
      <c r="J90" s="54" t="s">
        <v>215</v>
      </c>
      <c r="K90" s="64"/>
      <c r="L90" s="48" t="s">
        <v>223</v>
      </c>
      <c r="M90" s="64"/>
      <c r="N90" s="50"/>
      <c r="O90" s="50"/>
      <c r="P90" s="39"/>
      <c r="Q90" s="39"/>
      <c r="R90" s="40"/>
      <c r="S90" s="40"/>
      <c r="T90" s="40"/>
      <c r="U90" s="40"/>
      <c r="V90" s="40"/>
      <c r="W90" s="40"/>
      <c r="X90" s="40"/>
      <c r="Y90" s="40"/>
      <c r="Z90" s="40"/>
      <c r="AA90" s="40"/>
      <c r="AB90" s="40"/>
      <c r="AC90" s="40"/>
      <c r="AD90" s="40"/>
      <c r="AE90" s="40"/>
      <c r="AF90" s="40"/>
      <c r="AG90" s="40"/>
      <c r="AH90" s="40"/>
      <c r="AI90" s="56" t="s">
        <v>146</v>
      </c>
      <c r="AJ90" s="65">
        <v>2006</v>
      </c>
      <c r="AK90" s="58"/>
      <c r="AL90" s="58"/>
      <c r="AM90" s="58"/>
      <c r="AN90" s="59">
        <v>680000</v>
      </c>
      <c r="AO90" s="53" t="s">
        <v>367</v>
      </c>
      <c r="AP90" s="50"/>
      <c r="AQ90" s="50"/>
      <c r="AR90" s="50"/>
      <c r="AS90" s="50"/>
      <c r="AT90" s="50"/>
      <c r="AU90" s="50"/>
      <c r="AV90" s="50"/>
    </row>
    <row r="91" spans="1:48" x14ac:dyDescent="0.2">
      <c r="A91" s="37"/>
      <c r="B91" s="44"/>
      <c r="C91" s="63" t="s">
        <v>154</v>
      </c>
      <c r="D91" s="49" t="s">
        <v>185</v>
      </c>
      <c r="E91" s="50"/>
      <c r="F91" s="40"/>
      <c r="G91" s="40"/>
      <c r="H91" s="40"/>
      <c r="I91" s="40"/>
      <c r="J91" s="54" t="s">
        <v>215</v>
      </c>
      <c r="K91" s="64"/>
      <c r="L91" s="48" t="s">
        <v>224</v>
      </c>
      <c r="M91" s="64"/>
      <c r="N91" s="50"/>
      <c r="O91" s="50"/>
      <c r="P91" s="39"/>
      <c r="Q91" s="39"/>
      <c r="R91" s="40"/>
      <c r="S91" s="40"/>
      <c r="T91" s="40"/>
      <c r="U91" s="40"/>
      <c r="V91" s="40"/>
      <c r="W91" s="40"/>
      <c r="X91" s="40"/>
      <c r="Y91" s="40"/>
      <c r="Z91" s="40"/>
      <c r="AA91" s="40"/>
      <c r="AB91" s="40"/>
      <c r="AC91" s="40"/>
      <c r="AD91" s="40"/>
      <c r="AE91" s="40"/>
      <c r="AF91" s="40"/>
      <c r="AG91" s="40"/>
      <c r="AH91" s="40"/>
      <c r="AI91" s="56" t="s">
        <v>146</v>
      </c>
      <c r="AJ91" s="65">
        <v>2006</v>
      </c>
      <c r="AK91" s="58"/>
      <c r="AL91" s="58"/>
      <c r="AM91" s="58"/>
      <c r="AN91" s="59">
        <v>7840000</v>
      </c>
      <c r="AO91" s="53" t="s">
        <v>367</v>
      </c>
      <c r="AP91" s="50"/>
      <c r="AQ91" s="50"/>
      <c r="AR91" s="50"/>
      <c r="AS91" s="50"/>
      <c r="AT91" s="50"/>
      <c r="AU91" s="50"/>
      <c r="AV91" s="50"/>
    </row>
    <row r="92" spans="1:48" x14ac:dyDescent="0.2">
      <c r="A92" s="37"/>
      <c r="B92" s="44"/>
      <c r="C92" s="63" t="s">
        <v>161</v>
      </c>
      <c r="D92" s="49" t="s">
        <v>186</v>
      </c>
      <c r="E92" s="50"/>
      <c r="F92" s="40"/>
      <c r="G92" s="40"/>
      <c r="H92" s="40"/>
      <c r="I92" s="40"/>
      <c r="J92" s="54" t="s">
        <v>195</v>
      </c>
      <c r="K92" s="64"/>
      <c r="L92" s="48" t="s">
        <v>227</v>
      </c>
      <c r="M92" s="64"/>
      <c r="N92" s="50"/>
      <c r="O92" s="50"/>
      <c r="P92" s="39"/>
      <c r="Q92" s="39"/>
      <c r="R92" s="40"/>
      <c r="S92" s="40"/>
      <c r="T92" s="40"/>
      <c r="U92" s="40"/>
      <c r="V92" s="40"/>
      <c r="W92" s="40"/>
      <c r="X92" s="40"/>
      <c r="Y92" s="40"/>
      <c r="Z92" s="40"/>
      <c r="AA92" s="40"/>
      <c r="AB92" s="40"/>
      <c r="AC92" s="40"/>
      <c r="AD92" s="40"/>
      <c r="AE92" s="40"/>
      <c r="AF92" s="40"/>
      <c r="AG92" s="40"/>
      <c r="AH92" s="40"/>
      <c r="AI92" s="56" t="s">
        <v>146</v>
      </c>
      <c r="AJ92" s="65">
        <v>2006</v>
      </c>
      <c r="AK92" s="58"/>
      <c r="AL92" s="58"/>
      <c r="AM92" s="58"/>
      <c r="AN92" s="59">
        <v>160000</v>
      </c>
      <c r="AO92" s="53" t="s">
        <v>367</v>
      </c>
      <c r="AP92" s="50"/>
      <c r="AQ92" s="50"/>
      <c r="AR92" s="50"/>
      <c r="AS92" s="50"/>
      <c r="AT92" s="50"/>
      <c r="AU92" s="50"/>
      <c r="AV92" s="50"/>
    </row>
    <row r="93" spans="1:48" x14ac:dyDescent="0.2">
      <c r="A93" s="37"/>
      <c r="B93" s="44"/>
      <c r="C93" s="63" t="s">
        <v>163</v>
      </c>
      <c r="D93" s="49" t="s">
        <v>188</v>
      </c>
      <c r="E93" s="50"/>
      <c r="F93" s="40"/>
      <c r="G93" s="40"/>
      <c r="H93" s="40"/>
      <c r="I93" s="40"/>
      <c r="J93" s="54" t="s">
        <v>217</v>
      </c>
      <c r="K93" s="64"/>
      <c r="L93" s="48" t="s">
        <v>224</v>
      </c>
      <c r="M93" s="64"/>
      <c r="N93" s="50"/>
      <c r="O93" s="50"/>
      <c r="P93" s="39"/>
      <c r="Q93" s="39"/>
      <c r="R93" s="40"/>
      <c r="S93" s="40"/>
      <c r="T93" s="40"/>
      <c r="U93" s="40"/>
      <c r="V93" s="40"/>
      <c r="W93" s="40"/>
      <c r="X93" s="40"/>
      <c r="Y93" s="40"/>
      <c r="Z93" s="40"/>
      <c r="AA93" s="40"/>
      <c r="AB93" s="40"/>
      <c r="AC93" s="40"/>
      <c r="AD93" s="40"/>
      <c r="AE93" s="40"/>
      <c r="AF93" s="40"/>
      <c r="AG93" s="40"/>
      <c r="AH93" s="40"/>
      <c r="AI93" s="56" t="s">
        <v>146</v>
      </c>
      <c r="AJ93" s="65">
        <v>2006</v>
      </c>
      <c r="AK93" s="58"/>
      <c r="AL93" s="58"/>
      <c r="AM93" s="58"/>
      <c r="AN93" s="59">
        <v>1200000</v>
      </c>
      <c r="AO93" s="53" t="s">
        <v>124</v>
      </c>
      <c r="AP93" s="50"/>
      <c r="AQ93" s="50"/>
      <c r="AR93" s="50"/>
      <c r="AS93" s="50"/>
      <c r="AT93" s="50"/>
      <c r="AU93" s="50"/>
      <c r="AV93" s="50"/>
    </row>
    <row r="94" spans="1:48" x14ac:dyDescent="0.2">
      <c r="A94" s="37"/>
      <c r="B94" s="44"/>
      <c r="C94" s="63" t="s">
        <v>160</v>
      </c>
      <c r="D94" s="49" t="s">
        <v>171</v>
      </c>
      <c r="E94" s="50"/>
      <c r="F94" s="40"/>
      <c r="G94" s="40"/>
      <c r="H94" s="40"/>
      <c r="I94" s="40"/>
      <c r="J94" s="54" t="s">
        <v>218</v>
      </c>
      <c r="K94" s="64"/>
      <c r="L94" s="48" t="s">
        <v>228</v>
      </c>
      <c r="M94" s="64"/>
      <c r="N94" s="50"/>
      <c r="O94" s="50"/>
      <c r="P94" s="39"/>
      <c r="Q94" s="39"/>
      <c r="R94" s="40"/>
      <c r="S94" s="40"/>
      <c r="T94" s="40"/>
      <c r="U94" s="40"/>
      <c r="V94" s="40"/>
      <c r="W94" s="40"/>
      <c r="X94" s="40"/>
      <c r="Y94" s="40"/>
      <c r="Z94" s="40"/>
      <c r="AA94" s="40"/>
      <c r="AB94" s="40"/>
      <c r="AC94" s="40"/>
      <c r="AD94" s="40"/>
      <c r="AE94" s="40"/>
      <c r="AF94" s="40"/>
      <c r="AG94" s="40"/>
      <c r="AH94" s="40"/>
      <c r="AI94" s="56" t="s">
        <v>146</v>
      </c>
      <c r="AJ94" s="65">
        <v>2006</v>
      </c>
      <c r="AK94" s="58"/>
      <c r="AL94" s="58"/>
      <c r="AM94" s="58"/>
      <c r="AN94" s="59">
        <v>245000</v>
      </c>
      <c r="AO94" s="53" t="s">
        <v>367</v>
      </c>
      <c r="AP94" s="50"/>
      <c r="AQ94" s="50"/>
      <c r="AR94" s="50"/>
      <c r="AS94" s="50"/>
      <c r="AT94" s="50"/>
      <c r="AU94" s="50"/>
      <c r="AV94" s="50"/>
    </row>
    <row r="95" spans="1:48" x14ac:dyDescent="0.2">
      <c r="A95" s="37"/>
      <c r="B95" s="44"/>
      <c r="C95" s="63" t="s">
        <v>168</v>
      </c>
      <c r="D95" s="49" t="s">
        <v>193</v>
      </c>
      <c r="E95" s="50"/>
      <c r="F95" s="40"/>
      <c r="G95" s="40"/>
      <c r="H95" s="40"/>
      <c r="I95" s="40"/>
      <c r="J95" s="54" t="s">
        <v>219</v>
      </c>
      <c r="K95" s="64"/>
      <c r="L95" s="48" t="s">
        <v>234</v>
      </c>
      <c r="M95" s="64"/>
      <c r="N95" s="50"/>
      <c r="O95" s="50"/>
      <c r="P95" s="39"/>
      <c r="Q95" s="39"/>
      <c r="R95" s="40"/>
      <c r="S95" s="40"/>
      <c r="T95" s="40"/>
      <c r="U95" s="40"/>
      <c r="V95" s="40"/>
      <c r="W95" s="40"/>
      <c r="X95" s="40"/>
      <c r="Y95" s="40"/>
      <c r="Z95" s="40"/>
      <c r="AA95" s="40"/>
      <c r="AB95" s="40"/>
      <c r="AC95" s="40"/>
      <c r="AD95" s="40"/>
      <c r="AE95" s="40"/>
      <c r="AF95" s="40"/>
      <c r="AG95" s="40"/>
      <c r="AH95" s="40"/>
      <c r="AI95" s="56" t="s">
        <v>146</v>
      </c>
      <c r="AJ95" s="65">
        <v>2006</v>
      </c>
      <c r="AK95" s="58"/>
      <c r="AL95" s="58"/>
      <c r="AM95" s="58"/>
      <c r="AN95" s="66">
        <v>520000</v>
      </c>
      <c r="AO95" s="53" t="s">
        <v>124</v>
      </c>
      <c r="AP95" s="50"/>
      <c r="AQ95" s="50"/>
      <c r="AR95" s="50"/>
      <c r="AS95" s="50"/>
      <c r="AT95" s="50"/>
      <c r="AU95" s="50"/>
      <c r="AV95" s="50"/>
    </row>
    <row r="96" spans="1:48" x14ac:dyDescent="0.2">
      <c r="A96" s="37"/>
      <c r="B96" s="44"/>
      <c r="C96" s="63" t="s">
        <v>160</v>
      </c>
      <c r="D96" s="49" t="s">
        <v>171</v>
      </c>
      <c r="E96" s="50"/>
      <c r="F96" s="40"/>
      <c r="G96" s="40"/>
      <c r="H96" s="40"/>
      <c r="I96" s="40"/>
      <c r="J96" s="54" t="s">
        <v>204</v>
      </c>
      <c r="K96" s="64"/>
      <c r="L96" s="48" t="s">
        <v>228</v>
      </c>
      <c r="M96" s="64"/>
      <c r="N96" s="50"/>
      <c r="O96" s="50"/>
      <c r="P96" s="39"/>
      <c r="Q96" s="39"/>
      <c r="R96" s="40"/>
      <c r="S96" s="40"/>
      <c r="T96" s="40"/>
      <c r="U96" s="40"/>
      <c r="V96" s="40"/>
      <c r="W96" s="40"/>
      <c r="X96" s="40"/>
      <c r="Y96" s="40"/>
      <c r="Z96" s="40"/>
      <c r="AA96" s="40"/>
      <c r="AB96" s="40"/>
      <c r="AC96" s="40"/>
      <c r="AD96" s="40"/>
      <c r="AE96" s="40"/>
      <c r="AF96" s="40"/>
      <c r="AG96" s="40"/>
      <c r="AH96" s="40"/>
      <c r="AI96" s="56" t="s">
        <v>146</v>
      </c>
      <c r="AJ96" s="65">
        <v>2006</v>
      </c>
      <c r="AK96" s="58"/>
      <c r="AL96" s="58"/>
      <c r="AM96" s="58"/>
      <c r="AN96" s="59">
        <v>280000</v>
      </c>
      <c r="AO96" s="53" t="s">
        <v>124</v>
      </c>
      <c r="AP96" s="50"/>
      <c r="AQ96" s="50"/>
      <c r="AR96" s="50"/>
      <c r="AS96" s="50"/>
      <c r="AT96" s="50"/>
      <c r="AU96" s="50"/>
      <c r="AV96" s="50"/>
    </row>
    <row r="97" spans="1:48" x14ac:dyDescent="0.2">
      <c r="A97" s="37"/>
      <c r="B97" s="44"/>
      <c r="C97" s="63" t="s">
        <v>151</v>
      </c>
      <c r="D97" s="49" t="s">
        <v>174</v>
      </c>
      <c r="E97" s="50"/>
      <c r="F97" s="40"/>
      <c r="G97" s="40"/>
      <c r="H97" s="40"/>
      <c r="I97" s="40"/>
      <c r="J97" s="54" t="s">
        <v>220</v>
      </c>
      <c r="K97" s="64"/>
      <c r="L97" s="48" t="s">
        <v>225</v>
      </c>
      <c r="M97" s="64"/>
      <c r="N97" s="50"/>
      <c r="O97" s="50"/>
      <c r="P97" s="39"/>
      <c r="Q97" s="39"/>
      <c r="R97" s="40"/>
      <c r="S97" s="40"/>
      <c r="T97" s="40"/>
      <c r="U97" s="40"/>
      <c r="V97" s="40"/>
      <c r="W97" s="40"/>
      <c r="X97" s="40"/>
      <c r="Y97" s="40"/>
      <c r="Z97" s="40"/>
      <c r="AA97" s="40"/>
      <c r="AB97" s="40"/>
      <c r="AC97" s="40"/>
      <c r="AD97" s="40"/>
      <c r="AE97" s="40"/>
      <c r="AF97" s="40"/>
      <c r="AG97" s="40"/>
      <c r="AH97" s="40"/>
      <c r="AI97" s="56" t="s">
        <v>146</v>
      </c>
      <c r="AJ97" s="65">
        <v>2006</v>
      </c>
      <c r="AK97" s="58"/>
      <c r="AL97" s="58"/>
      <c r="AM97" s="58"/>
      <c r="AN97" s="59">
        <v>140000</v>
      </c>
      <c r="AO97" s="53" t="s">
        <v>367</v>
      </c>
      <c r="AP97" s="53"/>
      <c r="AQ97" s="53"/>
      <c r="AR97" s="53"/>
      <c r="AS97" s="53"/>
      <c r="AT97" s="50"/>
      <c r="AU97" s="50"/>
      <c r="AV97" s="50"/>
    </row>
    <row r="98" spans="1:48" x14ac:dyDescent="0.2">
      <c r="A98" s="37"/>
      <c r="B98" s="44"/>
      <c r="C98" s="63" t="s">
        <v>169</v>
      </c>
      <c r="D98" s="49" t="s">
        <v>194</v>
      </c>
      <c r="E98" s="50"/>
      <c r="F98" s="40"/>
      <c r="G98" s="40"/>
      <c r="H98" s="40"/>
      <c r="I98" s="40"/>
      <c r="J98" s="54" t="s">
        <v>212</v>
      </c>
      <c r="K98" s="64"/>
      <c r="L98" s="48" t="s">
        <v>222</v>
      </c>
      <c r="M98" s="67"/>
      <c r="N98" s="50"/>
      <c r="O98" s="50"/>
      <c r="P98" s="39"/>
      <c r="Q98" s="39"/>
      <c r="R98" s="40"/>
      <c r="S98" s="40"/>
      <c r="T98" s="40"/>
      <c r="U98" s="40"/>
      <c r="V98" s="40"/>
      <c r="W98" s="40"/>
      <c r="X98" s="40"/>
      <c r="Y98" s="40"/>
      <c r="Z98" s="40"/>
      <c r="AA98" s="40"/>
      <c r="AB98" s="40"/>
      <c r="AC98" s="40"/>
      <c r="AD98" s="40"/>
      <c r="AE98" s="40"/>
      <c r="AF98" s="40"/>
      <c r="AG98" s="40"/>
      <c r="AH98" s="40"/>
      <c r="AI98" s="56" t="s">
        <v>146</v>
      </c>
      <c r="AJ98" s="65">
        <v>2006</v>
      </c>
      <c r="AK98" s="58"/>
      <c r="AL98" s="58"/>
      <c r="AM98" s="58"/>
      <c r="AN98" s="59">
        <v>864000</v>
      </c>
      <c r="AO98" s="53" t="s">
        <v>367</v>
      </c>
      <c r="AP98" s="53"/>
      <c r="AQ98" s="53"/>
      <c r="AR98" s="53"/>
      <c r="AS98" s="53"/>
      <c r="AT98" s="50"/>
      <c r="AU98" s="50"/>
      <c r="AV98" s="50"/>
    </row>
    <row r="99" spans="1:48" x14ac:dyDescent="0.2">
      <c r="A99" s="37"/>
      <c r="B99" s="44"/>
      <c r="C99" s="63" t="s">
        <v>244</v>
      </c>
      <c r="D99" s="49" t="s">
        <v>251</v>
      </c>
      <c r="E99" s="50"/>
      <c r="F99" s="40"/>
      <c r="G99" s="40"/>
      <c r="H99" s="40"/>
      <c r="I99" s="40"/>
      <c r="J99" s="54" t="s">
        <v>257</v>
      </c>
      <c r="K99" s="52" t="s">
        <v>262</v>
      </c>
      <c r="L99" s="48" t="s">
        <v>264</v>
      </c>
      <c r="M99" s="67"/>
      <c r="N99" s="50"/>
      <c r="O99" s="50"/>
      <c r="P99" s="39"/>
      <c r="Q99" s="39"/>
      <c r="R99" s="40"/>
      <c r="S99" s="40"/>
      <c r="T99" s="40"/>
      <c r="U99" s="40"/>
      <c r="V99" s="40"/>
      <c r="W99" s="40"/>
      <c r="X99" s="40"/>
      <c r="Y99" s="40"/>
      <c r="Z99" s="40"/>
      <c r="AA99" s="40"/>
      <c r="AB99" s="40"/>
      <c r="AC99" s="40"/>
      <c r="AD99" s="40"/>
      <c r="AE99" s="40"/>
      <c r="AF99" s="40"/>
      <c r="AG99" s="40"/>
      <c r="AH99" s="40"/>
      <c r="AI99" s="56" t="s">
        <v>146</v>
      </c>
      <c r="AJ99" s="57">
        <v>2007</v>
      </c>
      <c r="AK99" s="58"/>
      <c r="AL99" s="58"/>
      <c r="AM99" s="58"/>
      <c r="AN99" s="59">
        <v>14850000</v>
      </c>
      <c r="AO99" s="53" t="s">
        <v>367</v>
      </c>
      <c r="AP99" s="53"/>
      <c r="AQ99" s="53"/>
      <c r="AR99" s="53"/>
      <c r="AS99" s="53"/>
      <c r="AT99" s="50"/>
      <c r="AU99" s="50"/>
      <c r="AV99" s="50"/>
    </row>
    <row r="100" spans="1:48" x14ac:dyDescent="0.2">
      <c r="A100" s="37"/>
      <c r="B100" s="44"/>
      <c r="C100" s="63" t="s">
        <v>245</v>
      </c>
      <c r="D100" s="49" t="s">
        <v>252</v>
      </c>
      <c r="E100" s="50"/>
      <c r="F100" s="40"/>
      <c r="G100" s="40"/>
      <c r="H100" s="40"/>
      <c r="I100" s="40"/>
      <c r="J100" s="68"/>
      <c r="K100" s="64"/>
      <c r="L100" s="48" t="s">
        <v>264</v>
      </c>
      <c r="M100" s="67"/>
      <c r="N100" s="50"/>
      <c r="O100" s="50"/>
      <c r="P100" s="39"/>
      <c r="Q100" s="39"/>
      <c r="R100" s="40"/>
      <c r="S100" s="40"/>
      <c r="T100" s="40"/>
      <c r="U100" s="40"/>
      <c r="V100" s="40"/>
      <c r="W100" s="40"/>
      <c r="X100" s="40"/>
      <c r="Y100" s="40"/>
      <c r="Z100" s="40"/>
      <c r="AA100" s="40"/>
      <c r="AB100" s="40"/>
      <c r="AC100" s="40"/>
      <c r="AD100" s="40"/>
      <c r="AE100" s="40"/>
      <c r="AF100" s="40"/>
      <c r="AG100" s="40"/>
      <c r="AH100" s="40"/>
      <c r="AI100" s="56" t="s">
        <v>146</v>
      </c>
      <c r="AJ100" s="57">
        <v>2007</v>
      </c>
      <c r="AK100" s="58"/>
      <c r="AL100" s="58"/>
      <c r="AM100" s="58"/>
      <c r="AN100" s="59">
        <v>3960000</v>
      </c>
      <c r="AO100" s="53"/>
      <c r="AP100" s="53"/>
      <c r="AQ100" s="53"/>
      <c r="AR100" s="53"/>
      <c r="AS100" s="53" t="s">
        <v>365</v>
      </c>
      <c r="AT100" s="50"/>
      <c r="AU100" s="50"/>
      <c r="AV100" s="50"/>
    </row>
    <row r="101" spans="1:48" ht="39" x14ac:dyDescent="0.2">
      <c r="A101" s="37"/>
      <c r="B101" s="44"/>
      <c r="C101" s="63" t="s">
        <v>243</v>
      </c>
      <c r="D101" s="49" t="s">
        <v>250</v>
      </c>
      <c r="E101" s="50"/>
      <c r="F101" s="40"/>
      <c r="G101" s="40"/>
      <c r="H101" s="40"/>
      <c r="I101" s="40"/>
      <c r="J101" s="54" t="s">
        <v>202</v>
      </c>
      <c r="K101" s="52" t="s">
        <v>261</v>
      </c>
      <c r="L101" s="48" t="s">
        <v>264</v>
      </c>
      <c r="M101" s="69" t="s">
        <v>268</v>
      </c>
      <c r="N101" s="50"/>
      <c r="O101" s="50"/>
      <c r="P101" s="39"/>
      <c r="Q101" s="39"/>
      <c r="R101" s="40"/>
      <c r="S101" s="40"/>
      <c r="T101" s="40"/>
      <c r="U101" s="40"/>
      <c r="V101" s="40"/>
      <c r="W101" s="40"/>
      <c r="X101" s="40"/>
      <c r="Y101" s="40"/>
      <c r="Z101" s="40"/>
      <c r="AA101" s="40"/>
      <c r="AB101" s="40"/>
      <c r="AC101" s="40"/>
      <c r="AD101" s="40"/>
      <c r="AE101" s="40"/>
      <c r="AF101" s="40"/>
      <c r="AG101" s="40"/>
      <c r="AH101" s="40"/>
      <c r="AI101" s="56" t="s">
        <v>146</v>
      </c>
      <c r="AJ101" s="57">
        <v>2007</v>
      </c>
      <c r="AK101" s="58"/>
      <c r="AL101" s="58"/>
      <c r="AM101" s="58"/>
      <c r="AN101" s="59">
        <v>25410000</v>
      </c>
      <c r="AO101" s="53" t="s">
        <v>124</v>
      </c>
      <c r="AP101" s="53"/>
      <c r="AQ101" s="53"/>
      <c r="AR101" s="53"/>
      <c r="AS101" s="53"/>
      <c r="AT101" s="50"/>
      <c r="AU101" s="50"/>
      <c r="AV101" s="50"/>
    </row>
    <row r="102" spans="1:48" x14ac:dyDescent="0.2">
      <c r="A102" s="37"/>
      <c r="B102" s="44"/>
      <c r="C102" s="63" t="s">
        <v>248</v>
      </c>
      <c r="D102" s="49" t="s">
        <v>255</v>
      </c>
      <c r="E102" s="50"/>
      <c r="F102" s="40"/>
      <c r="G102" s="40"/>
      <c r="H102" s="40"/>
      <c r="I102" s="40"/>
      <c r="J102" s="54" t="s">
        <v>260</v>
      </c>
      <c r="K102" s="64"/>
      <c r="L102" s="48" t="s">
        <v>264</v>
      </c>
      <c r="M102" s="67"/>
      <c r="N102" s="50"/>
      <c r="O102" s="50"/>
      <c r="P102" s="39"/>
      <c r="Q102" s="39"/>
      <c r="R102" s="40"/>
      <c r="S102" s="40"/>
      <c r="T102" s="40"/>
      <c r="U102" s="40"/>
      <c r="V102" s="40"/>
      <c r="W102" s="40"/>
      <c r="X102" s="40"/>
      <c r="Y102" s="40"/>
      <c r="Z102" s="40"/>
      <c r="AA102" s="40"/>
      <c r="AB102" s="40"/>
      <c r="AC102" s="40"/>
      <c r="AD102" s="40"/>
      <c r="AE102" s="40"/>
      <c r="AF102" s="40"/>
      <c r="AG102" s="40"/>
      <c r="AH102" s="40"/>
      <c r="AI102" s="56" t="s">
        <v>146</v>
      </c>
      <c r="AJ102" s="57">
        <v>2007</v>
      </c>
      <c r="AK102" s="58"/>
      <c r="AL102" s="58"/>
      <c r="AM102" s="58"/>
      <c r="AN102" s="70">
        <v>64509200</v>
      </c>
      <c r="AO102" s="53" t="s">
        <v>124</v>
      </c>
      <c r="AP102" s="53"/>
      <c r="AQ102" s="53"/>
      <c r="AR102" s="53"/>
      <c r="AS102" s="53"/>
      <c r="AT102" s="50"/>
      <c r="AU102" s="50"/>
      <c r="AV102" s="50"/>
    </row>
    <row r="103" spans="1:48" x14ac:dyDescent="0.2">
      <c r="A103" s="37"/>
      <c r="B103" s="44"/>
      <c r="C103" s="63" t="s">
        <v>249</v>
      </c>
      <c r="D103" s="49" t="s">
        <v>256</v>
      </c>
      <c r="E103" s="50"/>
      <c r="F103" s="40"/>
      <c r="G103" s="40"/>
      <c r="H103" s="40"/>
      <c r="I103" s="40"/>
      <c r="J103" s="54" t="s">
        <v>259</v>
      </c>
      <c r="K103" s="52" t="s">
        <v>263</v>
      </c>
      <c r="L103" s="54" t="s">
        <v>266</v>
      </c>
      <c r="M103" s="67"/>
      <c r="N103" s="50"/>
      <c r="O103" s="50"/>
      <c r="P103" s="39"/>
      <c r="Q103" s="39"/>
      <c r="R103" s="40"/>
      <c r="S103" s="40"/>
      <c r="T103" s="40"/>
      <c r="U103" s="40"/>
      <c r="V103" s="40"/>
      <c r="W103" s="40"/>
      <c r="X103" s="40"/>
      <c r="Y103" s="40"/>
      <c r="Z103" s="40"/>
      <c r="AA103" s="40"/>
      <c r="AB103" s="40"/>
      <c r="AC103" s="40"/>
      <c r="AD103" s="40"/>
      <c r="AE103" s="40"/>
      <c r="AF103" s="40"/>
      <c r="AG103" s="40"/>
      <c r="AH103" s="40"/>
      <c r="AI103" s="56" t="s">
        <v>146</v>
      </c>
      <c r="AJ103" s="57">
        <v>2007</v>
      </c>
      <c r="AK103" s="58"/>
      <c r="AL103" s="58"/>
      <c r="AM103" s="58"/>
      <c r="AN103" s="70">
        <v>4356000</v>
      </c>
      <c r="AO103" s="53" t="s">
        <v>124</v>
      </c>
      <c r="AP103" s="53"/>
      <c r="AQ103" s="53"/>
      <c r="AR103" s="53"/>
      <c r="AS103" s="53"/>
      <c r="AT103" s="50"/>
      <c r="AU103" s="50"/>
      <c r="AV103" s="50"/>
    </row>
    <row r="104" spans="1:48" x14ac:dyDescent="0.2">
      <c r="A104" s="37"/>
      <c r="B104" s="44"/>
      <c r="C104" s="63" t="s">
        <v>315</v>
      </c>
      <c r="D104" s="49"/>
      <c r="E104" s="50"/>
      <c r="F104" s="40"/>
      <c r="G104" s="40"/>
      <c r="H104" s="40"/>
      <c r="I104" s="40"/>
      <c r="J104" s="68"/>
      <c r="K104" s="64"/>
      <c r="L104" s="71"/>
      <c r="M104" s="67"/>
      <c r="N104" s="50"/>
      <c r="O104" s="50"/>
      <c r="P104" s="39"/>
      <c r="Q104" s="39"/>
      <c r="R104" s="40"/>
      <c r="S104" s="40"/>
      <c r="T104" s="40"/>
      <c r="U104" s="40"/>
      <c r="V104" s="40"/>
      <c r="W104" s="40"/>
      <c r="X104" s="40"/>
      <c r="Y104" s="40"/>
      <c r="Z104" s="40"/>
      <c r="AA104" s="40"/>
      <c r="AB104" s="40"/>
      <c r="AC104" s="40"/>
      <c r="AD104" s="40"/>
      <c r="AE104" s="40"/>
      <c r="AF104" s="40"/>
      <c r="AG104" s="40"/>
      <c r="AH104" s="40"/>
      <c r="AI104" s="56" t="s">
        <v>146</v>
      </c>
      <c r="AJ104" s="57">
        <v>2007</v>
      </c>
      <c r="AK104" s="58"/>
      <c r="AL104" s="58"/>
      <c r="AM104" s="58"/>
      <c r="AN104" s="59">
        <v>14685000</v>
      </c>
      <c r="AO104" s="53"/>
      <c r="AP104" s="53"/>
      <c r="AQ104" s="53"/>
      <c r="AR104" s="53"/>
      <c r="AS104" s="53" t="s">
        <v>365</v>
      </c>
      <c r="AT104" s="50"/>
      <c r="AU104" s="50"/>
      <c r="AV104" s="50"/>
    </row>
    <row r="105" spans="1:48" x14ac:dyDescent="0.2">
      <c r="A105" s="37"/>
      <c r="B105" s="44"/>
      <c r="C105" s="63" t="s">
        <v>316</v>
      </c>
      <c r="D105" s="49" t="s">
        <v>322</v>
      </c>
      <c r="E105" s="50"/>
      <c r="F105" s="40"/>
      <c r="G105" s="40"/>
      <c r="H105" s="40"/>
      <c r="I105" s="40"/>
      <c r="J105" s="68"/>
      <c r="K105" s="64"/>
      <c r="L105" s="48" t="s">
        <v>264</v>
      </c>
      <c r="M105" s="67"/>
      <c r="N105" s="50"/>
      <c r="O105" s="50"/>
      <c r="P105" s="39"/>
      <c r="Q105" s="39"/>
      <c r="R105" s="40"/>
      <c r="S105" s="40"/>
      <c r="T105" s="40"/>
      <c r="U105" s="40"/>
      <c r="V105" s="40"/>
      <c r="W105" s="40"/>
      <c r="X105" s="40"/>
      <c r="Y105" s="40"/>
      <c r="Z105" s="40"/>
      <c r="AA105" s="40"/>
      <c r="AB105" s="40"/>
      <c r="AC105" s="40"/>
      <c r="AD105" s="40"/>
      <c r="AE105" s="40"/>
      <c r="AF105" s="40"/>
      <c r="AG105" s="40"/>
      <c r="AH105" s="40"/>
      <c r="AI105" s="56" t="s">
        <v>146</v>
      </c>
      <c r="AJ105" s="57">
        <v>2007</v>
      </c>
      <c r="AK105" s="58"/>
      <c r="AL105" s="58"/>
      <c r="AM105" s="58"/>
      <c r="AN105" s="59">
        <v>9790000</v>
      </c>
      <c r="AO105" s="53"/>
      <c r="AP105" s="53"/>
      <c r="AQ105" s="53"/>
      <c r="AR105" s="53"/>
      <c r="AS105" s="53" t="s">
        <v>365</v>
      </c>
      <c r="AT105" s="50"/>
      <c r="AU105" s="50"/>
      <c r="AV105" s="50"/>
    </row>
    <row r="106" spans="1:48" x14ac:dyDescent="0.2">
      <c r="A106" s="37"/>
      <c r="B106" s="44"/>
      <c r="C106" s="63" t="s">
        <v>317</v>
      </c>
      <c r="D106" s="49" t="s">
        <v>323</v>
      </c>
      <c r="E106" s="50"/>
      <c r="F106" s="40"/>
      <c r="G106" s="40"/>
      <c r="H106" s="40"/>
      <c r="I106" s="40"/>
      <c r="J106" s="68"/>
      <c r="K106" s="64"/>
      <c r="L106" s="48" t="s">
        <v>264</v>
      </c>
      <c r="M106" s="67"/>
      <c r="N106" s="50"/>
      <c r="O106" s="50"/>
      <c r="P106" s="39"/>
      <c r="Q106" s="39"/>
      <c r="R106" s="40"/>
      <c r="S106" s="40"/>
      <c r="T106" s="40"/>
      <c r="U106" s="40"/>
      <c r="V106" s="40"/>
      <c r="W106" s="40"/>
      <c r="X106" s="40"/>
      <c r="Y106" s="40"/>
      <c r="Z106" s="40"/>
      <c r="AA106" s="40"/>
      <c r="AB106" s="40"/>
      <c r="AC106" s="40"/>
      <c r="AD106" s="40"/>
      <c r="AE106" s="40"/>
      <c r="AF106" s="40"/>
      <c r="AG106" s="40"/>
      <c r="AH106" s="40"/>
      <c r="AI106" s="56" t="s">
        <v>146</v>
      </c>
      <c r="AJ106" s="57">
        <v>2007</v>
      </c>
      <c r="AK106" s="58"/>
      <c r="AL106" s="58"/>
      <c r="AM106" s="58"/>
      <c r="AN106" s="59">
        <v>5500000</v>
      </c>
      <c r="AO106" s="53"/>
      <c r="AP106" s="53"/>
      <c r="AQ106" s="53"/>
      <c r="AR106" s="53"/>
      <c r="AS106" s="53" t="s">
        <v>365</v>
      </c>
      <c r="AT106" s="50"/>
      <c r="AU106" s="50"/>
      <c r="AV106" s="50"/>
    </row>
    <row r="107" spans="1:48" x14ac:dyDescent="0.2">
      <c r="A107" s="37"/>
      <c r="B107" s="44"/>
      <c r="C107" s="63" t="s">
        <v>318</v>
      </c>
      <c r="D107" s="49" t="s">
        <v>324</v>
      </c>
      <c r="E107" s="50"/>
      <c r="F107" s="40"/>
      <c r="G107" s="40"/>
      <c r="H107" s="40"/>
      <c r="I107" s="40"/>
      <c r="J107" s="68"/>
      <c r="K107" s="64"/>
      <c r="L107" s="48" t="s">
        <v>326</v>
      </c>
      <c r="M107" s="67"/>
      <c r="N107" s="50"/>
      <c r="O107" s="50"/>
      <c r="P107" s="39"/>
      <c r="Q107" s="39"/>
      <c r="R107" s="40"/>
      <c r="S107" s="40"/>
      <c r="T107" s="40"/>
      <c r="U107" s="40"/>
      <c r="V107" s="40"/>
      <c r="W107" s="40"/>
      <c r="X107" s="40"/>
      <c r="Y107" s="40"/>
      <c r="Z107" s="40"/>
      <c r="AA107" s="40"/>
      <c r="AB107" s="40"/>
      <c r="AC107" s="40"/>
      <c r="AD107" s="40"/>
      <c r="AE107" s="40"/>
      <c r="AF107" s="40"/>
      <c r="AG107" s="40"/>
      <c r="AH107" s="40"/>
      <c r="AI107" s="56" t="s">
        <v>146</v>
      </c>
      <c r="AJ107" s="57">
        <v>2007</v>
      </c>
      <c r="AK107" s="58"/>
      <c r="AL107" s="58"/>
      <c r="AM107" s="58"/>
      <c r="AN107" s="59">
        <v>2970000</v>
      </c>
      <c r="AO107" s="53"/>
      <c r="AP107" s="53"/>
      <c r="AQ107" s="53"/>
      <c r="AR107" s="53"/>
      <c r="AS107" s="53" t="s">
        <v>365</v>
      </c>
      <c r="AT107" s="50"/>
      <c r="AU107" s="50"/>
      <c r="AV107" s="50"/>
    </row>
    <row r="108" spans="1:48" x14ac:dyDescent="0.2">
      <c r="A108" s="37"/>
      <c r="B108" s="44"/>
      <c r="C108" s="63" t="s">
        <v>319</v>
      </c>
      <c r="D108" s="49"/>
      <c r="E108" s="50"/>
      <c r="F108" s="40"/>
      <c r="G108" s="40"/>
      <c r="H108" s="40"/>
      <c r="I108" s="40"/>
      <c r="J108" s="68"/>
      <c r="K108" s="64"/>
      <c r="L108" s="48" t="s">
        <v>264</v>
      </c>
      <c r="M108" s="67"/>
      <c r="N108" s="50"/>
      <c r="O108" s="50"/>
      <c r="P108" s="39"/>
      <c r="Q108" s="39"/>
      <c r="R108" s="40"/>
      <c r="S108" s="40"/>
      <c r="T108" s="40"/>
      <c r="U108" s="40"/>
      <c r="V108" s="40"/>
      <c r="W108" s="40"/>
      <c r="X108" s="40"/>
      <c r="Y108" s="40"/>
      <c r="Z108" s="40"/>
      <c r="AA108" s="40"/>
      <c r="AB108" s="40"/>
      <c r="AC108" s="40"/>
      <c r="AD108" s="40"/>
      <c r="AE108" s="40"/>
      <c r="AF108" s="40"/>
      <c r="AG108" s="40"/>
      <c r="AH108" s="40"/>
      <c r="AI108" s="56" t="s">
        <v>146</v>
      </c>
      <c r="AJ108" s="57">
        <v>2007</v>
      </c>
      <c r="AK108" s="58"/>
      <c r="AL108" s="58"/>
      <c r="AM108" s="58"/>
      <c r="AN108" s="59">
        <v>2640000</v>
      </c>
      <c r="AO108" s="53"/>
      <c r="AP108" s="53"/>
      <c r="AQ108" s="53"/>
      <c r="AR108" s="53"/>
      <c r="AS108" s="53" t="s">
        <v>365</v>
      </c>
      <c r="AT108" s="50"/>
      <c r="AU108" s="50"/>
      <c r="AV108" s="50"/>
    </row>
    <row r="109" spans="1:48" x14ac:dyDescent="0.2">
      <c r="A109" s="37"/>
      <c r="B109" s="44"/>
      <c r="C109" s="63" t="s">
        <v>320</v>
      </c>
      <c r="D109" s="49" t="s">
        <v>325</v>
      </c>
      <c r="E109" s="50"/>
      <c r="F109" s="40"/>
      <c r="G109" s="40"/>
      <c r="H109" s="40"/>
      <c r="I109" s="40"/>
      <c r="J109" s="68"/>
      <c r="K109" s="64"/>
      <c r="L109" s="48" t="s">
        <v>264</v>
      </c>
      <c r="M109" s="67"/>
      <c r="N109" s="50"/>
      <c r="O109" s="50"/>
      <c r="P109" s="39"/>
      <c r="Q109" s="39"/>
      <c r="R109" s="40"/>
      <c r="S109" s="40"/>
      <c r="T109" s="40"/>
      <c r="U109" s="40"/>
      <c r="V109" s="40"/>
      <c r="W109" s="40"/>
      <c r="X109" s="40"/>
      <c r="Y109" s="40"/>
      <c r="Z109" s="40"/>
      <c r="AA109" s="40"/>
      <c r="AB109" s="40"/>
      <c r="AC109" s="40"/>
      <c r="AD109" s="40"/>
      <c r="AE109" s="40"/>
      <c r="AF109" s="40"/>
      <c r="AG109" s="40"/>
      <c r="AH109" s="40"/>
      <c r="AI109" s="56" t="s">
        <v>146</v>
      </c>
      <c r="AJ109" s="57">
        <v>2007</v>
      </c>
      <c r="AK109" s="58"/>
      <c r="AL109" s="58"/>
      <c r="AM109" s="58"/>
      <c r="AN109" s="59">
        <v>902000</v>
      </c>
      <c r="AO109" s="53"/>
      <c r="AP109" s="53"/>
      <c r="AQ109" s="53"/>
      <c r="AR109" s="53"/>
      <c r="AS109" s="53" t="s">
        <v>365</v>
      </c>
      <c r="AT109" s="50"/>
      <c r="AU109" s="50"/>
      <c r="AV109" s="50"/>
    </row>
    <row r="110" spans="1:48" x14ac:dyDescent="0.2">
      <c r="A110" s="37"/>
      <c r="B110" s="44"/>
      <c r="C110" s="63" t="s">
        <v>321</v>
      </c>
      <c r="D110" s="49"/>
      <c r="E110" s="50"/>
      <c r="F110" s="40"/>
      <c r="G110" s="40"/>
      <c r="H110" s="40"/>
      <c r="I110" s="40"/>
      <c r="J110" s="68"/>
      <c r="K110" s="64"/>
      <c r="L110" s="48" t="s">
        <v>264</v>
      </c>
      <c r="M110" s="67"/>
      <c r="N110" s="50"/>
      <c r="O110" s="50"/>
      <c r="P110" s="39"/>
      <c r="Q110" s="39"/>
      <c r="R110" s="40"/>
      <c r="S110" s="40"/>
      <c r="T110" s="40"/>
      <c r="U110" s="40"/>
      <c r="V110" s="40"/>
      <c r="W110" s="40"/>
      <c r="X110" s="40"/>
      <c r="Y110" s="40"/>
      <c r="Z110" s="40"/>
      <c r="AA110" s="40"/>
      <c r="AB110" s="40"/>
      <c r="AC110" s="40"/>
      <c r="AD110" s="40"/>
      <c r="AE110" s="40"/>
      <c r="AF110" s="40"/>
      <c r="AG110" s="40"/>
      <c r="AH110" s="40"/>
      <c r="AI110" s="56" t="s">
        <v>146</v>
      </c>
      <c r="AJ110" s="57">
        <v>2007</v>
      </c>
      <c r="AK110" s="58"/>
      <c r="AL110" s="58"/>
      <c r="AM110" s="58"/>
      <c r="AN110" s="59">
        <v>3300000</v>
      </c>
      <c r="AO110" s="53" t="s">
        <v>367</v>
      </c>
      <c r="AP110" s="53"/>
      <c r="AQ110" s="53"/>
      <c r="AR110" s="53"/>
      <c r="AS110" s="53"/>
      <c r="AT110" s="50"/>
      <c r="AU110" s="50"/>
      <c r="AV110" s="50"/>
    </row>
    <row r="111" spans="1:48" x14ac:dyDescent="0.2">
      <c r="A111" s="37"/>
      <c r="B111" s="44"/>
      <c r="C111" s="63" t="s">
        <v>269</v>
      </c>
      <c r="D111" s="49"/>
      <c r="E111" s="50"/>
      <c r="F111" s="40"/>
      <c r="G111" s="40"/>
      <c r="H111" s="40"/>
      <c r="I111" s="40"/>
      <c r="J111" s="54" t="s">
        <v>258</v>
      </c>
      <c r="K111" s="54" t="s">
        <v>286</v>
      </c>
      <c r="L111" s="54" t="s">
        <v>287</v>
      </c>
      <c r="M111" s="67"/>
      <c r="N111" s="50"/>
      <c r="O111" s="50"/>
      <c r="P111" s="39"/>
      <c r="Q111" s="39"/>
      <c r="R111" s="40"/>
      <c r="S111" s="40"/>
      <c r="T111" s="40"/>
      <c r="U111" s="40"/>
      <c r="V111" s="40"/>
      <c r="W111" s="40"/>
      <c r="X111" s="40"/>
      <c r="Y111" s="40"/>
      <c r="Z111" s="40"/>
      <c r="AA111" s="40"/>
      <c r="AB111" s="40"/>
      <c r="AC111" s="40"/>
      <c r="AD111" s="40"/>
      <c r="AE111" s="40"/>
      <c r="AF111" s="40"/>
      <c r="AG111" s="40"/>
      <c r="AH111" s="40"/>
      <c r="AI111" s="56" t="s">
        <v>146</v>
      </c>
      <c r="AJ111" s="57">
        <v>2008</v>
      </c>
      <c r="AK111" s="58"/>
      <c r="AL111" s="58"/>
      <c r="AM111" s="58"/>
      <c r="AN111" s="59">
        <v>12265000</v>
      </c>
      <c r="AO111" s="53" t="s">
        <v>367</v>
      </c>
      <c r="AP111" s="53"/>
      <c r="AQ111" s="53"/>
      <c r="AR111" s="53"/>
      <c r="AS111" s="53"/>
      <c r="AT111" s="50"/>
      <c r="AU111" s="50"/>
      <c r="AV111" s="50"/>
    </row>
    <row r="112" spans="1:48" x14ac:dyDescent="0.2">
      <c r="A112" s="37"/>
      <c r="B112" s="44"/>
      <c r="C112" s="63" t="s">
        <v>270</v>
      </c>
      <c r="D112" s="49"/>
      <c r="E112" s="50"/>
      <c r="F112" s="40"/>
      <c r="G112" s="40"/>
      <c r="H112" s="40"/>
      <c r="I112" s="40"/>
      <c r="J112" s="54" t="s">
        <v>257</v>
      </c>
      <c r="K112" s="54" t="s">
        <v>262</v>
      </c>
      <c r="L112" s="54" t="s">
        <v>264</v>
      </c>
      <c r="M112" s="67"/>
      <c r="N112" s="50"/>
      <c r="O112" s="50"/>
      <c r="P112" s="39"/>
      <c r="Q112" s="39"/>
      <c r="R112" s="40"/>
      <c r="S112" s="40"/>
      <c r="T112" s="40"/>
      <c r="U112" s="40"/>
      <c r="V112" s="40"/>
      <c r="W112" s="40"/>
      <c r="X112" s="40"/>
      <c r="Y112" s="40"/>
      <c r="Z112" s="40"/>
      <c r="AA112" s="40"/>
      <c r="AB112" s="40"/>
      <c r="AC112" s="40"/>
      <c r="AD112" s="40"/>
      <c r="AE112" s="40"/>
      <c r="AF112" s="40"/>
      <c r="AG112" s="40"/>
      <c r="AH112" s="40"/>
      <c r="AI112" s="56" t="s">
        <v>146</v>
      </c>
      <c r="AJ112" s="57">
        <v>2008</v>
      </c>
      <c r="AK112" s="58"/>
      <c r="AL112" s="58"/>
      <c r="AM112" s="58"/>
      <c r="AN112" s="59">
        <v>1500000</v>
      </c>
      <c r="AO112" s="53" t="s">
        <v>367</v>
      </c>
      <c r="AP112" s="53"/>
      <c r="AQ112" s="53"/>
      <c r="AR112" s="53"/>
      <c r="AS112" s="53"/>
      <c r="AT112" s="50"/>
      <c r="AU112" s="50"/>
      <c r="AV112" s="50"/>
    </row>
    <row r="113" spans="1:48" x14ac:dyDescent="0.2">
      <c r="A113" s="37"/>
      <c r="B113" s="44"/>
      <c r="C113" s="72" t="s">
        <v>271</v>
      </c>
      <c r="D113" s="49" t="s">
        <v>278</v>
      </c>
      <c r="E113" s="50"/>
      <c r="F113" s="40"/>
      <c r="G113" s="40"/>
      <c r="H113" s="40"/>
      <c r="I113" s="40"/>
      <c r="J113" s="73" t="s">
        <v>258</v>
      </c>
      <c r="K113" s="73" t="s">
        <v>262</v>
      </c>
      <c r="L113" s="73" t="s">
        <v>265</v>
      </c>
      <c r="M113" s="67"/>
      <c r="N113" s="50"/>
      <c r="O113" s="50"/>
      <c r="P113" s="39"/>
      <c r="Q113" s="39"/>
      <c r="R113" s="40"/>
      <c r="S113" s="40"/>
      <c r="T113" s="40"/>
      <c r="U113" s="40"/>
      <c r="V113" s="40"/>
      <c r="W113" s="40"/>
      <c r="X113" s="40"/>
      <c r="Y113" s="40"/>
      <c r="Z113" s="40"/>
      <c r="AA113" s="40"/>
      <c r="AB113" s="40"/>
      <c r="AC113" s="40"/>
      <c r="AD113" s="40"/>
      <c r="AE113" s="40"/>
      <c r="AF113" s="40"/>
      <c r="AG113" s="40"/>
      <c r="AH113" s="40"/>
      <c r="AI113" s="56" t="s">
        <v>146</v>
      </c>
      <c r="AJ113" s="74">
        <v>2008</v>
      </c>
      <c r="AK113" s="58"/>
      <c r="AL113" s="58"/>
      <c r="AM113" s="58"/>
      <c r="AN113" s="66">
        <v>14905000</v>
      </c>
      <c r="AO113" s="53" t="s">
        <v>124</v>
      </c>
      <c r="AP113" s="53"/>
      <c r="AQ113" s="53"/>
      <c r="AR113" s="53"/>
      <c r="AS113" s="53"/>
      <c r="AT113" s="50"/>
      <c r="AU113" s="50"/>
      <c r="AV113" s="50"/>
    </row>
    <row r="114" spans="1:48" x14ac:dyDescent="0.2">
      <c r="A114" s="37"/>
      <c r="B114" s="44"/>
      <c r="C114" s="72" t="s">
        <v>272</v>
      </c>
      <c r="D114" s="49" t="s">
        <v>279</v>
      </c>
      <c r="E114" s="50"/>
      <c r="F114" s="40"/>
      <c r="G114" s="40"/>
      <c r="H114" s="40"/>
      <c r="I114" s="40"/>
      <c r="J114" s="73" t="s">
        <v>258</v>
      </c>
      <c r="K114" s="73" t="s">
        <v>263</v>
      </c>
      <c r="L114" s="73" t="s">
        <v>265</v>
      </c>
      <c r="M114" s="67"/>
      <c r="N114" s="50"/>
      <c r="O114" s="50"/>
      <c r="P114" s="39"/>
      <c r="Q114" s="39"/>
      <c r="R114" s="40"/>
      <c r="S114" s="40"/>
      <c r="T114" s="40"/>
      <c r="U114" s="40"/>
      <c r="V114" s="40"/>
      <c r="W114" s="40"/>
      <c r="X114" s="40"/>
      <c r="Y114" s="40"/>
      <c r="Z114" s="40"/>
      <c r="AA114" s="40"/>
      <c r="AB114" s="40"/>
      <c r="AC114" s="40"/>
      <c r="AD114" s="40"/>
      <c r="AE114" s="40"/>
      <c r="AF114" s="40"/>
      <c r="AG114" s="40"/>
      <c r="AH114" s="40"/>
      <c r="AI114" s="56" t="s">
        <v>146</v>
      </c>
      <c r="AJ114" s="74">
        <v>2008</v>
      </c>
      <c r="AK114" s="58"/>
      <c r="AL114" s="58"/>
      <c r="AM114" s="58"/>
      <c r="AN114" s="66">
        <v>6875000</v>
      </c>
      <c r="AO114" s="53"/>
      <c r="AP114" s="53"/>
      <c r="AQ114" s="53"/>
      <c r="AR114" s="53"/>
      <c r="AS114" s="53" t="s">
        <v>365</v>
      </c>
      <c r="AT114" s="50"/>
      <c r="AU114" s="50"/>
      <c r="AV114" s="50"/>
    </row>
    <row r="115" spans="1:48" x14ac:dyDescent="0.2">
      <c r="A115" s="37"/>
      <c r="B115" s="44"/>
      <c r="C115" s="72" t="s">
        <v>273</v>
      </c>
      <c r="D115" s="49" t="s">
        <v>280</v>
      </c>
      <c r="E115" s="50"/>
      <c r="F115" s="40"/>
      <c r="G115" s="40"/>
      <c r="H115" s="40"/>
      <c r="I115" s="40"/>
      <c r="J115" s="73" t="s">
        <v>258</v>
      </c>
      <c r="K115" s="73" t="s">
        <v>262</v>
      </c>
      <c r="L115" s="73" t="s">
        <v>266</v>
      </c>
      <c r="M115" s="67"/>
      <c r="N115" s="50"/>
      <c r="O115" s="50"/>
      <c r="P115" s="39"/>
      <c r="Q115" s="39"/>
      <c r="R115" s="40"/>
      <c r="S115" s="40"/>
      <c r="T115" s="40"/>
      <c r="U115" s="40"/>
      <c r="V115" s="40"/>
      <c r="W115" s="40"/>
      <c r="X115" s="40"/>
      <c r="Y115" s="40"/>
      <c r="Z115" s="40"/>
      <c r="AA115" s="40"/>
      <c r="AB115" s="40"/>
      <c r="AC115" s="40"/>
      <c r="AD115" s="40"/>
      <c r="AE115" s="40"/>
      <c r="AF115" s="40"/>
      <c r="AG115" s="40"/>
      <c r="AH115" s="40"/>
      <c r="AI115" s="56" t="s">
        <v>146</v>
      </c>
      <c r="AJ115" s="74">
        <v>2008</v>
      </c>
      <c r="AK115" s="58"/>
      <c r="AL115" s="58"/>
      <c r="AM115" s="58"/>
      <c r="AN115" s="66">
        <v>3300000</v>
      </c>
      <c r="AO115" s="53" t="s">
        <v>124</v>
      </c>
      <c r="AP115" s="53"/>
      <c r="AQ115" s="53"/>
      <c r="AR115" s="53"/>
      <c r="AS115" s="53"/>
      <c r="AT115" s="50"/>
      <c r="AU115" s="50"/>
      <c r="AV115" s="50"/>
    </row>
    <row r="116" spans="1:48" x14ac:dyDescent="0.2">
      <c r="A116" s="37"/>
      <c r="B116" s="44"/>
      <c r="C116" s="72" t="s">
        <v>274</v>
      </c>
      <c r="D116" s="49" t="s">
        <v>281</v>
      </c>
      <c r="E116" s="50"/>
      <c r="F116" s="40"/>
      <c r="G116" s="40"/>
      <c r="H116" s="40"/>
      <c r="I116" s="40"/>
      <c r="J116" s="73" t="s">
        <v>259</v>
      </c>
      <c r="K116" s="73" t="s">
        <v>263</v>
      </c>
      <c r="L116" s="73" t="s">
        <v>287</v>
      </c>
      <c r="M116" s="67"/>
      <c r="N116" s="50"/>
      <c r="O116" s="50"/>
      <c r="P116" s="39"/>
      <c r="Q116" s="39"/>
      <c r="R116" s="40"/>
      <c r="S116" s="40"/>
      <c r="T116" s="40"/>
      <c r="U116" s="40"/>
      <c r="V116" s="40"/>
      <c r="W116" s="40"/>
      <c r="X116" s="40"/>
      <c r="Y116" s="40"/>
      <c r="Z116" s="40"/>
      <c r="AA116" s="40"/>
      <c r="AB116" s="40"/>
      <c r="AC116" s="40"/>
      <c r="AD116" s="40"/>
      <c r="AE116" s="40"/>
      <c r="AF116" s="40"/>
      <c r="AG116" s="40"/>
      <c r="AH116" s="40"/>
      <c r="AI116" s="56" t="s">
        <v>146</v>
      </c>
      <c r="AJ116" s="74">
        <v>2008</v>
      </c>
      <c r="AK116" s="58"/>
      <c r="AL116" s="58"/>
      <c r="AM116" s="58"/>
      <c r="AN116" s="66">
        <v>2500000</v>
      </c>
      <c r="AO116" s="53" t="s">
        <v>367</v>
      </c>
      <c r="AP116" s="53"/>
      <c r="AQ116" s="53"/>
      <c r="AR116" s="53"/>
      <c r="AS116" s="53"/>
      <c r="AT116" s="50"/>
      <c r="AU116" s="50"/>
      <c r="AV116" s="50"/>
    </row>
    <row r="117" spans="1:48" x14ac:dyDescent="0.2">
      <c r="A117" s="37"/>
      <c r="B117" s="44"/>
      <c r="C117" s="72" t="s">
        <v>275</v>
      </c>
      <c r="D117" s="49" t="s">
        <v>282</v>
      </c>
      <c r="E117" s="50"/>
      <c r="F117" s="40"/>
      <c r="G117" s="40"/>
      <c r="H117" s="40"/>
      <c r="I117" s="40"/>
      <c r="J117" s="73" t="s">
        <v>284</v>
      </c>
      <c r="K117" s="73" t="s">
        <v>262</v>
      </c>
      <c r="L117" s="73" t="s">
        <v>287</v>
      </c>
      <c r="M117" s="67"/>
      <c r="N117" s="50"/>
      <c r="O117" s="50"/>
      <c r="P117" s="39"/>
      <c r="Q117" s="39"/>
      <c r="R117" s="40"/>
      <c r="S117" s="40"/>
      <c r="T117" s="40"/>
      <c r="U117" s="40"/>
      <c r="V117" s="40"/>
      <c r="W117" s="40"/>
      <c r="X117" s="40"/>
      <c r="Y117" s="40"/>
      <c r="Z117" s="40"/>
      <c r="AA117" s="40"/>
      <c r="AB117" s="40"/>
      <c r="AC117" s="40"/>
      <c r="AD117" s="40"/>
      <c r="AE117" s="40"/>
      <c r="AF117" s="40"/>
      <c r="AG117" s="40"/>
      <c r="AH117" s="40"/>
      <c r="AI117" s="56" t="s">
        <v>146</v>
      </c>
      <c r="AJ117" s="74">
        <v>2008</v>
      </c>
      <c r="AK117" s="58"/>
      <c r="AL117" s="58"/>
      <c r="AM117" s="58"/>
      <c r="AN117" s="66">
        <v>5000000</v>
      </c>
      <c r="AO117" s="53" t="s">
        <v>367</v>
      </c>
      <c r="AP117" s="53"/>
      <c r="AQ117" s="53"/>
      <c r="AR117" s="53"/>
      <c r="AS117" s="53"/>
      <c r="AT117" s="50"/>
      <c r="AU117" s="50"/>
      <c r="AV117" s="50"/>
    </row>
    <row r="118" spans="1:48" ht="65" x14ac:dyDescent="0.2">
      <c r="A118" s="37"/>
      <c r="B118" s="44"/>
      <c r="C118" s="63" t="s">
        <v>276</v>
      </c>
      <c r="D118" s="49" t="s">
        <v>255</v>
      </c>
      <c r="E118" s="50"/>
      <c r="F118" s="40"/>
      <c r="G118" s="40"/>
      <c r="H118" s="40"/>
      <c r="I118" s="40"/>
      <c r="J118" s="54" t="s">
        <v>260</v>
      </c>
      <c r="K118" s="68"/>
      <c r="L118" s="54" t="s">
        <v>266</v>
      </c>
      <c r="M118" s="75" t="s">
        <v>288</v>
      </c>
      <c r="N118" s="50"/>
      <c r="O118" s="50"/>
      <c r="P118" s="39"/>
      <c r="Q118" s="39"/>
      <c r="R118" s="40"/>
      <c r="S118" s="40"/>
      <c r="T118" s="40"/>
      <c r="U118" s="40"/>
      <c r="V118" s="40"/>
      <c r="W118" s="40"/>
      <c r="X118" s="40"/>
      <c r="Y118" s="40"/>
      <c r="Z118" s="40"/>
      <c r="AA118" s="40"/>
      <c r="AB118" s="40"/>
      <c r="AC118" s="40"/>
      <c r="AD118" s="40"/>
      <c r="AE118" s="40"/>
      <c r="AF118" s="40"/>
      <c r="AG118" s="40"/>
      <c r="AH118" s="40"/>
      <c r="AI118" s="56" t="s">
        <v>146</v>
      </c>
      <c r="AJ118" s="57">
        <v>2008</v>
      </c>
      <c r="AK118" s="58"/>
      <c r="AL118" s="58"/>
      <c r="AM118" s="58"/>
      <c r="AN118" s="59">
        <v>39600000</v>
      </c>
      <c r="AO118" s="53" t="s">
        <v>124</v>
      </c>
      <c r="AP118" s="53"/>
      <c r="AQ118" s="53"/>
      <c r="AR118" s="53"/>
      <c r="AS118" s="53"/>
      <c r="AT118" s="50"/>
      <c r="AU118" s="50"/>
      <c r="AV118" s="50"/>
    </row>
    <row r="119" spans="1:48" ht="26" x14ac:dyDescent="0.2">
      <c r="A119" s="37"/>
      <c r="B119" s="44"/>
      <c r="C119" s="63" t="s">
        <v>277</v>
      </c>
      <c r="D119" s="49" t="s">
        <v>283</v>
      </c>
      <c r="E119" s="50"/>
      <c r="F119" s="40"/>
      <c r="G119" s="40"/>
      <c r="H119" s="40"/>
      <c r="I119" s="40"/>
      <c r="J119" s="54" t="s">
        <v>285</v>
      </c>
      <c r="K119" s="54" t="s">
        <v>262</v>
      </c>
      <c r="L119" s="54" t="s">
        <v>266</v>
      </c>
      <c r="M119" s="75" t="s">
        <v>289</v>
      </c>
      <c r="N119" s="50"/>
      <c r="O119" s="50"/>
      <c r="P119" s="39"/>
      <c r="Q119" s="39"/>
      <c r="R119" s="40"/>
      <c r="S119" s="40"/>
      <c r="T119" s="40"/>
      <c r="U119" s="40"/>
      <c r="V119" s="40"/>
      <c r="W119" s="40"/>
      <c r="X119" s="40"/>
      <c r="Y119" s="40"/>
      <c r="Z119" s="40"/>
      <c r="AA119" s="40"/>
      <c r="AB119" s="40"/>
      <c r="AC119" s="40"/>
      <c r="AD119" s="40"/>
      <c r="AE119" s="40"/>
      <c r="AF119" s="40"/>
      <c r="AG119" s="40"/>
      <c r="AH119" s="40"/>
      <c r="AI119" s="56" t="s">
        <v>146</v>
      </c>
      <c r="AJ119" s="57">
        <v>2008</v>
      </c>
      <c r="AK119" s="58"/>
      <c r="AL119" s="58"/>
      <c r="AM119" s="58"/>
      <c r="AN119" s="59">
        <v>5890000</v>
      </c>
      <c r="AO119" s="53" t="s">
        <v>367</v>
      </c>
      <c r="AP119" s="53"/>
      <c r="AQ119" s="53"/>
      <c r="AR119" s="53"/>
      <c r="AS119" s="53"/>
      <c r="AT119" s="50"/>
      <c r="AU119" s="50"/>
      <c r="AV119" s="50"/>
    </row>
    <row r="120" spans="1:48" x14ac:dyDescent="0.2">
      <c r="A120" s="37"/>
      <c r="B120" s="44"/>
      <c r="C120" s="63" t="s">
        <v>290</v>
      </c>
      <c r="D120" s="49"/>
      <c r="E120" s="50"/>
      <c r="F120" s="40"/>
      <c r="G120" s="40"/>
      <c r="H120" s="40"/>
      <c r="I120" s="40"/>
      <c r="J120" s="54" t="s">
        <v>258</v>
      </c>
      <c r="K120" s="64"/>
      <c r="L120" s="54" t="s">
        <v>287</v>
      </c>
      <c r="M120" s="67"/>
      <c r="N120" s="50"/>
      <c r="O120" s="50"/>
      <c r="P120" s="39"/>
      <c r="Q120" s="39"/>
      <c r="R120" s="40"/>
      <c r="S120" s="40"/>
      <c r="T120" s="40"/>
      <c r="U120" s="40"/>
      <c r="V120" s="40"/>
      <c r="W120" s="40"/>
      <c r="X120" s="40"/>
      <c r="Y120" s="40"/>
      <c r="Z120" s="40"/>
      <c r="AA120" s="40"/>
      <c r="AB120" s="40"/>
      <c r="AC120" s="40"/>
      <c r="AD120" s="40"/>
      <c r="AE120" s="40"/>
      <c r="AF120" s="40"/>
      <c r="AG120" s="40"/>
      <c r="AH120" s="40"/>
      <c r="AI120" s="56" t="s">
        <v>146</v>
      </c>
      <c r="AJ120" s="57">
        <v>2009</v>
      </c>
      <c r="AK120" s="58"/>
      <c r="AL120" s="58"/>
      <c r="AM120" s="58"/>
      <c r="AN120" s="59">
        <v>14917000</v>
      </c>
      <c r="AO120" s="53" t="s">
        <v>124</v>
      </c>
      <c r="AP120" s="53"/>
      <c r="AQ120" s="53"/>
      <c r="AR120" s="53"/>
      <c r="AS120" s="53"/>
      <c r="AT120" s="50"/>
      <c r="AU120" s="50"/>
      <c r="AV120" s="50"/>
    </row>
    <row r="121" spans="1:48" x14ac:dyDescent="0.2">
      <c r="A121" s="37"/>
      <c r="B121" s="44"/>
      <c r="C121" s="63" t="s">
        <v>291</v>
      </c>
      <c r="D121" s="49" t="s">
        <v>295</v>
      </c>
      <c r="E121" s="50"/>
      <c r="F121" s="40"/>
      <c r="G121" s="40"/>
      <c r="H121" s="40"/>
      <c r="I121" s="40"/>
      <c r="J121" s="54" t="s">
        <v>258</v>
      </c>
      <c r="K121" s="64"/>
      <c r="L121" s="54" t="s">
        <v>265</v>
      </c>
      <c r="M121" s="67"/>
      <c r="N121" s="50"/>
      <c r="O121" s="50"/>
      <c r="P121" s="39"/>
      <c r="Q121" s="39"/>
      <c r="R121" s="40"/>
      <c r="S121" s="40"/>
      <c r="T121" s="40"/>
      <c r="U121" s="40"/>
      <c r="V121" s="40"/>
      <c r="W121" s="40"/>
      <c r="X121" s="40"/>
      <c r="Y121" s="40"/>
      <c r="Z121" s="40"/>
      <c r="AA121" s="40"/>
      <c r="AB121" s="40"/>
      <c r="AC121" s="40"/>
      <c r="AD121" s="40"/>
      <c r="AE121" s="40"/>
      <c r="AF121" s="40"/>
      <c r="AG121" s="40"/>
      <c r="AH121" s="40"/>
      <c r="AI121" s="56" t="s">
        <v>146</v>
      </c>
      <c r="AJ121" s="57">
        <v>2009</v>
      </c>
      <c r="AK121" s="58"/>
      <c r="AL121" s="58"/>
      <c r="AM121" s="58"/>
      <c r="AN121" s="59">
        <v>14400000</v>
      </c>
      <c r="AO121" s="53" t="s">
        <v>124</v>
      </c>
      <c r="AP121" s="53"/>
      <c r="AQ121" s="53"/>
      <c r="AR121" s="53"/>
      <c r="AS121" s="53"/>
      <c r="AT121" s="50"/>
      <c r="AU121" s="50"/>
      <c r="AV121" s="50"/>
    </row>
    <row r="122" spans="1:48" x14ac:dyDescent="0.2">
      <c r="A122" s="37"/>
      <c r="B122" s="44"/>
      <c r="C122" s="63" t="s">
        <v>292</v>
      </c>
      <c r="D122" s="49" t="s">
        <v>296</v>
      </c>
      <c r="E122" s="50"/>
      <c r="F122" s="40"/>
      <c r="G122" s="40"/>
      <c r="H122" s="40"/>
      <c r="I122" s="40"/>
      <c r="J122" s="68"/>
      <c r="K122" s="64"/>
      <c r="L122" s="54" t="s">
        <v>300</v>
      </c>
      <c r="M122" s="67"/>
      <c r="N122" s="50"/>
      <c r="O122" s="50"/>
      <c r="P122" s="39"/>
      <c r="Q122" s="39"/>
      <c r="R122" s="40"/>
      <c r="S122" s="40"/>
      <c r="T122" s="40"/>
      <c r="U122" s="40"/>
      <c r="V122" s="40"/>
      <c r="W122" s="40"/>
      <c r="X122" s="40"/>
      <c r="Y122" s="40"/>
      <c r="Z122" s="40"/>
      <c r="AA122" s="40"/>
      <c r="AB122" s="40"/>
      <c r="AC122" s="40"/>
      <c r="AD122" s="40"/>
      <c r="AE122" s="40"/>
      <c r="AF122" s="40"/>
      <c r="AG122" s="40"/>
      <c r="AH122" s="40"/>
      <c r="AI122" s="56" t="s">
        <v>146</v>
      </c>
      <c r="AJ122" s="57">
        <v>2009</v>
      </c>
      <c r="AK122" s="58"/>
      <c r="AL122" s="58"/>
      <c r="AM122" s="58"/>
      <c r="AN122" s="59">
        <v>4000000</v>
      </c>
      <c r="AO122" s="53" t="s">
        <v>124</v>
      </c>
      <c r="AP122" s="53"/>
      <c r="AQ122" s="53"/>
      <c r="AR122" s="53"/>
      <c r="AS122" s="53"/>
      <c r="AT122" s="50"/>
      <c r="AU122" s="50"/>
      <c r="AV122" s="50"/>
    </row>
    <row r="123" spans="1:48" x14ac:dyDescent="0.2">
      <c r="A123" s="37"/>
      <c r="B123" s="44"/>
      <c r="C123" s="63" t="s">
        <v>293</v>
      </c>
      <c r="D123" s="49"/>
      <c r="E123" s="50"/>
      <c r="F123" s="40"/>
      <c r="G123" s="40"/>
      <c r="H123" s="40"/>
      <c r="I123" s="40"/>
      <c r="J123" s="54" t="s">
        <v>298</v>
      </c>
      <c r="K123" s="64"/>
      <c r="L123" s="54" t="s">
        <v>301</v>
      </c>
      <c r="M123" s="67"/>
      <c r="N123" s="50"/>
      <c r="O123" s="50"/>
      <c r="P123" s="39"/>
      <c r="Q123" s="39"/>
      <c r="R123" s="40"/>
      <c r="S123" s="40"/>
      <c r="T123" s="40"/>
      <c r="U123" s="40"/>
      <c r="V123" s="40"/>
      <c r="W123" s="40"/>
      <c r="X123" s="40"/>
      <c r="Y123" s="40"/>
      <c r="Z123" s="40"/>
      <c r="AA123" s="40"/>
      <c r="AB123" s="40"/>
      <c r="AC123" s="40"/>
      <c r="AD123" s="40"/>
      <c r="AE123" s="40"/>
      <c r="AF123" s="40"/>
      <c r="AG123" s="40"/>
      <c r="AH123" s="40"/>
      <c r="AI123" s="56" t="s">
        <v>146</v>
      </c>
      <c r="AJ123" s="57">
        <v>2009</v>
      </c>
      <c r="AK123" s="58"/>
      <c r="AL123" s="58"/>
      <c r="AM123" s="58"/>
      <c r="AN123" s="59">
        <v>49122000</v>
      </c>
      <c r="AO123" s="53" t="s">
        <v>367</v>
      </c>
      <c r="AP123" s="53"/>
      <c r="AQ123" s="53"/>
      <c r="AR123" s="53"/>
      <c r="AS123" s="53"/>
      <c r="AT123" s="50"/>
      <c r="AU123" s="50"/>
      <c r="AV123" s="50"/>
    </row>
    <row r="124" spans="1:48" x14ac:dyDescent="0.2">
      <c r="A124" s="37"/>
      <c r="B124" s="44"/>
      <c r="C124" s="63" t="s">
        <v>294</v>
      </c>
      <c r="D124" s="76" t="s">
        <v>297</v>
      </c>
      <c r="E124" s="50"/>
      <c r="F124" s="40"/>
      <c r="G124" s="40"/>
      <c r="H124" s="40"/>
      <c r="I124" s="40"/>
      <c r="J124" s="77" t="s">
        <v>299</v>
      </c>
      <c r="K124" s="78"/>
      <c r="L124" s="77" t="s">
        <v>266</v>
      </c>
      <c r="M124" s="78"/>
      <c r="N124" s="50"/>
      <c r="O124" s="50"/>
      <c r="P124" s="39"/>
      <c r="Q124" s="39"/>
      <c r="R124" s="40"/>
      <c r="S124" s="40"/>
      <c r="T124" s="40"/>
      <c r="U124" s="40"/>
      <c r="V124" s="40"/>
      <c r="W124" s="40"/>
      <c r="X124" s="40"/>
      <c r="Y124" s="40"/>
      <c r="Z124" s="40"/>
      <c r="AA124" s="40"/>
      <c r="AB124" s="40"/>
      <c r="AC124" s="40"/>
      <c r="AD124" s="40"/>
      <c r="AE124" s="40"/>
      <c r="AF124" s="40"/>
      <c r="AG124" s="40"/>
      <c r="AH124" s="40"/>
      <c r="AI124" s="56" t="s">
        <v>146</v>
      </c>
      <c r="AJ124" s="79">
        <v>2009</v>
      </c>
      <c r="AK124" s="58"/>
      <c r="AL124" s="58"/>
      <c r="AM124" s="58"/>
      <c r="AN124" s="80">
        <v>19900000</v>
      </c>
      <c r="AO124" s="53" t="s">
        <v>124</v>
      </c>
      <c r="AP124" s="53"/>
      <c r="AQ124" s="53"/>
      <c r="AR124" s="53"/>
      <c r="AS124" s="53"/>
      <c r="AT124" s="50"/>
      <c r="AU124" s="50"/>
      <c r="AV124" s="50"/>
    </row>
    <row r="125" spans="1:48" x14ac:dyDescent="0.2">
      <c r="A125" s="81"/>
      <c r="B125" s="82"/>
      <c r="C125" s="83"/>
      <c r="D125" s="83"/>
      <c r="E125" s="39"/>
      <c r="F125" s="84"/>
      <c r="G125" s="84"/>
      <c r="H125" s="84"/>
      <c r="I125" s="84"/>
      <c r="J125" s="85"/>
      <c r="K125" s="86"/>
      <c r="L125" s="85"/>
      <c r="M125" s="86"/>
      <c r="N125" s="39"/>
      <c r="O125" s="39"/>
      <c r="P125" s="39"/>
      <c r="Q125" s="39"/>
      <c r="R125" s="84"/>
      <c r="S125" s="84"/>
      <c r="T125" s="84"/>
      <c r="U125" s="84"/>
      <c r="V125" s="84"/>
      <c r="W125" s="84"/>
      <c r="X125" s="84"/>
      <c r="Y125" s="84"/>
      <c r="Z125" s="84"/>
      <c r="AA125" s="84"/>
      <c r="AB125" s="84"/>
      <c r="AC125" s="84"/>
      <c r="AD125" s="84"/>
      <c r="AE125" s="84"/>
      <c r="AF125" s="84"/>
      <c r="AG125" s="84"/>
      <c r="AH125" s="84"/>
      <c r="AI125" s="87"/>
      <c r="AJ125" s="88"/>
      <c r="AK125" s="84"/>
      <c r="AL125" s="84"/>
      <c r="AM125" s="84"/>
      <c r="AN125" s="89"/>
      <c r="AO125" s="61"/>
      <c r="AP125" s="61"/>
      <c r="AQ125" s="61"/>
      <c r="AR125" s="61"/>
      <c r="AS125" s="61"/>
      <c r="AT125" s="39"/>
      <c r="AU125" s="39"/>
      <c r="AV125" s="39"/>
    </row>
    <row r="126" spans="1:48" x14ac:dyDescent="0.2">
      <c r="A126" s="37"/>
      <c r="B126" s="44"/>
      <c r="C126" s="76"/>
      <c r="D126" s="76"/>
      <c r="E126" s="39"/>
      <c r="F126" s="40"/>
      <c r="G126" s="40"/>
      <c r="H126" s="40"/>
      <c r="I126" s="40"/>
      <c r="J126" s="77"/>
      <c r="K126" s="90"/>
      <c r="L126" s="77"/>
      <c r="M126" s="90"/>
      <c r="N126" s="39"/>
      <c r="O126" s="39"/>
      <c r="P126" s="39"/>
      <c r="Q126" s="39"/>
      <c r="R126" s="40"/>
      <c r="S126" s="40"/>
      <c r="T126" s="40"/>
      <c r="U126" s="40"/>
      <c r="V126" s="40"/>
      <c r="W126" s="40"/>
      <c r="X126" s="40"/>
      <c r="Y126" s="40"/>
      <c r="Z126" s="40"/>
      <c r="AA126" s="40"/>
      <c r="AB126" s="40"/>
      <c r="AC126" s="40"/>
      <c r="AD126" s="40"/>
      <c r="AE126" s="40"/>
      <c r="AF126" s="40"/>
      <c r="AG126" s="40"/>
      <c r="AH126" s="40"/>
      <c r="AI126" s="56"/>
      <c r="AJ126" s="79"/>
      <c r="AK126" s="40"/>
      <c r="AL126" s="40"/>
      <c r="AM126" s="40"/>
      <c r="AN126" s="80"/>
      <c r="AO126" s="61"/>
      <c r="AP126" s="61"/>
      <c r="AQ126" s="61"/>
      <c r="AR126" s="61"/>
      <c r="AS126" s="61"/>
      <c r="AT126" s="39"/>
      <c r="AU126" s="39"/>
      <c r="AV126" s="39"/>
    </row>
    <row r="127" spans="1:48" x14ac:dyDescent="0.2">
      <c r="A127" s="37"/>
      <c r="B127" s="44"/>
      <c r="C127" s="76"/>
      <c r="D127" s="76"/>
      <c r="E127" s="39"/>
      <c r="F127" s="40"/>
      <c r="G127" s="40"/>
      <c r="H127" s="40"/>
      <c r="I127" s="40"/>
      <c r="J127" s="77"/>
      <c r="K127" s="90"/>
      <c r="L127" s="77"/>
      <c r="M127" s="90"/>
      <c r="N127" s="39"/>
      <c r="O127" s="39"/>
      <c r="P127" s="39"/>
      <c r="Q127" s="39"/>
      <c r="R127" s="40"/>
      <c r="S127" s="40"/>
      <c r="T127" s="40"/>
      <c r="U127" s="40"/>
      <c r="V127" s="40"/>
      <c r="W127" s="40"/>
      <c r="X127" s="40"/>
      <c r="Y127" s="40"/>
      <c r="Z127" s="40"/>
      <c r="AA127" s="40"/>
      <c r="AB127" s="40"/>
      <c r="AC127" s="40"/>
      <c r="AD127" s="40"/>
      <c r="AE127" s="40"/>
      <c r="AF127" s="40"/>
      <c r="AG127" s="40"/>
      <c r="AH127" s="40"/>
      <c r="AI127" s="56"/>
      <c r="AJ127" s="79"/>
      <c r="AK127" s="40"/>
      <c r="AL127" s="40"/>
      <c r="AM127" s="40"/>
      <c r="AN127" s="80"/>
      <c r="AO127" s="61"/>
      <c r="AP127" s="61"/>
      <c r="AQ127" s="61"/>
      <c r="AR127" s="61"/>
      <c r="AS127" s="61"/>
      <c r="AT127" s="39"/>
      <c r="AU127" s="39"/>
      <c r="AV127" s="39"/>
    </row>
    <row r="128" spans="1:48" x14ac:dyDescent="0.2">
      <c r="A128" s="37"/>
      <c r="B128" s="44"/>
      <c r="C128" s="76"/>
      <c r="D128" s="76"/>
      <c r="E128" s="39"/>
      <c r="F128" s="40"/>
      <c r="G128" s="40"/>
      <c r="H128" s="40"/>
      <c r="I128" s="40"/>
      <c r="J128" s="77"/>
      <c r="K128" s="90"/>
      <c r="L128" s="77"/>
      <c r="M128" s="90"/>
      <c r="N128" s="39"/>
      <c r="O128" s="39"/>
      <c r="P128" s="39"/>
      <c r="Q128" s="39"/>
      <c r="R128" s="40"/>
      <c r="S128" s="40"/>
      <c r="T128" s="40"/>
      <c r="U128" s="40"/>
      <c r="V128" s="40"/>
      <c r="W128" s="40"/>
      <c r="X128" s="40"/>
      <c r="Y128" s="40"/>
      <c r="Z128" s="40"/>
      <c r="AA128" s="40"/>
      <c r="AB128" s="40"/>
      <c r="AC128" s="40"/>
      <c r="AD128" s="40"/>
      <c r="AE128" s="40"/>
      <c r="AF128" s="40"/>
      <c r="AG128" s="40"/>
      <c r="AH128" s="40"/>
      <c r="AI128" s="56"/>
      <c r="AJ128" s="79"/>
      <c r="AK128" s="40"/>
      <c r="AL128" s="40"/>
      <c r="AM128" s="40"/>
      <c r="AN128" s="80"/>
      <c r="AO128" s="61"/>
      <c r="AP128" s="61"/>
      <c r="AQ128" s="61"/>
      <c r="AR128" s="61"/>
      <c r="AS128" s="61"/>
      <c r="AT128" s="39"/>
      <c r="AU128" s="39"/>
      <c r="AV128" s="39"/>
    </row>
    <row r="129" spans="1:48" x14ac:dyDescent="0.2">
      <c r="A129" s="37"/>
      <c r="B129" s="44"/>
      <c r="C129" s="49"/>
      <c r="D129" s="49"/>
      <c r="E129" s="39"/>
      <c r="F129" s="40"/>
      <c r="G129" s="40"/>
      <c r="H129" s="40"/>
      <c r="I129" s="40"/>
      <c r="J129" s="54"/>
      <c r="K129" s="39"/>
      <c r="L129" s="48"/>
      <c r="M129" s="39"/>
      <c r="N129" s="39"/>
      <c r="O129" s="39"/>
      <c r="P129" s="39"/>
      <c r="Q129" s="39"/>
      <c r="R129" s="40"/>
      <c r="S129" s="40"/>
      <c r="T129" s="40"/>
      <c r="U129" s="40"/>
      <c r="V129" s="40"/>
      <c r="W129" s="40"/>
      <c r="X129" s="40"/>
      <c r="Y129" s="40"/>
      <c r="Z129" s="40"/>
      <c r="AA129" s="40"/>
      <c r="AB129" s="40"/>
      <c r="AC129" s="40"/>
      <c r="AD129" s="40"/>
      <c r="AE129" s="40"/>
      <c r="AF129" s="40"/>
      <c r="AG129" s="40"/>
      <c r="AH129" s="40"/>
      <c r="AI129" s="56"/>
      <c r="AJ129" s="65"/>
      <c r="AK129" s="40"/>
      <c r="AL129" s="40"/>
      <c r="AM129" s="40"/>
      <c r="AN129" s="59"/>
      <c r="AO129" s="61"/>
      <c r="AP129" s="61"/>
      <c r="AQ129" s="61"/>
      <c r="AR129" s="61"/>
      <c r="AS129" s="61"/>
      <c r="AT129" s="39"/>
      <c r="AU129" s="39"/>
      <c r="AV129" s="39"/>
    </row>
    <row r="130" spans="1:48" x14ac:dyDescent="0.2">
      <c r="A130" s="37" t="s">
        <v>37</v>
      </c>
      <c r="B130" s="44" t="s">
        <v>38</v>
      </c>
      <c r="C130" s="39"/>
      <c r="D130" s="39"/>
      <c r="E130" s="39"/>
      <c r="F130" s="40"/>
      <c r="G130" s="40"/>
      <c r="H130" s="40"/>
      <c r="I130" s="40"/>
      <c r="J130" s="39"/>
      <c r="K130" s="39"/>
      <c r="L130" s="39"/>
      <c r="M130" s="39"/>
      <c r="N130" s="39"/>
      <c r="O130" s="39"/>
      <c r="P130" s="39"/>
      <c r="Q130" s="39"/>
      <c r="R130" s="40"/>
      <c r="S130" s="40"/>
      <c r="T130" s="40"/>
      <c r="U130" s="40"/>
      <c r="V130" s="40"/>
      <c r="W130" s="40"/>
      <c r="X130" s="40"/>
      <c r="Y130" s="40"/>
      <c r="Z130" s="40"/>
      <c r="AA130" s="40"/>
      <c r="AB130" s="40"/>
      <c r="AC130" s="40"/>
      <c r="AD130" s="40"/>
      <c r="AE130" s="40"/>
      <c r="AF130" s="40"/>
      <c r="AG130" s="40"/>
      <c r="AH130" s="40"/>
      <c r="AI130" s="42"/>
      <c r="AJ130" s="42"/>
      <c r="AK130" s="40"/>
      <c r="AL130" s="40"/>
      <c r="AM130" s="40"/>
      <c r="AN130" s="47">
        <f>SUM(AN131:AN143)</f>
        <v>93830000</v>
      </c>
      <c r="AO130" s="61"/>
      <c r="AP130" s="61"/>
      <c r="AQ130" s="61"/>
      <c r="AR130" s="61"/>
      <c r="AS130" s="61"/>
      <c r="AT130" s="39"/>
      <c r="AU130" s="39"/>
      <c r="AV130" s="39"/>
    </row>
    <row r="131" spans="1:48" x14ac:dyDescent="0.2">
      <c r="A131" s="37"/>
      <c r="B131" s="44" t="s">
        <v>112</v>
      </c>
      <c r="C131" s="63" t="s">
        <v>302</v>
      </c>
      <c r="D131" s="49" t="s">
        <v>306</v>
      </c>
      <c r="E131" s="50"/>
      <c r="F131" s="40"/>
      <c r="G131" s="40"/>
      <c r="H131" s="40"/>
      <c r="I131" s="40"/>
      <c r="J131" s="91" t="s">
        <v>310</v>
      </c>
      <c r="K131" s="64"/>
      <c r="L131" s="48" t="s">
        <v>224</v>
      </c>
      <c r="M131" s="64"/>
      <c r="N131" s="50"/>
      <c r="O131" s="50"/>
      <c r="P131" s="39"/>
      <c r="Q131" s="39"/>
      <c r="R131" s="40"/>
      <c r="S131" s="40"/>
      <c r="T131" s="40"/>
      <c r="U131" s="40"/>
      <c r="V131" s="40"/>
      <c r="W131" s="40"/>
      <c r="X131" s="40"/>
      <c r="Y131" s="40"/>
      <c r="Z131" s="40"/>
      <c r="AA131" s="40"/>
      <c r="AB131" s="40"/>
      <c r="AC131" s="40"/>
      <c r="AD131" s="40"/>
      <c r="AE131" s="40"/>
      <c r="AF131" s="40"/>
      <c r="AG131" s="40"/>
      <c r="AH131" s="40"/>
      <c r="AI131" s="56" t="s">
        <v>146</v>
      </c>
      <c r="AJ131" s="57">
        <v>2002</v>
      </c>
      <c r="AK131" s="40"/>
      <c r="AL131" s="40"/>
      <c r="AM131" s="40"/>
      <c r="AN131" s="59">
        <v>180000</v>
      </c>
      <c r="AO131" s="53"/>
      <c r="AP131" s="53"/>
      <c r="AQ131" s="53"/>
      <c r="AR131" s="53"/>
      <c r="AS131" s="53" t="s">
        <v>365</v>
      </c>
      <c r="AT131" s="50"/>
      <c r="AU131" s="50"/>
      <c r="AV131" s="50"/>
    </row>
    <row r="132" spans="1:48" x14ac:dyDescent="0.2">
      <c r="A132" s="37"/>
      <c r="B132" s="44"/>
      <c r="C132" s="63" t="s">
        <v>303</v>
      </c>
      <c r="D132" s="49" t="s">
        <v>307</v>
      </c>
      <c r="E132" s="50"/>
      <c r="F132" s="40"/>
      <c r="G132" s="40"/>
      <c r="H132" s="40"/>
      <c r="I132" s="40"/>
      <c r="J132" s="91" t="s">
        <v>311</v>
      </c>
      <c r="K132" s="68"/>
      <c r="L132" s="48" t="s">
        <v>224</v>
      </c>
      <c r="M132" s="64"/>
      <c r="N132" s="50"/>
      <c r="O132" s="50"/>
      <c r="P132" s="39"/>
      <c r="Q132" s="39"/>
      <c r="R132" s="40"/>
      <c r="S132" s="40"/>
      <c r="T132" s="40"/>
      <c r="U132" s="40"/>
      <c r="V132" s="40"/>
      <c r="W132" s="40"/>
      <c r="X132" s="40"/>
      <c r="Y132" s="40"/>
      <c r="Z132" s="40"/>
      <c r="AA132" s="40"/>
      <c r="AB132" s="40"/>
      <c r="AC132" s="40"/>
      <c r="AD132" s="40"/>
      <c r="AE132" s="40"/>
      <c r="AF132" s="40"/>
      <c r="AG132" s="40"/>
      <c r="AH132" s="40"/>
      <c r="AI132" s="56" t="s">
        <v>146</v>
      </c>
      <c r="AJ132" s="57">
        <v>2002</v>
      </c>
      <c r="AK132" s="40"/>
      <c r="AL132" s="40"/>
      <c r="AM132" s="40"/>
      <c r="AN132" s="59">
        <v>3150000</v>
      </c>
      <c r="AO132" s="53"/>
      <c r="AP132" s="53"/>
      <c r="AQ132" s="53"/>
      <c r="AR132" s="53"/>
      <c r="AS132" s="53" t="s">
        <v>365</v>
      </c>
      <c r="AT132" s="50"/>
      <c r="AU132" s="50"/>
      <c r="AV132" s="50"/>
    </row>
    <row r="133" spans="1:48" x14ac:dyDescent="0.2">
      <c r="A133" s="37"/>
      <c r="B133" s="44"/>
      <c r="C133" s="63" t="s">
        <v>303</v>
      </c>
      <c r="D133" s="49" t="s">
        <v>307</v>
      </c>
      <c r="E133" s="50"/>
      <c r="F133" s="40"/>
      <c r="G133" s="40"/>
      <c r="H133" s="40"/>
      <c r="I133" s="40"/>
      <c r="J133" s="91" t="s">
        <v>311</v>
      </c>
      <c r="K133" s="68"/>
      <c r="L133" s="48" t="s">
        <v>224</v>
      </c>
      <c r="M133" s="64"/>
      <c r="N133" s="50"/>
      <c r="O133" s="50"/>
      <c r="P133" s="39"/>
      <c r="Q133" s="39"/>
      <c r="R133" s="40"/>
      <c r="S133" s="40"/>
      <c r="T133" s="40"/>
      <c r="U133" s="40"/>
      <c r="V133" s="40"/>
      <c r="W133" s="40"/>
      <c r="X133" s="40"/>
      <c r="Y133" s="40"/>
      <c r="Z133" s="40"/>
      <c r="AA133" s="40"/>
      <c r="AB133" s="40"/>
      <c r="AC133" s="40"/>
      <c r="AD133" s="40"/>
      <c r="AE133" s="40"/>
      <c r="AF133" s="40"/>
      <c r="AG133" s="40"/>
      <c r="AH133" s="40"/>
      <c r="AI133" s="56" t="s">
        <v>146</v>
      </c>
      <c r="AJ133" s="57">
        <v>2003</v>
      </c>
      <c r="AK133" s="40"/>
      <c r="AL133" s="40"/>
      <c r="AM133" s="40"/>
      <c r="AN133" s="59">
        <v>3150000</v>
      </c>
      <c r="AO133" s="53"/>
      <c r="AP133" s="53"/>
      <c r="AQ133" s="53"/>
      <c r="AR133" s="53"/>
      <c r="AS133" s="53" t="s">
        <v>365</v>
      </c>
      <c r="AT133" s="50"/>
      <c r="AU133" s="50"/>
      <c r="AV133" s="50"/>
    </row>
    <row r="134" spans="1:48" ht="26" x14ac:dyDescent="0.2">
      <c r="A134" s="37"/>
      <c r="B134" s="44"/>
      <c r="C134" s="63" t="s">
        <v>304</v>
      </c>
      <c r="D134" s="49" t="s">
        <v>308</v>
      </c>
      <c r="E134" s="50"/>
      <c r="F134" s="40"/>
      <c r="G134" s="40"/>
      <c r="H134" s="40"/>
      <c r="I134" s="40"/>
      <c r="J134" s="91" t="s">
        <v>312</v>
      </c>
      <c r="K134" s="68"/>
      <c r="L134" s="48" t="s">
        <v>232</v>
      </c>
      <c r="M134" s="64"/>
      <c r="N134" s="50"/>
      <c r="O134" s="50"/>
      <c r="P134" s="39"/>
      <c r="Q134" s="39"/>
      <c r="R134" s="40"/>
      <c r="S134" s="40"/>
      <c r="T134" s="40"/>
      <c r="U134" s="40"/>
      <c r="V134" s="40"/>
      <c r="W134" s="40"/>
      <c r="X134" s="40"/>
      <c r="Y134" s="40"/>
      <c r="Z134" s="40"/>
      <c r="AA134" s="40"/>
      <c r="AB134" s="40"/>
      <c r="AC134" s="40"/>
      <c r="AD134" s="40"/>
      <c r="AE134" s="40"/>
      <c r="AF134" s="40"/>
      <c r="AG134" s="40"/>
      <c r="AH134" s="40"/>
      <c r="AI134" s="56" t="s">
        <v>146</v>
      </c>
      <c r="AJ134" s="57">
        <v>2003</v>
      </c>
      <c r="AK134" s="40"/>
      <c r="AL134" s="40"/>
      <c r="AM134" s="40"/>
      <c r="AN134" s="59">
        <v>10500000</v>
      </c>
      <c r="AO134" s="53"/>
      <c r="AP134" s="53"/>
      <c r="AQ134" s="53"/>
      <c r="AR134" s="53"/>
      <c r="AS134" s="53" t="s">
        <v>365</v>
      </c>
      <c r="AT134" s="50"/>
      <c r="AU134" s="50"/>
      <c r="AV134" s="50"/>
    </row>
    <row r="135" spans="1:48" ht="26" x14ac:dyDescent="0.2">
      <c r="A135" s="37"/>
      <c r="B135" s="44"/>
      <c r="C135" s="63" t="s">
        <v>303</v>
      </c>
      <c r="D135" s="49" t="s">
        <v>307</v>
      </c>
      <c r="E135" s="50"/>
      <c r="F135" s="40"/>
      <c r="G135" s="40"/>
      <c r="H135" s="40"/>
      <c r="I135" s="40"/>
      <c r="J135" s="91" t="s">
        <v>313</v>
      </c>
      <c r="K135" s="68"/>
      <c r="L135" s="48" t="s">
        <v>224</v>
      </c>
      <c r="M135" s="64"/>
      <c r="N135" s="50"/>
      <c r="O135" s="50"/>
      <c r="P135" s="39"/>
      <c r="Q135" s="39"/>
      <c r="R135" s="40"/>
      <c r="S135" s="40"/>
      <c r="T135" s="40"/>
      <c r="U135" s="40"/>
      <c r="V135" s="40"/>
      <c r="W135" s="40"/>
      <c r="X135" s="40"/>
      <c r="Y135" s="40"/>
      <c r="Z135" s="40"/>
      <c r="AA135" s="40"/>
      <c r="AB135" s="40"/>
      <c r="AC135" s="40"/>
      <c r="AD135" s="40"/>
      <c r="AE135" s="40"/>
      <c r="AF135" s="40"/>
      <c r="AG135" s="40"/>
      <c r="AH135" s="40"/>
      <c r="AI135" s="56" t="s">
        <v>146</v>
      </c>
      <c r="AJ135" s="57">
        <v>2003</v>
      </c>
      <c r="AK135" s="40"/>
      <c r="AL135" s="40"/>
      <c r="AM135" s="40"/>
      <c r="AN135" s="59">
        <v>2800000</v>
      </c>
      <c r="AO135" s="53"/>
      <c r="AP135" s="53"/>
      <c r="AQ135" s="53"/>
      <c r="AR135" s="53"/>
      <c r="AS135" s="53" t="s">
        <v>365</v>
      </c>
      <c r="AT135" s="50"/>
      <c r="AU135" s="50"/>
      <c r="AV135" s="50"/>
    </row>
    <row r="136" spans="1:48" x14ac:dyDescent="0.2">
      <c r="A136" s="37"/>
      <c r="B136" s="44"/>
      <c r="C136" s="63" t="s">
        <v>305</v>
      </c>
      <c r="D136" s="49" t="s">
        <v>309</v>
      </c>
      <c r="E136" s="50"/>
      <c r="F136" s="40"/>
      <c r="G136" s="40"/>
      <c r="H136" s="40"/>
      <c r="I136" s="40"/>
      <c r="J136" s="91" t="s">
        <v>314</v>
      </c>
      <c r="K136" s="68"/>
      <c r="L136" s="48" t="s">
        <v>223</v>
      </c>
      <c r="M136" s="64"/>
      <c r="N136" s="50"/>
      <c r="O136" s="50"/>
      <c r="P136" s="39"/>
      <c r="Q136" s="39"/>
      <c r="R136" s="40"/>
      <c r="S136" s="40"/>
      <c r="T136" s="40"/>
      <c r="U136" s="40"/>
      <c r="V136" s="40"/>
      <c r="W136" s="40"/>
      <c r="X136" s="40"/>
      <c r="Y136" s="40"/>
      <c r="Z136" s="40"/>
      <c r="AA136" s="40"/>
      <c r="AB136" s="40"/>
      <c r="AC136" s="40"/>
      <c r="AD136" s="40"/>
      <c r="AE136" s="40"/>
      <c r="AF136" s="40"/>
      <c r="AG136" s="40"/>
      <c r="AH136" s="40"/>
      <c r="AI136" s="56" t="s">
        <v>146</v>
      </c>
      <c r="AJ136" s="57">
        <v>2004</v>
      </c>
      <c r="AK136" s="40"/>
      <c r="AL136" s="40"/>
      <c r="AM136" s="40"/>
      <c r="AN136" s="59">
        <v>210000</v>
      </c>
      <c r="AO136" s="53"/>
      <c r="AP136" s="53"/>
      <c r="AQ136" s="53"/>
      <c r="AR136" s="53"/>
      <c r="AS136" s="53" t="s">
        <v>365</v>
      </c>
      <c r="AT136" s="50"/>
      <c r="AU136" s="50"/>
      <c r="AV136" s="50"/>
    </row>
    <row r="137" spans="1:48" ht="39" x14ac:dyDescent="0.2">
      <c r="A137" s="92"/>
      <c r="B137" s="92"/>
      <c r="C137" s="63" t="s">
        <v>243</v>
      </c>
      <c r="D137" s="63" t="s">
        <v>250</v>
      </c>
      <c r="E137" s="93"/>
      <c r="F137" s="92"/>
      <c r="G137" s="92"/>
      <c r="H137" s="92"/>
      <c r="I137" s="92"/>
      <c r="J137" s="91" t="s">
        <v>202</v>
      </c>
      <c r="K137" s="91" t="s">
        <v>261</v>
      </c>
      <c r="L137" s="63" t="s">
        <v>264</v>
      </c>
      <c r="M137" s="91" t="s">
        <v>267</v>
      </c>
      <c r="N137" s="93"/>
      <c r="O137" s="93"/>
      <c r="P137" s="94"/>
      <c r="Q137" s="94"/>
      <c r="R137" s="92"/>
      <c r="S137" s="92"/>
      <c r="T137" s="92"/>
      <c r="U137" s="92"/>
      <c r="V137" s="92"/>
      <c r="W137" s="92"/>
      <c r="X137" s="92"/>
      <c r="Y137" s="92"/>
      <c r="Z137" s="92"/>
      <c r="AA137" s="92"/>
      <c r="AB137" s="92"/>
      <c r="AC137" s="92"/>
      <c r="AD137" s="92"/>
      <c r="AE137" s="92"/>
      <c r="AF137" s="92"/>
      <c r="AG137" s="92"/>
      <c r="AH137" s="92"/>
      <c r="AI137" s="95" t="s">
        <v>146</v>
      </c>
      <c r="AJ137" s="96">
        <v>2007</v>
      </c>
      <c r="AK137" s="92"/>
      <c r="AL137" s="92"/>
      <c r="AM137" s="92"/>
      <c r="AN137" s="97">
        <v>25410000</v>
      </c>
      <c r="AO137" s="53" t="s">
        <v>124</v>
      </c>
      <c r="AP137" s="98"/>
      <c r="AQ137" s="98"/>
      <c r="AR137" s="98"/>
      <c r="AS137" s="98"/>
      <c r="AT137" s="93"/>
      <c r="AU137" s="93"/>
      <c r="AV137" s="93"/>
    </row>
    <row r="138" spans="1:48" x14ac:dyDescent="0.2">
      <c r="A138" s="92"/>
      <c r="B138" s="92"/>
      <c r="C138" s="63" t="s">
        <v>246</v>
      </c>
      <c r="D138" s="63" t="s">
        <v>253</v>
      </c>
      <c r="E138" s="93"/>
      <c r="F138" s="92"/>
      <c r="G138" s="92"/>
      <c r="H138" s="92"/>
      <c r="I138" s="92"/>
      <c r="J138" s="91" t="s">
        <v>258</v>
      </c>
      <c r="K138" s="91" t="s">
        <v>263</v>
      </c>
      <c r="L138" s="63" t="s">
        <v>265</v>
      </c>
      <c r="M138" s="99"/>
      <c r="N138" s="93"/>
      <c r="O138" s="93"/>
      <c r="P138" s="94"/>
      <c r="Q138" s="94"/>
      <c r="R138" s="92"/>
      <c r="S138" s="92"/>
      <c r="T138" s="92"/>
      <c r="U138" s="92"/>
      <c r="V138" s="92"/>
      <c r="W138" s="92"/>
      <c r="X138" s="92"/>
      <c r="Y138" s="92"/>
      <c r="Z138" s="92"/>
      <c r="AA138" s="92"/>
      <c r="AB138" s="92"/>
      <c r="AC138" s="92"/>
      <c r="AD138" s="92"/>
      <c r="AE138" s="92"/>
      <c r="AF138" s="92"/>
      <c r="AG138" s="92"/>
      <c r="AH138" s="92"/>
      <c r="AI138" s="95" t="s">
        <v>146</v>
      </c>
      <c r="AJ138" s="96">
        <v>2007</v>
      </c>
      <c r="AK138" s="92"/>
      <c r="AL138" s="92"/>
      <c r="AM138" s="92"/>
      <c r="AN138" s="97">
        <v>4000000</v>
      </c>
      <c r="AO138" s="53" t="s">
        <v>124</v>
      </c>
      <c r="AP138" s="98"/>
      <c r="AQ138" s="98"/>
      <c r="AR138" s="98"/>
      <c r="AS138" s="98"/>
      <c r="AT138" s="93"/>
      <c r="AU138" s="93"/>
      <c r="AV138" s="93"/>
    </row>
    <row r="139" spans="1:48" x14ac:dyDescent="0.2">
      <c r="A139" s="92"/>
      <c r="B139" s="92"/>
      <c r="C139" s="63" t="s">
        <v>247</v>
      </c>
      <c r="D139" s="63" t="s">
        <v>254</v>
      </c>
      <c r="E139" s="93"/>
      <c r="F139" s="92"/>
      <c r="G139" s="92"/>
      <c r="H139" s="92"/>
      <c r="I139" s="92"/>
      <c r="J139" s="91" t="s">
        <v>259</v>
      </c>
      <c r="K139" s="91" t="s">
        <v>263</v>
      </c>
      <c r="L139" s="63" t="s">
        <v>265</v>
      </c>
      <c r="M139" s="99"/>
      <c r="N139" s="93"/>
      <c r="O139" s="93"/>
      <c r="P139" s="94"/>
      <c r="Q139" s="94"/>
      <c r="R139" s="92"/>
      <c r="S139" s="92"/>
      <c r="T139" s="92"/>
      <c r="U139" s="92"/>
      <c r="V139" s="92"/>
      <c r="W139" s="92"/>
      <c r="X139" s="92"/>
      <c r="Y139" s="92"/>
      <c r="Z139" s="92"/>
      <c r="AA139" s="92"/>
      <c r="AB139" s="92"/>
      <c r="AC139" s="92"/>
      <c r="AD139" s="92"/>
      <c r="AE139" s="92"/>
      <c r="AF139" s="92"/>
      <c r="AG139" s="92"/>
      <c r="AH139" s="92"/>
      <c r="AI139" s="95" t="s">
        <v>146</v>
      </c>
      <c r="AJ139" s="96">
        <v>2007</v>
      </c>
      <c r="AK139" s="92"/>
      <c r="AL139" s="92"/>
      <c r="AM139" s="92"/>
      <c r="AN139" s="97">
        <v>3000000</v>
      </c>
      <c r="AO139" s="53" t="s">
        <v>124</v>
      </c>
      <c r="AP139" s="98"/>
      <c r="AQ139" s="98"/>
      <c r="AR139" s="98"/>
      <c r="AS139" s="98"/>
      <c r="AT139" s="93"/>
      <c r="AU139" s="93"/>
      <c r="AV139" s="93"/>
    </row>
    <row r="140" spans="1:48" x14ac:dyDescent="0.2">
      <c r="A140" s="92"/>
      <c r="B140" s="92"/>
      <c r="C140" s="63" t="s">
        <v>327</v>
      </c>
      <c r="D140" s="63" t="s">
        <v>330</v>
      </c>
      <c r="E140" s="93"/>
      <c r="F140" s="92"/>
      <c r="G140" s="92"/>
      <c r="H140" s="92"/>
      <c r="I140" s="92"/>
      <c r="J140" s="91" t="s">
        <v>331</v>
      </c>
      <c r="K140" s="91" t="s">
        <v>263</v>
      </c>
      <c r="L140" s="91" t="s">
        <v>266</v>
      </c>
      <c r="M140" s="99"/>
      <c r="N140" s="93"/>
      <c r="O140" s="93"/>
      <c r="P140" s="94"/>
      <c r="Q140" s="94"/>
      <c r="R140" s="92"/>
      <c r="S140" s="92"/>
      <c r="T140" s="92"/>
      <c r="U140" s="92"/>
      <c r="V140" s="92"/>
      <c r="W140" s="92"/>
      <c r="X140" s="92"/>
      <c r="Y140" s="92"/>
      <c r="Z140" s="92"/>
      <c r="AA140" s="92"/>
      <c r="AB140" s="92"/>
      <c r="AC140" s="92"/>
      <c r="AD140" s="92"/>
      <c r="AE140" s="92"/>
      <c r="AF140" s="92"/>
      <c r="AG140" s="92"/>
      <c r="AH140" s="92"/>
      <c r="AI140" s="95" t="s">
        <v>146</v>
      </c>
      <c r="AJ140" s="96">
        <v>2008</v>
      </c>
      <c r="AK140" s="92"/>
      <c r="AL140" s="92"/>
      <c r="AM140" s="92"/>
      <c r="AN140" s="97">
        <v>7870000</v>
      </c>
      <c r="AO140" s="53" t="s">
        <v>124</v>
      </c>
      <c r="AP140" s="98"/>
      <c r="AQ140" s="98"/>
      <c r="AR140" s="98"/>
      <c r="AS140" s="98"/>
      <c r="AT140" s="93"/>
      <c r="AU140" s="93"/>
      <c r="AV140" s="93"/>
    </row>
    <row r="141" spans="1:48" x14ac:dyDescent="0.2">
      <c r="A141" s="92"/>
      <c r="B141" s="92"/>
      <c r="C141" s="63" t="s">
        <v>328</v>
      </c>
      <c r="D141" s="63" t="s">
        <v>330</v>
      </c>
      <c r="E141" s="93"/>
      <c r="F141" s="92"/>
      <c r="G141" s="92"/>
      <c r="H141" s="92"/>
      <c r="I141" s="92"/>
      <c r="J141" s="91" t="s">
        <v>332</v>
      </c>
      <c r="K141" s="91" t="s">
        <v>263</v>
      </c>
      <c r="L141" s="91" t="s">
        <v>266</v>
      </c>
      <c r="M141" s="99"/>
      <c r="N141" s="93"/>
      <c r="O141" s="93"/>
      <c r="P141" s="94"/>
      <c r="Q141" s="94"/>
      <c r="R141" s="92"/>
      <c r="S141" s="92"/>
      <c r="T141" s="92"/>
      <c r="U141" s="92"/>
      <c r="V141" s="92"/>
      <c r="W141" s="92"/>
      <c r="X141" s="92"/>
      <c r="Y141" s="92"/>
      <c r="Z141" s="92"/>
      <c r="AA141" s="92"/>
      <c r="AB141" s="92"/>
      <c r="AC141" s="92"/>
      <c r="AD141" s="92"/>
      <c r="AE141" s="92"/>
      <c r="AF141" s="92"/>
      <c r="AG141" s="92"/>
      <c r="AH141" s="92"/>
      <c r="AI141" s="95" t="s">
        <v>146</v>
      </c>
      <c r="AJ141" s="96">
        <v>2008</v>
      </c>
      <c r="AK141" s="92"/>
      <c r="AL141" s="92"/>
      <c r="AM141" s="92"/>
      <c r="AN141" s="97">
        <v>29700000</v>
      </c>
      <c r="AO141" s="53" t="s">
        <v>124</v>
      </c>
      <c r="AP141" s="98"/>
      <c r="AQ141" s="98"/>
      <c r="AR141" s="98"/>
      <c r="AS141" s="98"/>
      <c r="AT141" s="93"/>
      <c r="AU141" s="93"/>
      <c r="AV141" s="93"/>
    </row>
    <row r="142" spans="1:48" x14ac:dyDescent="0.2">
      <c r="A142" s="92"/>
      <c r="B142" s="92"/>
      <c r="C142" s="63" t="s">
        <v>329</v>
      </c>
      <c r="D142" s="100"/>
      <c r="E142" s="93"/>
      <c r="F142" s="92"/>
      <c r="G142" s="92"/>
      <c r="H142" s="92"/>
      <c r="I142" s="92"/>
      <c r="J142" s="99"/>
      <c r="K142" s="99"/>
      <c r="L142" s="99"/>
      <c r="M142" s="99"/>
      <c r="N142" s="93"/>
      <c r="O142" s="93"/>
      <c r="P142" s="94"/>
      <c r="Q142" s="94"/>
      <c r="R142" s="92"/>
      <c r="S142" s="92"/>
      <c r="T142" s="92"/>
      <c r="U142" s="92"/>
      <c r="V142" s="92"/>
      <c r="W142" s="92"/>
      <c r="X142" s="92"/>
      <c r="Y142" s="92"/>
      <c r="Z142" s="92"/>
      <c r="AA142" s="92"/>
      <c r="AB142" s="92"/>
      <c r="AC142" s="92"/>
      <c r="AD142" s="92"/>
      <c r="AE142" s="92"/>
      <c r="AF142" s="92"/>
      <c r="AG142" s="92"/>
      <c r="AH142" s="92"/>
      <c r="AI142" s="95" t="s">
        <v>146</v>
      </c>
      <c r="AJ142" s="96">
        <v>2008</v>
      </c>
      <c r="AK142" s="92"/>
      <c r="AL142" s="92"/>
      <c r="AM142" s="92"/>
      <c r="AN142" s="97">
        <v>3860000</v>
      </c>
      <c r="AO142" s="101"/>
      <c r="AP142" s="93"/>
      <c r="AQ142" s="93"/>
      <c r="AR142" s="93"/>
      <c r="AS142" s="93"/>
      <c r="AT142" s="93"/>
      <c r="AU142" s="93"/>
      <c r="AV142" s="93"/>
    </row>
    <row r="143" spans="1:48" x14ac:dyDescent="0.2">
      <c r="A143" s="37"/>
      <c r="B143" s="44"/>
      <c r="C143" s="49"/>
      <c r="D143" s="49"/>
      <c r="E143" s="39"/>
      <c r="F143" s="40"/>
      <c r="G143" s="40"/>
      <c r="H143" s="40"/>
      <c r="I143" s="40"/>
      <c r="J143" s="54"/>
      <c r="K143" s="52"/>
      <c r="L143" s="48"/>
      <c r="M143" s="39"/>
      <c r="N143" s="39"/>
      <c r="O143" s="39"/>
      <c r="P143" s="39"/>
      <c r="Q143" s="39"/>
      <c r="R143" s="40"/>
      <c r="S143" s="40"/>
      <c r="T143" s="40"/>
      <c r="U143" s="40"/>
      <c r="V143" s="40"/>
      <c r="W143" s="40"/>
      <c r="X143" s="40"/>
      <c r="Y143" s="40"/>
      <c r="Z143" s="40"/>
      <c r="AA143" s="40"/>
      <c r="AB143" s="40"/>
      <c r="AC143" s="40"/>
      <c r="AD143" s="40"/>
      <c r="AE143" s="40"/>
      <c r="AF143" s="40"/>
      <c r="AG143" s="40"/>
      <c r="AH143" s="40"/>
      <c r="AI143" s="56"/>
      <c r="AJ143" s="57"/>
      <c r="AK143" s="40"/>
      <c r="AL143" s="40"/>
      <c r="AM143" s="40"/>
      <c r="AN143" s="59"/>
      <c r="AO143" s="39"/>
      <c r="AP143" s="39"/>
      <c r="AQ143" s="39"/>
      <c r="AR143" s="39"/>
      <c r="AS143" s="39"/>
      <c r="AT143" s="39"/>
      <c r="AU143" s="39"/>
      <c r="AV143" s="39"/>
    </row>
    <row r="144" spans="1:48" x14ac:dyDescent="0.2">
      <c r="A144" s="37" t="s">
        <v>39</v>
      </c>
      <c r="B144" s="44" t="s">
        <v>40</v>
      </c>
      <c r="C144" s="39"/>
      <c r="D144" s="39"/>
      <c r="E144" s="39"/>
      <c r="F144" s="40"/>
      <c r="G144" s="40"/>
      <c r="H144" s="40"/>
      <c r="I144" s="40"/>
      <c r="J144" s="39"/>
      <c r="K144" s="39"/>
      <c r="L144" s="39"/>
      <c r="M144" s="39"/>
      <c r="N144" s="39"/>
      <c r="O144" s="39"/>
      <c r="P144" s="39"/>
      <c r="Q144" s="39"/>
      <c r="R144" s="40"/>
      <c r="S144" s="40"/>
      <c r="T144" s="40"/>
      <c r="U144" s="40"/>
      <c r="V144" s="40"/>
      <c r="W144" s="40"/>
      <c r="X144" s="40"/>
      <c r="Y144" s="40"/>
      <c r="Z144" s="40"/>
      <c r="AA144" s="40"/>
      <c r="AB144" s="40"/>
      <c r="AC144" s="40"/>
      <c r="AD144" s="40"/>
      <c r="AE144" s="40"/>
      <c r="AF144" s="40"/>
      <c r="AG144" s="40"/>
      <c r="AH144" s="40"/>
      <c r="AI144" s="42"/>
      <c r="AJ144" s="42"/>
      <c r="AK144" s="40"/>
      <c r="AL144" s="40"/>
      <c r="AM144" s="40"/>
      <c r="AN144" s="60"/>
      <c r="AO144" s="39"/>
      <c r="AP144" s="39"/>
      <c r="AQ144" s="39"/>
      <c r="AR144" s="39"/>
      <c r="AS144" s="39"/>
      <c r="AT144" s="39"/>
      <c r="AU144" s="39"/>
      <c r="AV144" s="39"/>
    </row>
    <row r="145" spans="1:48" x14ac:dyDescent="0.2">
      <c r="A145" s="37"/>
      <c r="B145" s="44" t="s">
        <v>112</v>
      </c>
      <c r="C145" s="45" t="s">
        <v>241</v>
      </c>
      <c r="D145" s="39"/>
      <c r="E145" s="39"/>
      <c r="F145" s="40"/>
      <c r="G145" s="40"/>
      <c r="H145" s="40"/>
      <c r="I145" s="40"/>
      <c r="J145" s="39"/>
      <c r="K145" s="39"/>
      <c r="L145" s="39"/>
      <c r="M145" s="39"/>
      <c r="N145" s="39"/>
      <c r="O145" s="39"/>
      <c r="P145" s="39"/>
      <c r="Q145" s="39"/>
      <c r="R145" s="40"/>
      <c r="S145" s="40"/>
      <c r="T145" s="40"/>
      <c r="U145" s="40"/>
      <c r="V145" s="40"/>
      <c r="W145" s="40"/>
      <c r="X145" s="40"/>
      <c r="Y145" s="40"/>
      <c r="Z145" s="40"/>
      <c r="AA145" s="40"/>
      <c r="AB145" s="40"/>
      <c r="AC145" s="40"/>
      <c r="AD145" s="40"/>
      <c r="AE145" s="40"/>
      <c r="AF145" s="40"/>
      <c r="AG145" s="40"/>
      <c r="AH145" s="40"/>
      <c r="AI145" s="42"/>
      <c r="AJ145" s="42"/>
      <c r="AK145" s="40"/>
      <c r="AL145" s="40"/>
      <c r="AM145" s="40"/>
      <c r="AN145" s="39"/>
      <c r="AO145" s="39"/>
      <c r="AP145" s="39"/>
      <c r="AQ145" s="39"/>
      <c r="AR145" s="39"/>
      <c r="AS145" s="39"/>
      <c r="AT145" s="39"/>
      <c r="AU145" s="39"/>
      <c r="AV145" s="39"/>
    </row>
    <row r="146" spans="1:48" x14ac:dyDescent="0.2">
      <c r="A146" s="37"/>
      <c r="B146" s="44"/>
      <c r="C146" s="39"/>
      <c r="D146" s="39"/>
      <c r="E146" s="39"/>
      <c r="F146" s="40"/>
      <c r="G146" s="40"/>
      <c r="H146" s="40"/>
      <c r="I146" s="40"/>
      <c r="J146" s="39"/>
      <c r="K146" s="39"/>
      <c r="L146" s="39"/>
      <c r="M146" s="39"/>
      <c r="N146" s="39"/>
      <c r="O146" s="39"/>
      <c r="P146" s="39"/>
      <c r="Q146" s="39"/>
      <c r="R146" s="40"/>
      <c r="S146" s="40"/>
      <c r="T146" s="40"/>
      <c r="U146" s="40"/>
      <c r="V146" s="40"/>
      <c r="W146" s="40"/>
      <c r="X146" s="40"/>
      <c r="Y146" s="40"/>
      <c r="Z146" s="40"/>
      <c r="AA146" s="40"/>
      <c r="AB146" s="40"/>
      <c r="AC146" s="40"/>
      <c r="AD146" s="40"/>
      <c r="AE146" s="40"/>
      <c r="AF146" s="40"/>
      <c r="AG146" s="40"/>
      <c r="AH146" s="40"/>
      <c r="AI146" s="42"/>
      <c r="AJ146" s="42"/>
      <c r="AK146" s="40"/>
      <c r="AL146" s="40"/>
      <c r="AM146" s="40"/>
      <c r="AN146" s="39"/>
      <c r="AO146" s="39"/>
      <c r="AP146" s="39"/>
      <c r="AQ146" s="39"/>
      <c r="AR146" s="39"/>
      <c r="AS146" s="39"/>
      <c r="AT146" s="39"/>
      <c r="AU146" s="39"/>
      <c r="AV146" s="39"/>
    </row>
    <row r="147" spans="1:48" x14ac:dyDescent="0.2">
      <c r="A147" s="37" t="s">
        <v>41</v>
      </c>
      <c r="B147" s="44" t="s">
        <v>42</v>
      </c>
      <c r="C147" s="39"/>
      <c r="D147" s="39"/>
      <c r="E147" s="39"/>
      <c r="F147" s="40"/>
      <c r="G147" s="40"/>
      <c r="H147" s="40"/>
      <c r="I147" s="40"/>
      <c r="J147" s="39"/>
      <c r="K147" s="39"/>
      <c r="L147" s="39"/>
      <c r="M147" s="39"/>
      <c r="N147" s="39"/>
      <c r="O147" s="39"/>
      <c r="P147" s="39"/>
      <c r="Q147" s="39"/>
      <c r="R147" s="40"/>
      <c r="S147" s="40"/>
      <c r="T147" s="40"/>
      <c r="U147" s="40"/>
      <c r="V147" s="40"/>
      <c r="W147" s="40"/>
      <c r="X147" s="40"/>
      <c r="Y147" s="40"/>
      <c r="Z147" s="40"/>
      <c r="AA147" s="40"/>
      <c r="AB147" s="40"/>
      <c r="AC147" s="40"/>
      <c r="AD147" s="40"/>
      <c r="AE147" s="40"/>
      <c r="AF147" s="40"/>
      <c r="AG147" s="40"/>
      <c r="AH147" s="40"/>
      <c r="AI147" s="42"/>
      <c r="AJ147" s="42"/>
      <c r="AK147" s="40"/>
      <c r="AL147" s="40"/>
      <c r="AM147" s="40"/>
      <c r="AN147" s="39"/>
      <c r="AO147" s="39"/>
      <c r="AP147" s="39"/>
      <c r="AQ147" s="39"/>
      <c r="AR147" s="39"/>
      <c r="AS147" s="39"/>
      <c r="AT147" s="39"/>
      <c r="AU147" s="39"/>
      <c r="AV147" s="39"/>
    </row>
    <row r="148" spans="1:48" x14ac:dyDescent="0.2">
      <c r="A148" s="37"/>
      <c r="B148" s="44" t="s">
        <v>112</v>
      </c>
      <c r="C148" s="45" t="s">
        <v>241</v>
      </c>
      <c r="D148" s="39"/>
      <c r="E148" s="39"/>
      <c r="F148" s="40"/>
      <c r="G148" s="40"/>
      <c r="H148" s="40"/>
      <c r="I148" s="40"/>
      <c r="J148" s="39"/>
      <c r="K148" s="39"/>
      <c r="L148" s="39"/>
      <c r="M148" s="39"/>
      <c r="N148" s="39"/>
      <c r="O148" s="39"/>
      <c r="P148" s="39"/>
      <c r="Q148" s="39"/>
      <c r="R148" s="40"/>
      <c r="S148" s="40"/>
      <c r="T148" s="40"/>
      <c r="U148" s="40"/>
      <c r="V148" s="40"/>
      <c r="W148" s="40"/>
      <c r="X148" s="40"/>
      <c r="Y148" s="40"/>
      <c r="Z148" s="40"/>
      <c r="AA148" s="40"/>
      <c r="AB148" s="40"/>
      <c r="AC148" s="40"/>
      <c r="AD148" s="40"/>
      <c r="AE148" s="40"/>
      <c r="AF148" s="40"/>
      <c r="AG148" s="40"/>
      <c r="AH148" s="40"/>
      <c r="AI148" s="42"/>
      <c r="AJ148" s="42"/>
      <c r="AK148" s="40"/>
      <c r="AL148" s="40"/>
      <c r="AM148" s="40"/>
      <c r="AN148" s="39"/>
      <c r="AO148" s="39"/>
      <c r="AP148" s="39"/>
      <c r="AQ148" s="39"/>
      <c r="AR148" s="39"/>
      <c r="AS148" s="39"/>
      <c r="AT148" s="39"/>
      <c r="AU148" s="39"/>
      <c r="AV148" s="39"/>
    </row>
    <row r="149" spans="1:48" x14ac:dyDescent="0.2">
      <c r="A149" s="37"/>
      <c r="B149" s="44"/>
      <c r="C149" s="39"/>
      <c r="D149" s="39"/>
      <c r="E149" s="39"/>
      <c r="F149" s="40"/>
      <c r="G149" s="40"/>
      <c r="H149" s="40"/>
      <c r="I149" s="40"/>
      <c r="J149" s="39"/>
      <c r="K149" s="39"/>
      <c r="L149" s="39"/>
      <c r="M149" s="39"/>
      <c r="N149" s="39"/>
      <c r="O149" s="39"/>
      <c r="P149" s="39"/>
      <c r="Q149" s="39"/>
      <c r="R149" s="40"/>
      <c r="S149" s="40"/>
      <c r="T149" s="40"/>
      <c r="U149" s="40"/>
      <c r="V149" s="40"/>
      <c r="W149" s="40"/>
      <c r="X149" s="40"/>
      <c r="Y149" s="40"/>
      <c r="Z149" s="40"/>
      <c r="AA149" s="40"/>
      <c r="AB149" s="40"/>
      <c r="AC149" s="40"/>
      <c r="AD149" s="40"/>
      <c r="AE149" s="40"/>
      <c r="AF149" s="40"/>
      <c r="AG149" s="40"/>
      <c r="AH149" s="40"/>
      <c r="AI149" s="42"/>
      <c r="AJ149" s="42"/>
      <c r="AK149" s="40"/>
      <c r="AL149" s="40"/>
      <c r="AM149" s="40"/>
      <c r="AN149" s="39"/>
      <c r="AO149" s="39"/>
      <c r="AP149" s="39"/>
      <c r="AQ149" s="39"/>
      <c r="AR149" s="39"/>
      <c r="AS149" s="39"/>
      <c r="AT149" s="39"/>
      <c r="AU149" s="39"/>
      <c r="AV149" s="39"/>
    </row>
    <row r="150" spans="1:48" x14ac:dyDescent="0.2">
      <c r="A150" s="37" t="s">
        <v>43</v>
      </c>
      <c r="B150" s="44" t="s">
        <v>44</v>
      </c>
      <c r="C150" s="39"/>
      <c r="D150" s="39"/>
      <c r="E150" s="39"/>
      <c r="F150" s="40"/>
      <c r="G150" s="40"/>
      <c r="H150" s="40"/>
      <c r="I150" s="40"/>
      <c r="J150" s="39"/>
      <c r="K150" s="39"/>
      <c r="L150" s="39"/>
      <c r="M150" s="39"/>
      <c r="N150" s="39"/>
      <c r="O150" s="39"/>
      <c r="P150" s="39"/>
      <c r="Q150" s="39"/>
      <c r="R150" s="40"/>
      <c r="S150" s="40"/>
      <c r="T150" s="40"/>
      <c r="U150" s="40"/>
      <c r="V150" s="40"/>
      <c r="W150" s="40"/>
      <c r="X150" s="40"/>
      <c r="Y150" s="40"/>
      <c r="Z150" s="40"/>
      <c r="AA150" s="40"/>
      <c r="AB150" s="40"/>
      <c r="AC150" s="40"/>
      <c r="AD150" s="40"/>
      <c r="AE150" s="40"/>
      <c r="AF150" s="40"/>
      <c r="AG150" s="40"/>
      <c r="AH150" s="40"/>
      <c r="AI150" s="42"/>
      <c r="AJ150" s="42"/>
      <c r="AK150" s="40"/>
      <c r="AL150" s="40"/>
      <c r="AM150" s="40"/>
      <c r="AN150" s="39"/>
      <c r="AO150" s="39"/>
      <c r="AP150" s="39"/>
      <c r="AQ150" s="39"/>
      <c r="AR150" s="39"/>
      <c r="AS150" s="39"/>
      <c r="AT150" s="39"/>
      <c r="AU150" s="39"/>
      <c r="AV150" s="39"/>
    </row>
    <row r="151" spans="1:48" x14ac:dyDescent="0.2">
      <c r="A151" s="37"/>
      <c r="B151" s="44" t="s">
        <v>112</v>
      </c>
      <c r="C151" s="45" t="s">
        <v>241</v>
      </c>
      <c r="D151" s="39"/>
      <c r="E151" s="39"/>
      <c r="F151" s="40"/>
      <c r="G151" s="40"/>
      <c r="H151" s="40"/>
      <c r="I151" s="40"/>
      <c r="J151" s="39"/>
      <c r="K151" s="39"/>
      <c r="L151" s="39"/>
      <c r="M151" s="39"/>
      <c r="N151" s="39"/>
      <c r="O151" s="39"/>
      <c r="P151" s="39"/>
      <c r="Q151" s="39"/>
      <c r="R151" s="40"/>
      <c r="S151" s="40"/>
      <c r="T151" s="40"/>
      <c r="U151" s="40"/>
      <c r="V151" s="40"/>
      <c r="W151" s="40"/>
      <c r="X151" s="40"/>
      <c r="Y151" s="40"/>
      <c r="Z151" s="40"/>
      <c r="AA151" s="40"/>
      <c r="AB151" s="40"/>
      <c r="AC151" s="40"/>
      <c r="AD151" s="40"/>
      <c r="AE151" s="40"/>
      <c r="AF151" s="40"/>
      <c r="AG151" s="40"/>
      <c r="AH151" s="40"/>
      <c r="AI151" s="42"/>
      <c r="AJ151" s="42"/>
      <c r="AK151" s="40"/>
      <c r="AL151" s="40"/>
      <c r="AM151" s="40"/>
      <c r="AN151" s="39"/>
      <c r="AO151" s="39"/>
      <c r="AP151" s="39"/>
      <c r="AQ151" s="39"/>
      <c r="AR151" s="39"/>
      <c r="AS151" s="39"/>
      <c r="AT151" s="39"/>
      <c r="AU151" s="39"/>
      <c r="AV151" s="39"/>
    </row>
    <row r="152" spans="1:48" x14ac:dyDescent="0.2">
      <c r="A152" s="37"/>
      <c r="B152" s="44"/>
      <c r="C152" s="39"/>
      <c r="D152" s="39"/>
      <c r="E152" s="39"/>
      <c r="F152" s="40"/>
      <c r="G152" s="40"/>
      <c r="H152" s="40"/>
      <c r="I152" s="40"/>
      <c r="J152" s="39"/>
      <c r="K152" s="39"/>
      <c r="L152" s="39"/>
      <c r="M152" s="39"/>
      <c r="N152" s="39"/>
      <c r="O152" s="39"/>
      <c r="P152" s="39"/>
      <c r="Q152" s="39"/>
      <c r="R152" s="40"/>
      <c r="S152" s="40"/>
      <c r="T152" s="40"/>
      <c r="U152" s="40"/>
      <c r="V152" s="40"/>
      <c r="W152" s="40"/>
      <c r="X152" s="40"/>
      <c r="Y152" s="40"/>
      <c r="Z152" s="40"/>
      <c r="AA152" s="40"/>
      <c r="AB152" s="40"/>
      <c r="AC152" s="40"/>
      <c r="AD152" s="40"/>
      <c r="AE152" s="40"/>
      <c r="AF152" s="40"/>
      <c r="AG152" s="40"/>
      <c r="AH152" s="40"/>
      <c r="AI152" s="42"/>
      <c r="AJ152" s="42"/>
      <c r="AK152" s="40"/>
      <c r="AL152" s="40"/>
      <c r="AM152" s="40"/>
      <c r="AN152" s="39"/>
      <c r="AO152" s="39"/>
      <c r="AP152" s="39"/>
      <c r="AQ152" s="39"/>
      <c r="AR152" s="39"/>
      <c r="AS152" s="39"/>
      <c r="AT152" s="39"/>
      <c r="AU152" s="39"/>
      <c r="AV152" s="39"/>
    </row>
    <row r="153" spans="1:48" x14ac:dyDescent="0.2">
      <c r="A153" s="37" t="s">
        <v>45</v>
      </c>
      <c r="B153" s="44" t="s">
        <v>46</v>
      </c>
      <c r="C153" s="39"/>
      <c r="D153" s="39"/>
      <c r="E153" s="39"/>
      <c r="F153" s="40"/>
      <c r="G153" s="40"/>
      <c r="H153" s="40"/>
      <c r="I153" s="40"/>
      <c r="J153" s="39"/>
      <c r="K153" s="39"/>
      <c r="L153" s="39"/>
      <c r="M153" s="39"/>
      <c r="N153" s="39"/>
      <c r="O153" s="39"/>
      <c r="P153" s="39"/>
      <c r="Q153" s="39"/>
      <c r="R153" s="40"/>
      <c r="S153" s="40"/>
      <c r="T153" s="40"/>
      <c r="U153" s="40"/>
      <c r="V153" s="40"/>
      <c r="W153" s="40"/>
      <c r="X153" s="40"/>
      <c r="Y153" s="40"/>
      <c r="Z153" s="40"/>
      <c r="AA153" s="40"/>
      <c r="AB153" s="40"/>
      <c r="AC153" s="40"/>
      <c r="AD153" s="40"/>
      <c r="AE153" s="40"/>
      <c r="AF153" s="40"/>
      <c r="AG153" s="40"/>
      <c r="AH153" s="40"/>
      <c r="AI153" s="42"/>
      <c r="AJ153" s="42"/>
      <c r="AK153" s="40"/>
      <c r="AL153" s="40"/>
      <c r="AM153" s="40"/>
      <c r="AN153" s="39"/>
      <c r="AO153" s="39"/>
      <c r="AP153" s="39"/>
      <c r="AQ153" s="39"/>
      <c r="AR153" s="39"/>
      <c r="AS153" s="39"/>
      <c r="AT153" s="39"/>
      <c r="AU153" s="39"/>
      <c r="AV153" s="39"/>
    </row>
    <row r="154" spans="1:48" x14ac:dyDescent="0.2">
      <c r="A154" s="37"/>
      <c r="B154" s="44" t="s">
        <v>112</v>
      </c>
      <c r="C154" s="45" t="s">
        <v>241</v>
      </c>
      <c r="D154" s="39"/>
      <c r="E154" s="39"/>
      <c r="F154" s="40"/>
      <c r="G154" s="40"/>
      <c r="H154" s="40"/>
      <c r="I154" s="40"/>
      <c r="J154" s="39"/>
      <c r="K154" s="39"/>
      <c r="L154" s="39"/>
      <c r="M154" s="39"/>
      <c r="N154" s="39"/>
      <c r="O154" s="39"/>
      <c r="P154" s="39"/>
      <c r="Q154" s="39"/>
      <c r="R154" s="40"/>
      <c r="S154" s="40"/>
      <c r="T154" s="40"/>
      <c r="U154" s="40"/>
      <c r="V154" s="40"/>
      <c r="W154" s="40"/>
      <c r="X154" s="40"/>
      <c r="Y154" s="40"/>
      <c r="Z154" s="40"/>
      <c r="AA154" s="40"/>
      <c r="AB154" s="40"/>
      <c r="AC154" s="40"/>
      <c r="AD154" s="40"/>
      <c r="AE154" s="40"/>
      <c r="AF154" s="40"/>
      <c r="AG154" s="40"/>
      <c r="AH154" s="40"/>
      <c r="AI154" s="42"/>
      <c r="AJ154" s="42"/>
      <c r="AK154" s="40"/>
      <c r="AL154" s="40"/>
      <c r="AM154" s="40"/>
      <c r="AN154" s="39"/>
      <c r="AO154" s="39"/>
      <c r="AP154" s="39"/>
      <c r="AQ154" s="39"/>
      <c r="AR154" s="39"/>
      <c r="AS154" s="39"/>
      <c r="AT154" s="39"/>
      <c r="AU154" s="39"/>
      <c r="AV154" s="39"/>
    </row>
    <row r="155" spans="1:48"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row>
    <row r="156" spans="1:48" s="104" customFormat="1" ht="13" x14ac:dyDescent="0.15">
      <c r="A156" s="81" t="s">
        <v>47</v>
      </c>
      <c r="B156" s="102" t="s">
        <v>48</v>
      </c>
      <c r="C156" s="39"/>
      <c r="D156" s="39"/>
      <c r="E156" s="39"/>
      <c r="F156" s="39"/>
      <c r="G156" s="39"/>
      <c r="H156" s="39"/>
      <c r="I156" s="39"/>
      <c r="J156" s="84"/>
      <c r="K156" s="84"/>
      <c r="L156" s="84"/>
      <c r="M156" s="84"/>
      <c r="N156" s="84"/>
      <c r="O156" s="84"/>
      <c r="P156" s="84"/>
      <c r="Q156" s="84"/>
      <c r="R156" s="39"/>
      <c r="S156" s="39"/>
      <c r="T156" s="39"/>
      <c r="U156" s="39"/>
      <c r="V156" s="39"/>
      <c r="W156" s="39"/>
      <c r="X156" s="84"/>
      <c r="Y156" s="84"/>
      <c r="Z156" s="84"/>
      <c r="AA156" s="84"/>
      <c r="AB156" s="84"/>
      <c r="AC156" s="84"/>
      <c r="AD156" s="84"/>
      <c r="AE156" s="84"/>
      <c r="AF156" s="84"/>
      <c r="AG156" s="84"/>
      <c r="AH156" s="39"/>
      <c r="AI156" s="39"/>
      <c r="AJ156" s="84"/>
      <c r="AK156" s="84"/>
      <c r="AL156" s="84"/>
      <c r="AM156" s="84"/>
      <c r="AN156" s="103">
        <f>AN157</f>
        <v>712800000</v>
      </c>
      <c r="AO156" s="39"/>
      <c r="AP156" s="39"/>
      <c r="AQ156" s="39"/>
      <c r="AR156" s="39"/>
      <c r="AS156" s="39"/>
      <c r="AT156" s="39"/>
      <c r="AU156" s="39"/>
      <c r="AV156" s="39"/>
    </row>
    <row r="157" spans="1:48" s="104" customFormat="1" ht="13" x14ac:dyDescent="0.15">
      <c r="A157" s="81" t="s">
        <v>49</v>
      </c>
      <c r="B157" s="105" t="s">
        <v>50</v>
      </c>
      <c r="C157" s="39"/>
      <c r="D157" s="39"/>
      <c r="E157" s="39"/>
      <c r="F157" s="39"/>
      <c r="G157" s="39"/>
      <c r="H157" s="39"/>
      <c r="I157" s="39"/>
      <c r="J157" s="84"/>
      <c r="K157" s="84"/>
      <c r="L157" s="84"/>
      <c r="M157" s="84"/>
      <c r="N157" s="84"/>
      <c r="O157" s="84"/>
      <c r="P157" s="84"/>
      <c r="Q157" s="84"/>
      <c r="R157" s="39"/>
      <c r="S157" s="39"/>
      <c r="T157" s="39"/>
      <c r="U157" s="39"/>
      <c r="V157" s="39"/>
      <c r="W157" s="39"/>
      <c r="X157" s="84"/>
      <c r="Y157" s="84"/>
      <c r="Z157" s="84"/>
      <c r="AA157" s="84"/>
      <c r="AB157" s="84"/>
      <c r="AC157" s="84"/>
      <c r="AD157" s="84"/>
      <c r="AE157" s="84"/>
      <c r="AF157" s="84"/>
      <c r="AG157" s="84"/>
      <c r="AH157" s="39"/>
      <c r="AI157" s="39"/>
      <c r="AJ157" s="84"/>
      <c r="AK157" s="84"/>
      <c r="AL157" s="84"/>
      <c r="AM157" s="84"/>
      <c r="AN157" s="106">
        <v>712800000</v>
      </c>
      <c r="AO157" s="39"/>
      <c r="AP157" s="39"/>
      <c r="AQ157" s="39"/>
      <c r="AR157" s="39"/>
      <c r="AS157" s="39"/>
      <c r="AT157" s="83"/>
      <c r="AU157" s="39"/>
      <c r="AV157" s="39"/>
    </row>
    <row r="158" spans="1:48" s="112" customFormat="1" ht="13" x14ac:dyDescent="0.2">
      <c r="A158" s="107"/>
      <c r="B158" s="94" t="s">
        <v>113</v>
      </c>
      <c r="C158" s="72" t="s">
        <v>235</v>
      </c>
      <c r="D158" s="108" t="s">
        <v>236</v>
      </c>
      <c r="E158" s="109"/>
      <c r="F158" s="109"/>
      <c r="G158" s="109"/>
      <c r="H158" s="109"/>
      <c r="I158" s="109"/>
      <c r="J158" s="107"/>
      <c r="K158" s="107"/>
      <c r="L158" s="107"/>
      <c r="M158" s="107"/>
      <c r="N158" s="107"/>
      <c r="O158" s="107"/>
      <c r="P158" s="107"/>
      <c r="Q158" s="107"/>
      <c r="R158" s="110" t="s">
        <v>237</v>
      </c>
      <c r="S158" s="110" t="s">
        <v>238</v>
      </c>
      <c r="T158" s="110">
        <v>800</v>
      </c>
      <c r="U158" s="109"/>
      <c r="V158" s="109"/>
      <c r="W158" s="108" t="s">
        <v>240</v>
      </c>
      <c r="X158" s="107"/>
      <c r="Y158" s="107"/>
      <c r="Z158" s="107"/>
      <c r="AA158" s="107"/>
      <c r="AB158" s="107"/>
      <c r="AC158" s="107"/>
      <c r="AD158" s="107"/>
      <c r="AE158" s="109"/>
      <c r="AF158" s="109"/>
      <c r="AG158" s="109"/>
      <c r="AH158" s="109"/>
      <c r="AI158" s="110" t="s">
        <v>146</v>
      </c>
      <c r="AJ158" s="108">
        <v>2007</v>
      </c>
      <c r="AK158" s="107"/>
      <c r="AL158" s="107"/>
      <c r="AM158" s="107"/>
      <c r="AN158" s="111">
        <v>712800000</v>
      </c>
      <c r="AO158" s="109"/>
      <c r="AP158" s="109"/>
      <c r="AQ158" s="109"/>
      <c r="AR158" s="109"/>
      <c r="AS158" s="109"/>
      <c r="AT158" s="108" t="s">
        <v>239</v>
      </c>
      <c r="AU158" s="109"/>
      <c r="AV158" s="109"/>
    </row>
    <row r="159" spans="1:48" s="104" customFormat="1" ht="12" x14ac:dyDescent="0.15">
      <c r="A159" s="81"/>
      <c r="B159" s="105"/>
      <c r="C159" s="39"/>
      <c r="D159" s="39"/>
      <c r="E159" s="39"/>
      <c r="F159" s="39"/>
      <c r="G159" s="39"/>
      <c r="H159" s="39"/>
      <c r="I159" s="39"/>
      <c r="J159" s="84"/>
      <c r="K159" s="84"/>
      <c r="L159" s="84"/>
      <c r="M159" s="84"/>
      <c r="N159" s="84"/>
      <c r="O159" s="84"/>
      <c r="P159" s="84"/>
      <c r="Q159" s="84"/>
      <c r="R159" s="39"/>
      <c r="S159" s="39"/>
      <c r="T159" s="39"/>
      <c r="U159" s="39"/>
      <c r="V159" s="39"/>
      <c r="W159" s="39"/>
      <c r="X159" s="84"/>
      <c r="Y159" s="84"/>
      <c r="Z159" s="84"/>
      <c r="AA159" s="84"/>
      <c r="AB159" s="84"/>
      <c r="AC159" s="84"/>
      <c r="AD159" s="84"/>
      <c r="AE159" s="84"/>
      <c r="AF159" s="84"/>
      <c r="AG159" s="84"/>
      <c r="AH159" s="39"/>
      <c r="AI159" s="39"/>
      <c r="AJ159" s="84"/>
      <c r="AK159" s="84"/>
      <c r="AL159" s="84"/>
      <c r="AM159" s="84"/>
      <c r="AN159" s="89"/>
      <c r="AO159" s="39"/>
      <c r="AP159" s="39"/>
      <c r="AQ159" s="39"/>
      <c r="AR159" s="39"/>
      <c r="AS159" s="39"/>
      <c r="AT159" s="39"/>
      <c r="AU159" s="39"/>
      <c r="AV159" s="39"/>
    </row>
    <row r="160" spans="1:48" s="104" customFormat="1" ht="13" x14ac:dyDescent="0.15">
      <c r="A160" s="81" t="s">
        <v>51</v>
      </c>
      <c r="B160" s="105" t="s">
        <v>52</v>
      </c>
      <c r="C160" s="39"/>
      <c r="D160" s="39"/>
      <c r="E160" s="39"/>
      <c r="F160" s="39"/>
      <c r="G160" s="39"/>
      <c r="H160" s="39"/>
      <c r="I160" s="39"/>
      <c r="J160" s="84"/>
      <c r="K160" s="84"/>
      <c r="L160" s="84"/>
      <c r="M160" s="84"/>
      <c r="N160" s="84"/>
      <c r="O160" s="84"/>
      <c r="P160" s="84"/>
      <c r="Q160" s="84"/>
      <c r="R160" s="39"/>
      <c r="S160" s="39"/>
      <c r="T160" s="39"/>
      <c r="U160" s="39"/>
      <c r="V160" s="39"/>
      <c r="W160" s="39"/>
      <c r="X160" s="84"/>
      <c r="Y160" s="84"/>
      <c r="Z160" s="84"/>
      <c r="AA160" s="84"/>
      <c r="AB160" s="84"/>
      <c r="AC160" s="84"/>
      <c r="AD160" s="84"/>
      <c r="AE160" s="84"/>
      <c r="AF160" s="84"/>
      <c r="AG160" s="84"/>
      <c r="AH160" s="39"/>
      <c r="AI160" s="39"/>
      <c r="AJ160" s="84"/>
      <c r="AK160" s="84"/>
      <c r="AL160" s="84"/>
      <c r="AM160" s="84"/>
      <c r="AN160" s="89"/>
      <c r="AO160" s="39"/>
      <c r="AP160" s="39"/>
      <c r="AQ160" s="39"/>
      <c r="AR160" s="39"/>
      <c r="AS160" s="39"/>
      <c r="AT160" s="39"/>
      <c r="AU160" s="39"/>
      <c r="AV160" s="39"/>
    </row>
    <row r="161" spans="1:48" s="104" customFormat="1" ht="13" x14ac:dyDescent="0.15">
      <c r="A161" s="81"/>
      <c r="B161" s="82" t="s">
        <v>113</v>
      </c>
      <c r="C161" s="61" t="s">
        <v>241</v>
      </c>
      <c r="D161" s="39"/>
      <c r="E161" s="39"/>
      <c r="F161" s="39"/>
      <c r="G161" s="39"/>
      <c r="H161" s="39"/>
      <c r="I161" s="39"/>
      <c r="J161" s="84"/>
      <c r="K161" s="84"/>
      <c r="L161" s="84"/>
      <c r="M161" s="84"/>
      <c r="N161" s="84"/>
      <c r="O161" s="84"/>
      <c r="P161" s="84"/>
      <c r="Q161" s="84"/>
      <c r="R161" s="39"/>
      <c r="S161" s="39"/>
      <c r="T161" s="39"/>
      <c r="U161" s="39"/>
      <c r="V161" s="39"/>
      <c r="W161" s="39"/>
      <c r="X161" s="84"/>
      <c r="Y161" s="84"/>
      <c r="Z161" s="84"/>
      <c r="AA161" s="84"/>
      <c r="AB161" s="84"/>
      <c r="AC161" s="84"/>
      <c r="AD161" s="84"/>
      <c r="AE161" s="84"/>
      <c r="AF161" s="84"/>
      <c r="AG161" s="84"/>
      <c r="AH161" s="39"/>
      <c r="AI161" s="39"/>
      <c r="AJ161" s="84"/>
      <c r="AK161" s="84"/>
      <c r="AL161" s="84"/>
      <c r="AM161" s="84"/>
      <c r="AN161" s="89"/>
      <c r="AO161" s="39"/>
      <c r="AP161" s="39"/>
      <c r="AQ161" s="39"/>
      <c r="AR161" s="39"/>
      <c r="AS161" s="39"/>
      <c r="AT161" s="39"/>
      <c r="AU161" s="39"/>
      <c r="AV161" s="39"/>
    </row>
    <row r="162" spans="1:48" s="104" customFormat="1" ht="12" x14ac:dyDescent="0.15">
      <c r="A162" s="81"/>
      <c r="B162" s="105"/>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c r="AA162" s="84"/>
      <c r="AB162" s="84"/>
      <c r="AC162" s="84"/>
      <c r="AD162" s="84"/>
      <c r="AE162" s="84"/>
      <c r="AF162" s="84"/>
      <c r="AG162" s="84"/>
      <c r="AH162" s="84"/>
      <c r="AI162" s="84"/>
      <c r="AJ162" s="84"/>
      <c r="AK162" s="84"/>
      <c r="AL162" s="84"/>
      <c r="AM162" s="84"/>
      <c r="AN162" s="84"/>
      <c r="AO162" s="84"/>
      <c r="AP162" s="84"/>
      <c r="AQ162" s="84"/>
      <c r="AR162" s="84"/>
      <c r="AS162" s="84"/>
      <c r="AT162" s="84"/>
      <c r="AU162" s="84"/>
      <c r="AV162" s="84"/>
    </row>
    <row r="163" spans="1:48"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row>
    <row r="164" spans="1:48" ht="16" x14ac:dyDescent="0.2">
      <c r="A164" s="113" t="s">
        <v>53</v>
      </c>
      <c r="B164" s="6" t="s">
        <v>54</v>
      </c>
      <c r="C164" s="28"/>
      <c r="D164" s="28"/>
      <c r="E164" s="28"/>
      <c r="F164" s="28"/>
      <c r="G164" s="28"/>
      <c r="H164" s="28"/>
      <c r="I164" s="28"/>
      <c r="J164" s="2"/>
      <c r="K164" s="2"/>
      <c r="L164" s="2"/>
      <c r="M164" s="2"/>
      <c r="N164" s="2"/>
      <c r="O164" s="2"/>
      <c r="P164" s="2"/>
      <c r="Q164" s="2"/>
      <c r="R164" s="28"/>
      <c r="S164" s="28"/>
      <c r="T164" s="2"/>
      <c r="U164" s="28"/>
      <c r="V164" s="28"/>
      <c r="W164" s="28"/>
      <c r="X164" s="2"/>
      <c r="Y164" s="2"/>
      <c r="Z164" s="2"/>
      <c r="AA164" s="2"/>
      <c r="AB164" s="2"/>
      <c r="AC164" s="2"/>
      <c r="AD164" s="2"/>
      <c r="AE164" s="2"/>
      <c r="AF164" s="28"/>
      <c r="AG164" s="28"/>
      <c r="AH164" s="28"/>
      <c r="AI164" s="28"/>
      <c r="AJ164" s="2"/>
      <c r="AK164" s="2"/>
      <c r="AL164" s="2"/>
      <c r="AM164" s="2"/>
      <c r="AN164" s="28"/>
      <c r="AO164" s="28"/>
      <c r="AP164" s="28"/>
      <c r="AQ164" s="28"/>
      <c r="AR164" s="28"/>
      <c r="AS164" s="28"/>
      <c r="AT164" s="28"/>
      <c r="AU164" s="28"/>
      <c r="AV164" s="28"/>
    </row>
    <row r="165" spans="1:48" ht="16" x14ac:dyDescent="0.2">
      <c r="A165" s="113" t="s">
        <v>55</v>
      </c>
      <c r="B165" s="114" t="s">
        <v>56</v>
      </c>
      <c r="C165" s="28"/>
      <c r="D165" s="28"/>
      <c r="E165" s="28"/>
      <c r="F165" s="28"/>
      <c r="G165" s="28"/>
      <c r="H165" s="28"/>
      <c r="I165" s="28"/>
      <c r="J165" s="2"/>
      <c r="K165" s="2"/>
      <c r="L165" s="2"/>
      <c r="M165" s="2"/>
      <c r="N165" s="2"/>
      <c r="O165" s="2"/>
      <c r="P165" s="2"/>
      <c r="Q165" s="2"/>
      <c r="R165" s="28"/>
      <c r="S165" s="28"/>
      <c r="T165" s="2"/>
      <c r="U165" s="28"/>
      <c r="V165" s="28"/>
      <c r="W165" s="28"/>
      <c r="X165" s="2"/>
      <c r="Y165" s="2"/>
      <c r="Z165" s="2"/>
      <c r="AA165" s="2"/>
      <c r="AB165" s="2"/>
      <c r="AC165" s="2"/>
      <c r="AD165" s="2"/>
      <c r="AE165" s="2"/>
      <c r="AF165" s="28"/>
      <c r="AG165" s="28"/>
      <c r="AH165" s="28"/>
      <c r="AI165" s="28"/>
      <c r="AJ165" s="2"/>
      <c r="AK165" s="2"/>
      <c r="AL165" s="2"/>
      <c r="AM165" s="2"/>
      <c r="AN165" s="28"/>
      <c r="AO165" s="28"/>
      <c r="AP165" s="28"/>
      <c r="AQ165" s="28"/>
      <c r="AR165" s="28"/>
      <c r="AS165" s="28"/>
      <c r="AT165" s="28"/>
      <c r="AU165" s="28"/>
      <c r="AV165" s="28"/>
    </row>
    <row r="166" spans="1:48" ht="16" x14ac:dyDescent="0.2">
      <c r="A166" s="113"/>
      <c r="B166" s="115" t="s">
        <v>114</v>
      </c>
      <c r="C166" s="116" t="s">
        <v>241</v>
      </c>
      <c r="D166" s="28"/>
      <c r="E166" s="28"/>
      <c r="F166" s="28"/>
      <c r="G166" s="28"/>
      <c r="H166" s="28"/>
      <c r="I166" s="28"/>
      <c r="J166" s="2"/>
      <c r="K166" s="2"/>
      <c r="L166" s="2"/>
      <c r="M166" s="2"/>
      <c r="N166" s="2"/>
      <c r="O166" s="2"/>
      <c r="P166" s="2"/>
      <c r="Q166" s="2"/>
      <c r="R166" s="28"/>
      <c r="S166" s="28"/>
      <c r="T166" s="2"/>
      <c r="U166" s="28"/>
      <c r="V166" s="28"/>
      <c r="W166" s="28"/>
      <c r="X166" s="2"/>
      <c r="Y166" s="2"/>
      <c r="Z166" s="2"/>
      <c r="AA166" s="2"/>
      <c r="AB166" s="2"/>
      <c r="AC166" s="2"/>
      <c r="AD166" s="2"/>
      <c r="AE166" s="2"/>
      <c r="AF166" s="28"/>
      <c r="AG166" s="28"/>
      <c r="AH166" s="28"/>
      <c r="AI166" s="28"/>
      <c r="AJ166" s="2"/>
      <c r="AK166" s="2"/>
      <c r="AL166" s="2"/>
      <c r="AM166" s="2"/>
      <c r="AN166" s="28"/>
      <c r="AO166" s="28"/>
      <c r="AP166" s="28"/>
      <c r="AQ166" s="28"/>
      <c r="AR166" s="28"/>
      <c r="AS166" s="28"/>
      <c r="AT166" s="28"/>
      <c r="AU166" s="28"/>
      <c r="AV166" s="28"/>
    </row>
    <row r="167" spans="1:48" x14ac:dyDescent="0.2">
      <c r="A167" s="113"/>
      <c r="B167" s="114"/>
      <c r="C167" s="28"/>
      <c r="D167" s="28"/>
      <c r="E167" s="28"/>
      <c r="F167" s="28"/>
      <c r="G167" s="28"/>
      <c r="H167" s="28"/>
      <c r="I167" s="28"/>
      <c r="J167" s="2"/>
      <c r="K167" s="2"/>
      <c r="L167" s="2"/>
      <c r="M167" s="2"/>
      <c r="N167" s="2"/>
      <c r="O167" s="2"/>
      <c r="P167" s="2"/>
      <c r="Q167" s="2"/>
      <c r="R167" s="28"/>
      <c r="S167" s="28"/>
      <c r="T167" s="2"/>
      <c r="U167" s="28"/>
      <c r="V167" s="28"/>
      <c r="W167" s="28"/>
      <c r="X167" s="2"/>
      <c r="Y167" s="2"/>
      <c r="Z167" s="2"/>
      <c r="AA167" s="2"/>
      <c r="AB167" s="2"/>
      <c r="AC167" s="2"/>
      <c r="AD167" s="2"/>
      <c r="AE167" s="2"/>
      <c r="AF167" s="28"/>
      <c r="AG167" s="28"/>
      <c r="AH167" s="28"/>
      <c r="AI167" s="28"/>
      <c r="AJ167" s="2"/>
      <c r="AK167" s="2"/>
      <c r="AL167" s="2"/>
      <c r="AM167" s="2"/>
      <c r="AN167" s="28"/>
      <c r="AO167" s="28"/>
      <c r="AP167" s="28"/>
      <c r="AQ167" s="28"/>
      <c r="AR167" s="28"/>
      <c r="AS167" s="28"/>
      <c r="AT167" s="28"/>
      <c r="AU167" s="28"/>
      <c r="AV167" s="28"/>
    </row>
    <row r="168" spans="1:48" ht="16" x14ac:dyDescent="0.2">
      <c r="A168" s="113" t="s">
        <v>57</v>
      </c>
      <c r="B168" s="114" t="s">
        <v>58</v>
      </c>
      <c r="C168" s="28"/>
      <c r="D168" s="28"/>
      <c r="E168" s="28"/>
      <c r="F168" s="28"/>
      <c r="G168" s="28"/>
      <c r="H168" s="28"/>
      <c r="I168" s="28"/>
      <c r="J168" s="2"/>
      <c r="K168" s="2"/>
      <c r="L168" s="2"/>
      <c r="M168" s="2"/>
      <c r="N168" s="2"/>
      <c r="O168" s="2"/>
      <c r="P168" s="2"/>
      <c r="Q168" s="2"/>
      <c r="R168" s="28"/>
      <c r="S168" s="28"/>
      <c r="T168" s="2"/>
      <c r="U168" s="28"/>
      <c r="V168" s="28"/>
      <c r="W168" s="28"/>
      <c r="X168" s="2"/>
      <c r="Y168" s="2"/>
      <c r="Z168" s="2"/>
      <c r="AA168" s="2"/>
      <c r="AB168" s="2"/>
      <c r="AC168" s="2"/>
      <c r="AD168" s="2"/>
      <c r="AE168" s="2"/>
      <c r="AF168" s="28"/>
      <c r="AG168" s="28"/>
      <c r="AH168" s="28"/>
      <c r="AI168" s="28"/>
      <c r="AJ168" s="2"/>
      <c r="AK168" s="2"/>
      <c r="AL168" s="2"/>
      <c r="AM168" s="2"/>
      <c r="AN168" s="28"/>
      <c r="AO168" s="28"/>
      <c r="AP168" s="28"/>
      <c r="AQ168" s="28"/>
      <c r="AR168" s="28"/>
      <c r="AS168" s="28"/>
      <c r="AT168" s="28"/>
      <c r="AU168" s="28"/>
      <c r="AV168" s="28"/>
    </row>
    <row r="169" spans="1:48" ht="16" x14ac:dyDescent="0.2">
      <c r="A169" s="113"/>
      <c r="B169" s="115" t="s">
        <v>114</v>
      </c>
      <c r="C169" s="116" t="s">
        <v>241</v>
      </c>
      <c r="D169" s="28"/>
      <c r="E169" s="28"/>
      <c r="F169" s="28"/>
      <c r="G169" s="28"/>
      <c r="H169" s="28"/>
      <c r="I169" s="28"/>
      <c r="J169" s="2"/>
      <c r="K169" s="2"/>
      <c r="L169" s="2"/>
      <c r="M169" s="2"/>
      <c r="N169" s="2"/>
      <c r="O169" s="2"/>
      <c r="P169" s="2"/>
      <c r="Q169" s="2"/>
      <c r="R169" s="28"/>
      <c r="S169" s="28"/>
      <c r="T169" s="2"/>
      <c r="U169" s="28"/>
      <c r="V169" s="28"/>
      <c r="W169" s="28"/>
      <c r="X169" s="2"/>
      <c r="Y169" s="2"/>
      <c r="Z169" s="2"/>
      <c r="AA169" s="2"/>
      <c r="AB169" s="2"/>
      <c r="AC169" s="2"/>
      <c r="AD169" s="2"/>
      <c r="AE169" s="2"/>
      <c r="AF169" s="28"/>
      <c r="AG169" s="28"/>
      <c r="AH169" s="28"/>
      <c r="AI169" s="28"/>
      <c r="AJ169" s="2"/>
      <c r="AK169" s="2"/>
      <c r="AL169" s="2"/>
      <c r="AM169" s="2"/>
      <c r="AN169" s="28"/>
      <c r="AO169" s="28"/>
      <c r="AP169" s="28"/>
      <c r="AQ169" s="28"/>
      <c r="AR169" s="28"/>
      <c r="AS169" s="28"/>
      <c r="AT169" s="28"/>
      <c r="AU169" s="28"/>
      <c r="AV169" s="28"/>
    </row>
    <row r="170" spans="1:48" x14ac:dyDescent="0.2">
      <c r="A170" s="113"/>
      <c r="B170" s="114"/>
      <c r="C170" s="28"/>
      <c r="D170" s="28"/>
      <c r="E170" s="28"/>
      <c r="F170" s="28"/>
      <c r="G170" s="28"/>
      <c r="H170" s="28"/>
      <c r="I170" s="28"/>
      <c r="J170" s="2"/>
      <c r="K170" s="2"/>
      <c r="L170" s="2"/>
      <c r="M170" s="2"/>
      <c r="N170" s="2"/>
      <c r="O170" s="2"/>
      <c r="P170" s="2"/>
      <c r="Q170" s="2"/>
      <c r="R170" s="28"/>
      <c r="S170" s="28"/>
      <c r="T170" s="2"/>
      <c r="U170" s="28"/>
      <c r="V170" s="28"/>
      <c r="W170" s="28"/>
      <c r="X170" s="2"/>
      <c r="Y170" s="2"/>
      <c r="Z170" s="2"/>
      <c r="AA170" s="2"/>
      <c r="AB170" s="2"/>
      <c r="AC170" s="2"/>
      <c r="AD170" s="2"/>
      <c r="AE170" s="2"/>
      <c r="AF170" s="28"/>
      <c r="AG170" s="28"/>
      <c r="AH170" s="28"/>
      <c r="AI170" s="28"/>
      <c r="AJ170" s="2"/>
      <c r="AK170" s="2"/>
      <c r="AL170" s="2"/>
      <c r="AM170" s="2"/>
      <c r="AN170" s="28"/>
      <c r="AO170" s="28"/>
      <c r="AP170" s="28"/>
      <c r="AQ170" s="28"/>
      <c r="AR170" s="28"/>
      <c r="AS170" s="28"/>
      <c r="AT170" s="28"/>
      <c r="AU170" s="28"/>
      <c r="AV170" s="28"/>
    </row>
    <row r="171" spans="1:48" ht="16" x14ac:dyDescent="0.2">
      <c r="A171" s="113" t="s">
        <v>59</v>
      </c>
      <c r="B171" s="114" t="s">
        <v>60</v>
      </c>
      <c r="C171" s="28"/>
      <c r="D171" s="28"/>
      <c r="E171" s="28"/>
      <c r="F171" s="28"/>
      <c r="G171" s="28"/>
      <c r="H171" s="28"/>
      <c r="I171" s="28"/>
      <c r="J171" s="2"/>
      <c r="K171" s="2"/>
      <c r="L171" s="2"/>
      <c r="M171" s="2"/>
      <c r="N171" s="2"/>
      <c r="O171" s="2"/>
      <c r="P171" s="2"/>
      <c r="Q171" s="2"/>
      <c r="R171" s="28"/>
      <c r="S171" s="28"/>
      <c r="T171" s="2"/>
      <c r="U171" s="28"/>
      <c r="V171" s="28"/>
      <c r="W171" s="28"/>
      <c r="X171" s="2"/>
      <c r="Y171" s="2"/>
      <c r="Z171" s="2"/>
      <c r="AA171" s="2"/>
      <c r="AB171" s="2"/>
      <c r="AC171" s="2"/>
      <c r="AD171" s="2"/>
      <c r="AE171" s="2"/>
      <c r="AF171" s="28"/>
      <c r="AG171" s="28"/>
      <c r="AH171" s="28"/>
      <c r="AI171" s="28"/>
      <c r="AJ171" s="2"/>
      <c r="AK171" s="2"/>
      <c r="AL171" s="2"/>
      <c r="AM171" s="2"/>
      <c r="AN171" s="28"/>
      <c r="AO171" s="28"/>
      <c r="AP171" s="28"/>
      <c r="AQ171" s="28"/>
      <c r="AR171" s="28"/>
      <c r="AS171" s="28"/>
      <c r="AT171" s="28"/>
      <c r="AU171" s="28"/>
      <c r="AV171" s="28"/>
    </row>
    <row r="172" spans="1:48" ht="16" x14ac:dyDescent="0.2">
      <c r="A172" s="113"/>
      <c r="B172" s="115" t="s">
        <v>114</v>
      </c>
      <c r="C172" s="116" t="s">
        <v>241</v>
      </c>
      <c r="D172" s="28"/>
      <c r="E172" s="28"/>
      <c r="F172" s="28"/>
      <c r="G172" s="28"/>
      <c r="H172" s="28"/>
      <c r="I172" s="28"/>
      <c r="J172" s="2"/>
      <c r="K172" s="2"/>
      <c r="L172" s="2"/>
      <c r="M172" s="2"/>
      <c r="N172" s="2"/>
      <c r="O172" s="2"/>
      <c r="P172" s="2"/>
      <c r="Q172" s="2"/>
      <c r="R172" s="28"/>
      <c r="S172" s="28"/>
      <c r="T172" s="2"/>
      <c r="U172" s="28"/>
      <c r="V172" s="28"/>
      <c r="W172" s="28"/>
      <c r="X172" s="2"/>
      <c r="Y172" s="2"/>
      <c r="Z172" s="2"/>
      <c r="AA172" s="2"/>
      <c r="AB172" s="2"/>
      <c r="AC172" s="2"/>
      <c r="AD172" s="2"/>
      <c r="AE172" s="2"/>
      <c r="AF172" s="28"/>
      <c r="AG172" s="28"/>
      <c r="AH172" s="28"/>
      <c r="AI172" s="28"/>
      <c r="AJ172" s="2"/>
      <c r="AK172" s="2"/>
      <c r="AL172" s="2"/>
      <c r="AM172" s="2"/>
      <c r="AN172" s="28"/>
      <c r="AO172" s="28"/>
      <c r="AP172" s="36"/>
      <c r="AQ172" s="28"/>
      <c r="AR172" s="28"/>
      <c r="AS172" s="28"/>
      <c r="AT172" s="28"/>
      <c r="AU172" s="28"/>
      <c r="AV172" s="28"/>
    </row>
    <row r="173" spans="1:48" x14ac:dyDescent="0.2">
      <c r="A173" s="113"/>
      <c r="B173" s="114"/>
      <c r="C173" s="28"/>
      <c r="D173" s="28"/>
      <c r="E173" s="28"/>
      <c r="F173" s="28"/>
      <c r="G173" s="28"/>
      <c r="H173" s="28"/>
      <c r="I173" s="28"/>
      <c r="J173" s="2"/>
      <c r="K173" s="2"/>
      <c r="L173" s="2"/>
      <c r="M173" s="2"/>
      <c r="N173" s="2"/>
      <c r="O173" s="2"/>
      <c r="P173" s="2"/>
      <c r="Q173" s="2"/>
      <c r="R173" s="28"/>
      <c r="S173" s="28"/>
      <c r="T173" s="2"/>
      <c r="U173" s="28"/>
      <c r="V173" s="28"/>
      <c r="W173" s="28"/>
      <c r="X173" s="2"/>
      <c r="Y173" s="2"/>
      <c r="Z173" s="2"/>
      <c r="AA173" s="2"/>
      <c r="AB173" s="2"/>
      <c r="AC173" s="2"/>
      <c r="AD173" s="2"/>
      <c r="AE173" s="2"/>
      <c r="AF173" s="28"/>
      <c r="AG173" s="28"/>
      <c r="AH173" s="28"/>
      <c r="AI173" s="28"/>
      <c r="AJ173" s="2"/>
      <c r="AK173" s="2"/>
      <c r="AL173" s="2"/>
      <c r="AM173" s="2"/>
      <c r="AN173" s="28"/>
      <c r="AO173" s="28"/>
      <c r="AP173" s="28"/>
      <c r="AQ173" s="28"/>
      <c r="AR173" s="28"/>
      <c r="AS173" s="28"/>
      <c r="AT173" s="28"/>
      <c r="AU173" s="28"/>
      <c r="AV173" s="28"/>
    </row>
    <row r="174" spans="1:48" ht="16" x14ac:dyDescent="0.2">
      <c r="A174" s="113" t="s">
        <v>61</v>
      </c>
      <c r="B174" s="114" t="s">
        <v>62</v>
      </c>
      <c r="C174" s="28"/>
      <c r="D174" s="28"/>
      <c r="E174" s="28"/>
      <c r="F174" s="28"/>
      <c r="G174" s="28"/>
      <c r="H174" s="28"/>
      <c r="I174" s="28"/>
      <c r="J174" s="2"/>
      <c r="K174" s="2"/>
      <c r="L174" s="2"/>
      <c r="M174" s="2"/>
      <c r="N174" s="2"/>
      <c r="O174" s="2"/>
      <c r="P174" s="2"/>
      <c r="Q174" s="2"/>
      <c r="R174" s="28"/>
      <c r="S174" s="28"/>
      <c r="T174" s="2"/>
      <c r="U174" s="28"/>
      <c r="V174" s="28"/>
      <c r="W174" s="28"/>
      <c r="X174" s="2"/>
      <c r="Y174" s="2"/>
      <c r="Z174" s="2"/>
      <c r="AA174" s="2"/>
      <c r="AB174" s="2"/>
      <c r="AC174" s="2"/>
      <c r="AD174" s="2"/>
      <c r="AE174" s="2"/>
      <c r="AF174" s="28"/>
      <c r="AG174" s="28"/>
      <c r="AH174" s="28"/>
      <c r="AI174" s="28"/>
      <c r="AJ174" s="2"/>
      <c r="AK174" s="2"/>
      <c r="AL174" s="2"/>
      <c r="AM174" s="2"/>
      <c r="AN174" s="28"/>
      <c r="AO174" s="28"/>
      <c r="AP174" s="28"/>
      <c r="AQ174" s="28"/>
      <c r="AR174" s="28"/>
      <c r="AS174" s="28"/>
      <c r="AT174" s="28"/>
      <c r="AU174" s="28"/>
      <c r="AV174" s="28"/>
    </row>
    <row r="175" spans="1:48" ht="16" x14ac:dyDescent="0.2">
      <c r="A175" s="113"/>
      <c r="B175" s="115" t="s">
        <v>114</v>
      </c>
      <c r="C175" s="116" t="s">
        <v>241</v>
      </c>
      <c r="D175" s="28"/>
      <c r="E175" s="28"/>
      <c r="F175" s="28"/>
      <c r="G175" s="28"/>
      <c r="H175" s="28"/>
      <c r="I175" s="28"/>
      <c r="J175" s="2"/>
      <c r="K175" s="2"/>
      <c r="L175" s="2"/>
      <c r="M175" s="2"/>
      <c r="N175" s="2"/>
      <c r="O175" s="2"/>
      <c r="P175" s="2"/>
      <c r="Q175" s="2"/>
      <c r="R175" s="28"/>
      <c r="S175" s="28"/>
      <c r="T175" s="2"/>
      <c r="U175" s="28"/>
      <c r="V175" s="28"/>
      <c r="W175" s="28"/>
      <c r="X175" s="2"/>
      <c r="Y175" s="2"/>
      <c r="Z175" s="2"/>
      <c r="AA175" s="2"/>
      <c r="AB175" s="2"/>
      <c r="AC175" s="2"/>
      <c r="AD175" s="2"/>
      <c r="AE175" s="2"/>
      <c r="AF175" s="28"/>
      <c r="AG175" s="28"/>
      <c r="AH175" s="28"/>
      <c r="AI175" s="28"/>
      <c r="AJ175" s="2"/>
      <c r="AK175" s="2"/>
      <c r="AL175" s="2"/>
      <c r="AM175" s="2"/>
      <c r="AN175" s="28"/>
      <c r="AO175" s="28"/>
      <c r="AP175" s="28"/>
      <c r="AQ175" s="28"/>
      <c r="AR175" s="28"/>
      <c r="AS175" s="28"/>
      <c r="AT175" s="28"/>
      <c r="AU175" s="28"/>
      <c r="AV175" s="28"/>
    </row>
    <row r="176" spans="1:48" x14ac:dyDescent="0.2">
      <c r="A176" s="113"/>
      <c r="B176" s="114"/>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3"/>
      <c r="AP176" s="23"/>
      <c r="AQ176" s="23"/>
      <c r="AR176" s="23"/>
      <c r="AS176" s="23"/>
      <c r="AT176" s="23"/>
      <c r="AU176" s="23"/>
      <c r="AV176" s="23"/>
    </row>
    <row r="177" spans="1:48" ht="16" x14ac:dyDescent="0.2">
      <c r="A177" s="113" t="s">
        <v>63</v>
      </c>
      <c r="B177" s="6" t="s">
        <v>64</v>
      </c>
      <c r="C177" s="28"/>
      <c r="D177" s="28"/>
      <c r="E177" s="28"/>
      <c r="F177" s="2"/>
      <c r="G177" s="2"/>
      <c r="H177" s="2"/>
      <c r="I177" s="2"/>
      <c r="J177" s="2"/>
      <c r="K177" s="2"/>
      <c r="L177" s="2"/>
      <c r="M177" s="2"/>
      <c r="N177" s="2"/>
      <c r="O177" s="2"/>
      <c r="P177" s="2"/>
      <c r="Q177" s="2"/>
      <c r="R177" s="2"/>
      <c r="S177" s="2"/>
      <c r="T177" s="2"/>
      <c r="U177" s="2"/>
      <c r="V177" s="2"/>
      <c r="W177" s="2"/>
      <c r="X177" s="28"/>
      <c r="Y177" s="28"/>
      <c r="Z177" s="28"/>
      <c r="AA177" s="28"/>
      <c r="AB177" s="28"/>
      <c r="AC177" s="28"/>
      <c r="AD177" s="28"/>
      <c r="AE177" s="2"/>
      <c r="AF177" s="2"/>
      <c r="AG177" s="2"/>
      <c r="AH177" s="2"/>
      <c r="AI177" s="28"/>
      <c r="AJ177" s="28"/>
      <c r="AK177" s="28"/>
      <c r="AL177" s="28"/>
      <c r="AM177" s="28"/>
      <c r="AN177" s="28"/>
      <c r="AO177" s="28"/>
      <c r="AP177" s="28"/>
      <c r="AQ177" s="28"/>
      <c r="AR177" s="28"/>
      <c r="AS177" s="28"/>
      <c r="AT177" s="28"/>
      <c r="AU177" s="28"/>
      <c r="AV177" s="28"/>
    </row>
    <row r="178" spans="1:48" ht="16" x14ac:dyDescent="0.2">
      <c r="A178" s="113" t="s">
        <v>65</v>
      </c>
      <c r="B178" s="114" t="s">
        <v>66</v>
      </c>
      <c r="C178" s="28"/>
      <c r="D178" s="28"/>
      <c r="E178" s="28"/>
      <c r="F178" s="2"/>
      <c r="G178" s="2"/>
      <c r="H178" s="2"/>
      <c r="I178" s="2"/>
      <c r="J178" s="2"/>
      <c r="K178" s="2"/>
      <c r="L178" s="2"/>
      <c r="M178" s="2"/>
      <c r="N178" s="2"/>
      <c r="O178" s="2"/>
      <c r="P178" s="2"/>
      <c r="Q178" s="2"/>
      <c r="R178" s="2"/>
      <c r="S178" s="2"/>
      <c r="T178" s="2"/>
      <c r="U178" s="2"/>
      <c r="V178" s="2"/>
      <c r="W178" s="2"/>
      <c r="X178" s="28"/>
      <c r="Y178" s="28"/>
      <c r="Z178" s="28"/>
      <c r="AA178" s="28"/>
      <c r="AB178" s="28"/>
      <c r="AC178" s="28"/>
      <c r="AD178" s="28"/>
      <c r="AE178" s="2"/>
      <c r="AF178" s="2"/>
      <c r="AG178" s="2"/>
      <c r="AH178" s="2"/>
      <c r="AI178" s="28"/>
      <c r="AJ178" s="28"/>
      <c r="AK178" s="28"/>
      <c r="AL178" s="28"/>
      <c r="AM178" s="28"/>
      <c r="AN178" s="28"/>
      <c r="AO178" s="28"/>
      <c r="AP178" s="28"/>
      <c r="AQ178" s="28"/>
      <c r="AR178" s="28"/>
      <c r="AS178" s="28"/>
      <c r="AT178" s="28"/>
      <c r="AU178" s="28"/>
      <c r="AV178" s="28"/>
    </row>
    <row r="179" spans="1:48" ht="16" x14ac:dyDescent="0.2">
      <c r="A179" s="113"/>
      <c r="B179" s="115" t="s">
        <v>115</v>
      </c>
      <c r="C179" s="116" t="s">
        <v>241</v>
      </c>
      <c r="D179" s="28"/>
      <c r="E179" s="28"/>
      <c r="F179" s="2"/>
      <c r="G179" s="2"/>
      <c r="H179" s="2"/>
      <c r="I179" s="2"/>
      <c r="J179" s="2"/>
      <c r="K179" s="2"/>
      <c r="L179" s="2"/>
      <c r="M179" s="2"/>
      <c r="N179" s="2"/>
      <c r="O179" s="2"/>
      <c r="P179" s="2"/>
      <c r="Q179" s="2"/>
      <c r="R179" s="2"/>
      <c r="S179" s="2"/>
      <c r="T179" s="2"/>
      <c r="U179" s="2"/>
      <c r="V179" s="2"/>
      <c r="W179" s="2"/>
      <c r="X179" s="28"/>
      <c r="Y179" s="28"/>
      <c r="Z179" s="28"/>
      <c r="AA179" s="28"/>
      <c r="AB179" s="28"/>
      <c r="AC179" s="28"/>
      <c r="AD179" s="28"/>
      <c r="AE179" s="2"/>
      <c r="AF179" s="2"/>
      <c r="AG179" s="2"/>
      <c r="AH179" s="2"/>
      <c r="AI179" s="28"/>
      <c r="AJ179" s="28"/>
      <c r="AK179" s="28"/>
      <c r="AL179" s="28"/>
      <c r="AM179" s="28"/>
      <c r="AN179" s="28"/>
      <c r="AO179" s="28"/>
      <c r="AP179" s="28"/>
      <c r="AQ179" s="28"/>
      <c r="AR179" s="28"/>
      <c r="AS179" s="28"/>
      <c r="AT179" s="28"/>
      <c r="AU179" s="28"/>
      <c r="AV179" s="28"/>
    </row>
    <row r="180" spans="1:48" x14ac:dyDescent="0.2">
      <c r="A180" s="113"/>
      <c r="B180" s="114"/>
      <c r="C180" s="28"/>
      <c r="D180" s="28"/>
      <c r="E180" s="28"/>
      <c r="F180" s="2"/>
      <c r="G180" s="2"/>
      <c r="H180" s="2"/>
      <c r="I180" s="2"/>
      <c r="J180" s="2"/>
      <c r="K180" s="2"/>
      <c r="L180" s="2"/>
      <c r="M180" s="2"/>
      <c r="N180" s="2"/>
      <c r="O180" s="2"/>
      <c r="P180" s="2"/>
      <c r="Q180" s="2"/>
      <c r="R180" s="2"/>
      <c r="S180" s="2"/>
      <c r="T180" s="2"/>
      <c r="U180" s="2"/>
      <c r="V180" s="2"/>
      <c r="W180" s="2"/>
      <c r="X180" s="28"/>
      <c r="Y180" s="28"/>
      <c r="Z180" s="28"/>
      <c r="AA180" s="28"/>
      <c r="AB180" s="28"/>
      <c r="AC180" s="28"/>
      <c r="AD180" s="28"/>
      <c r="AE180" s="2"/>
      <c r="AF180" s="2"/>
      <c r="AG180" s="2"/>
      <c r="AH180" s="2"/>
      <c r="AI180" s="28"/>
      <c r="AJ180" s="28"/>
      <c r="AK180" s="28"/>
      <c r="AL180" s="28"/>
      <c r="AM180" s="28"/>
      <c r="AN180" s="28"/>
      <c r="AO180" s="28"/>
      <c r="AP180" s="28"/>
      <c r="AQ180" s="28"/>
      <c r="AR180" s="28"/>
      <c r="AS180" s="28"/>
      <c r="AT180" s="28"/>
      <c r="AU180" s="28"/>
      <c r="AV180" s="28"/>
    </row>
    <row r="181" spans="1:48" ht="32" x14ac:dyDescent="0.2">
      <c r="A181" s="113" t="s">
        <v>67</v>
      </c>
      <c r="B181" s="114" t="s">
        <v>68</v>
      </c>
      <c r="C181" s="28"/>
      <c r="D181" s="28"/>
      <c r="E181" s="28"/>
      <c r="F181" s="2"/>
      <c r="G181" s="2"/>
      <c r="H181" s="2"/>
      <c r="I181" s="2"/>
      <c r="J181" s="2"/>
      <c r="K181" s="2"/>
      <c r="L181" s="2"/>
      <c r="M181" s="2"/>
      <c r="N181" s="2"/>
      <c r="O181" s="2"/>
      <c r="P181" s="2"/>
      <c r="Q181" s="2"/>
      <c r="R181" s="2"/>
      <c r="S181" s="2"/>
      <c r="T181" s="2"/>
      <c r="U181" s="2"/>
      <c r="V181" s="2"/>
      <c r="W181" s="2"/>
      <c r="X181" s="28"/>
      <c r="Y181" s="28"/>
      <c r="Z181" s="28"/>
      <c r="AA181" s="28"/>
      <c r="AB181" s="28"/>
      <c r="AC181" s="28"/>
      <c r="AD181" s="28"/>
      <c r="AE181" s="2"/>
      <c r="AF181" s="2"/>
      <c r="AG181" s="2"/>
      <c r="AH181" s="2"/>
      <c r="AI181" s="28"/>
      <c r="AJ181" s="28"/>
      <c r="AK181" s="28"/>
      <c r="AL181" s="28"/>
      <c r="AM181" s="28"/>
      <c r="AN181" s="28"/>
      <c r="AO181" s="28"/>
      <c r="AP181" s="28"/>
      <c r="AQ181" s="28"/>
      <c r="AR181" s="28"/>
      <c r="AS181" s="28"/>
      <c r="AT181" s="28"/>
      <c r="AU181" s="28"/>
      <c r="AV181" s="28"/>
    </row>
    <row r="182" spans="1:48" ht="16" x14ac:dyDescent="0.2">
      <c r="A182" s="113"/>
      <c r="B182" s="115" t="s">
        <v>115</v>
      </c>
      <c r="C182" s="116" t="s">
        <v>241</v>
      </c>
      <c r="D182" s="28"/>
      <c r="E182" s="28"/>
      <c r="F182" s="2"/>
      <c r="G182" s="2"/>
      <c r="H182" s="2"/>
      <c r="I182" s="2"/>
      <c r="J182" s="2"/>
      <c r="K182" s="2"/>
      <c r="L182" s="2"/>
      <c r="M182" s="2"/>
      <c r="N182" s="2"/>
      <c r="O182" s="2"/>
      <c r="P182" s="2"/>
      <c r="Q182" s="2"/>
      <c r="R182" s="2"/>
      <c r="S182" s="2"/>
      <c r="T182" s="2"/>
      <c r="U182" s="2"/>
      <c r="V182" s="2"/>
      <c r="W182" s="2"/>
      <c r="X182" s="28"/>
      <c r="Y182" s="28"/>
      <c r="Z182" s="28"/>
      <c r="AA182" s="28"/>
      <c r="AB182" s="28"/>
      <c r="AC182" s="28"/>
      <c r="AD182" s="28"/>
      <c r="AE182" s="2"/>
      <c r="AF182" s="2"/>
      <c r="AG182" s="2"/>
      <c r="AH182" s="2"/>
      <c r="AI182" s="28"/>
      <c r="AJ182" s="28"/>
      <c r="AK182" s="28"/>
      <c r="AL182" s="28"/>
      <c r="AM182" s="28"/>
      <c r="AN182" s="28"/>
      <c r="AO182" s="28"/>
      <c r="AP182" s="28"/>
      <c r="AQ182" s="28"/>
      <c r="AR182" s="28"/>
      <c r="AS182" s="28"/>
      <c r="AT182" s="28"/>
      <c r="AU182" s="28"/>
      <c r="AV182" s="28"/>
    </row>
    <row r="183" spans="1:48" x14ac:dyDescent="0.2">
      <c r="A183" s="113"/>
      <c r="B183" s="114"/>
      <c r="C183" s="28"/>
      <c r="D183" s="28"/>
      <c r="E183" s="28"/>
      <c r="F183" s="2"/>
      <c r="G183" s="2"/>
      <c r="H183" s="2"/>
      <c r="I183" s="2"/>
      <c r="J183" s="2"/>
      <c r="K183" s="2"/>
      <c r="L183" s="2"/>
      <c r="M183" s="2"/>
      <c r="N183" s="2"/>
      <c r="O183" s="2"/>
      <c r="P183" s="2"/>
      <c r="Q183" s="2"/>
      <c r="R183" s="2"/>
      <c r="S183" s="2"/>
      <c r="T183" s="2"/>
      <c r="U183" s="2"/>
      <c r="V183" s="2"/>
      <c r="W183" s="2"/>
      <c r="X183" s="28"/>
      <c r="Y183" s="28"/>
      <c r="Z183" s="28"/>
      <c r="AA183" s="28"/>
      <c r="AB183" s="28"/>
      <c r="AC183" s="28"/>
      <c r="AD183" s="28"/>
      <c r="AE183" s="2"/>
      <c r="AF183" s="2"/>
      <c r="AG183" s="2"/>
      <c r="AH183" s="2"/>
      <c r="AI183" s="28"/>
      <c r="AJ183" s="28"/>
      <c r="AK183" s="28"/>
      <c r="AL183" s="28"/>
      <c r="AM183" s="28"/>
      <c r="AN183" s="28"/>
      <c r="AO183" s="28"/>
      <c r="AP183" s="28"/>
      <c r="AQ183" s="28"/>
      <c r="AR183" s="28"/>
      <c r="AS183" s="28"/>
      <c r="AT183" s="28"/>
      <c r="AU183" s="28"/>
      <c r="AV183" s="28"/>
    </row>
    <row r="184" spans="1:48" ht="16" x14ac:dyDescent="0.2">
      <c r="A184" s="113" t="s">
        <v>69</v>
      </c>
      <c r="B184" s="114" t="s">
        <v>70</v>
      </c>
      <c r="C184" s="28"/>
      <c r="D184" s="28"/>
      <c r="E184" s="28"/>
      <c r="F184" s="2"/>
      <c r="G184" s="2"/>
      <c r="H184" s="2"/>
      <c r="I184" s="2"/>
      <c r="J184" s="2"/>
      <c r="K184" s="2"/>
      <c r="L184" s="2"/>
      <c r="M184" s="2"/>
      <c r="N184" s="2"/>
      <c r="O184" s="2"/>
      <c r="P184" s="2"/>
      <c r="Q184" s="2"/>
      <c r="R184" s="2"/>
      <c r="S184" s="2"/>
      <c r="T184" s="2"/>
      <c r="U184" s="2"/>
      <c r="V184" s="2"/>
      <c r="W184" s="2"/>
      <c r="X184" s="28"/>
      <c r="Y184" s="28"/>
      <c r="Z184" s="28"/>
      <c r="AA184" s="28"/>
      <c r="AB184" s="28"/>
      <c r="AC184" s="28"/>
      <c r="AD184" s="28"/>
      <c r="AE184" s="2"/>
      <c r="AF184" s="2"/>
      <c r="AG184" s="2"/>
      <c r="AH184" s="2"/>
      <c r="AI184" s="28"/>
      <c r="AJ184" s="28"/>
      <c r="AK184" s="28"/>
      <c r="AL184" s="28"/>
      <c r="AM184" s="28"/>
      <c r="AN184" s="28"/>
      <c r="AO184" s="28"/>
      <c r="AP184" s="28"/>
      <c r="AQ184" s="28"/>
      <c r="AR184" s="28"/>
      <c r="AS184" s="28"/>
      <c r="AT184" s="28"/>
      <c r="AU184" s="28"/>
      <c r="AV184" s="28"/>
    </row>
    <row r="185" spans="1:48" ht="16" x14ac:dyDescent="0.2">
      <c r="A185" s="113"/>
      <c r="B185" s="115" t="s">
        <v>115</v>
      </c>
      <c r="C185" s="116" t="s">
        <v>241</v>
      </c>
      <c r="D185" s="28"/>
      <c r="E185" s="28"/>
      <c r="F185" s="2"/>
      <c r="G185" s="2"/>
      <c r="H185" s="2"/>
      <c r="I185" s="2"/>
      <c r="J185" s="2"/>
      <c r="K185" s="2"/>
      <c r="L185" s="2"/>
      <c r="M185" s="2"/>
      <c r="N185" s="2"/>
      <c r="O185" s="2"/>
      <c r="P185" s="2"/>
      <c r="Q185" s="2"/>
      <c r="R185" s="2"/>
      <c r="S185" s="2"/>
      <c r="T185" s="2"/>
      <c r="U185" s="2"/>
      <c r="V185" s="2"/>
      <c r="W185" s="2"/>
      <c r="X185" s="28"/>
      <c r="Y185" s="28"/>
      <c r="Z185" s="28"/>
      <c r="AA185" s="28"/>
      <c r="AB185" s="28"/>
      <c r="AC185" s="28"/>
      <c r="AD185" s="28"/>
      <c r="AE185" s="2"/>
      <c r="AF185" s="2"/>
      <c r="AG185" s="2"/>
      <c r="AH185" s="2"/>
      <c r="AI185" s="28"/>
      <c r="AJ185" s="28"/>
      <c r="AK185" s="28"/>
      <c r="AL185" s="28"/>
      <c r="AM185" s="28"/>
      <c r="AN185" s="28"/>
      <c r="AO185" s="28"/>
      <c r="AP185" s="28"/>
      <c r="AQ185" s="28"/>
      <c r="AR185" s="28"/>
      <c r="AS185" s="28"/>
      <c r="AT185" s="28"/>
      <c r="AU185" s="28"/>
      <c r="AV185" s="28"/>
    </row>
    <row r="186" spans="1:48" x14ac:dyDescent="0.2">
      <c r="A186" s="113"/>
      <c r="B186" s="114"/>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3"/>
      <c r="AP186" s="23"/>
      <c r="AQ186" s="23"/>
      <c r="AR186" s="23"/>
      <c r="AS186" s="23"/>
      <c r="AT186" s="23"/>
      <c r="AU186" s="23"/>
      <c r="AV186" s="23"/>
    </row>
    <row r="187" spans="1:48" ht="16" x14ac:dyDescent="0.2">
      <c r="A187" s="113" t="s">
        <v>71</v>
      </c>
      <c r="B187" s="6" t="s">
        <v>72</v>
      </c>
      <c r="C187" s="28"/>
      <c r="D187" s="2"/>
      <c r="E187" s="2"/>
      <c r="F187" s="28"/>
      <c r="G187" s="2"/>
      <c r="H187" s="2"/>
      <c r="I187" s="2"/>
      <c r="J187" s="2"/>
      <c r="K187" s="2"/>
      <c r="L187" s="2"/>
      <c r="M187" s="2"/>
      <c r="N187" s="2"/>
      <c r="O187" s="2"/>
      <c r="P187" s="2"/>
      <c r="Q187" s="2"/>
      <c r="R187" s="28"/>
      <c r="S187" s="28"/>
      <c r="T187" s="28"/>
      <c r="U187" s="28"/>
      <c r="V187" s="28"/>
      <c r="W187" s="28"/>
      <c r="X187" s="2"/>
      <c r="Y187" s="2"/>
      <c r="Z187" s="2"/>
      <c r="AA187" s="2"/>
      <c r="AB187" s="2"/>
      <c r="AC187" s="2"/>
      <c r="AD187" s="2"/>
      <c r="AE187" s="28"/>
      <c r="AF187" s="2"/>
      <c r="AG187" s="2"/>
      <c r="AH187" s="2"/>
      <c r="AI187" s="28"/>
      <c r="AJ187" s="28"/>
      <c r="AK187" s="2"/>
      <c r="AL187" s="2"/>
      <c r="AM187" s="2"/>
      <c r="AN187" s="36"/>
      <c r="AO187" s="28"/>
      <c r="AP187" s="28"/>
      <c r="AQ187" s="28"/>
      <c r="AR187" s="28"/>
      <c r="AS187" s="28"/>
      <c r="AT187" s="28"/>
      <c r="AU187" s="28"/>
      <c r="AV187" s="28"/>
    </row>
    <row r="188" spans="1:48" ht="16" x14ac:dyDescent="0.2">
      <c r="A188" s="113" t="s">
        <v>73</v>
      </c>
      <c r="B188" s="114" t="s">
        <v>72</v>
      </c>
      <c r="C188" s="28"/>
      <c r="D188" s="2"/>
      <c r="E188" s="2"/>
      <c r="F188" s="28"/>
      <c r="G188" s="2"/>
      <c r="H188" s="2"/>
      <c r="I188" s="2"/>
      <c r="J188" s="2"/>
      <c r="K188" s="2"/>
      <c r="L188" s="2"/>
      <c r="M188" s="2"/>
      <c r="N188" s="2"/>
      <c r="O188" s="2"/>
      <c r="P188" s="2"/>
      <c r="Q188" s="2"/>
      <c r="R188" s="28"/>
      <c r="S188" s="28"/>
      <c r="T188" s="28"/>
      <c r="U188" s="28"/>
      <c r="V188" s="28"/>
      <c r="W188" s="28"/>
      <c r="X188" s="2"/>
      <c r="Y188" s="2"/>
      <c r="Z188" s="2"/>
      <c r="AA188" s="2"/>
      <c r="AB188" s="2"/>
      <c r="AC188" s="2"/>
      <c r="AD188" s="2"/>
      <c r="AE188" s="28"/>
      <c r="AF188" s="2"/>
      <c r="AG188" s="2"/>
      <c r="AH188" s="2"/>
      <c r="AI188" s="28"/>
      <c r="AJ188" s="28"/>
      <c r="AK188" s="2"/>
      <c r="AL188" s="2"/>
      <c r="AM188" s="2"/>
      <c r="AN188" s="36"/>
      <c r="AO188" s="28"/>
      <c r="AP188" s="28"/>
      <c r="AQ188" s="28"/>
      <c r="AR188" s="28"/>
      <c r="AS188" s="28"/>
      <c r="AT188" s="28"/>
      <c r="AU188" s="28"/>
      <c r="AV188" s="28"/>
    </row>
    <row r="189" spans="1:48" ht="16" x14ac:dyDescent="0.2">
      <c r="A189" s="113"/>
      <c r="B189" s="115" t="s">
        <v>116</v>
      </c>
      <c r="C189" s="116" t="s">
        <v>241</v>
      </c>
      <c r="D189" s="2"/>
      <c r="E189" s="2"/>
      <c r="F189" s="28"/>
      <c r="G189" s="2"/>
      <c r="H189" s="2"/>
      <c r="I189" s="2"/>
      <c r="J189" s="2"/>
      <c r="K189" s="2"/>
      <c r="L189" s="2"/>
      <c r="M189" s="2"/>
      <c r="N189" s="2"/>
      <c r="O189" s="2"/>
      <c r="P189" s="2"/>
      <c r="Q189" s="2"/>
      <c r="R189" s="28"/>
      <c r="S189" s="28"/>
      <c r="T189" s="28"/>
      <c r="U189" s="28"/>
      <c r="V189" s="28"/>
      <c r="W189" s="28"/>
      <c r="X189" s="2"/>
      <c r="Y189" s="2"/>
      <c r="Z189" s="2"/>
      <c r="AA189" s="2"/>
      <c r="AB189" s="2"/>
      <c r="AC189" s="2"/>
      <c r="AD189" s="2"/>
      <c r="AE189" s="28"/>
      <c r="AF189" s="2"/>
      <c r="AG189" s="2"/>
      <c r="AH189" s="2"/>
      <c r="AI189" s="28"/>
      <c r="AJ189" s="28"/>
      <c r="AK189" s="2"/>
      <c r="AL189" s="2"/>
      <c r="AM189" s="2"/>
      <c r="AN189" s="36"/>
      <c r="AO189" s="28"/>
      <c r="AP189" s="28"/>
      <c r="AQ189" s="28"/>
      <c r="AR189" s="28"/>
      <c r="AS189" s="28"/>
      <c r="AT189" s="28"/>
      <c r="AU189" s="28"/>
      <c r="AV189" s="28"/>
    </row>
    <row r="190" spans="1:48" x14ac:dyDescent="0.2">
      <c r="A190" s="113"/>
      <c r="B190" s="114"/>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3"/>
      <c r="AP190" s="23"/>
      <c r="AQ190" s="23"/>
      <c r="AR190" s="23"/>
      <c r="AS190" s="23"/>
      <c r="AT190" s="23"/>
      <c r="AU190" s="23"/>
      <c r="AV190" s="23"/>
    </row>
    <row r="191" spans="1:48"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row>
    <row r="192" spans="1:48" ht="16" x14ac:dyDescent="0.2">
      <c r="A192" s="113" t="s">
        <v>63</v>
      </c>
      <c r="B192" s="6" t="s">
        <v>64</v>
      </c>
      <c r="C192" s="28"/>
      <c r="D192" s="28"/>
      <c r="E192" s="28"/>
      <c r="F192" s="2"/>
      <c r="G192" s="2"/>
      <c r="H192" s="2"/>
      <c r="I192" s="2"/>
      <c r="J192" s="2"/>
      <c r="K192" s="2"/>
      <c r="L192" s="2"/>
      <c r="M192" s="2"/>
      <c r="N192" s="2"/>
      <c r="O192" s="2"/>
      <c r="P192" s="2"/>
      <c r="Q192" s="2"/>
      <c r="R192" s="2"/>
      <c r="S192" s="2"/>
      <c r="T192" s="2"/>
      <c r="U192" s="2"/>
      <c r="V192" s="2"/>
      <c r="W192" s="2"/>
      <c r="X192" s="28"/>
      <c r="Y192" s="28"/>
      <c r="Z192" s="28"/>
      <c r="AA192" s="28"/>
      <c r="AB192" s="28"/>
      <c r="AC192" s="28"/>
      <c r="AD192" s="28"/>
      <c r="AE192" s="2"/>
      <c r="AF192" s="2"/>
      <c r="AG192" s="2"/>
      <c r="AH192" s="2"/>
      <c r="AI192" s="28"/>
      <c r="AJ192" s="28"/>
      <c r="AK192" s="28"/>
      <c r="AL192" s="28"/>
      <c r="AM192" s="28"/>
      <c r="AN192" s="28"/>
      <c r="AO192" s="28"/>
      <c r="AP192" s="28"/>
      <c r="AQ192" s="28"/>
      <c r="AR192" s="28"/>
      <c r="AS192" s="28"/>
      <c r="AT192" s="28"/>
      <c r="AU192" s="28"/>
      <c r="AV192" s="28"/>
    </row>
    <row r="193" spans="1:48" ht="16" x14ac:dyDescent="0.2">
      <c r="A193" s="113" t="s">
        <v>65</v>
      </c>
      <c r="B193" s="114" t="s">
        <v>66</v>
      </c>
      <c r="C193" s="28"/>
      <c r="D193" s="28"/>
      <c r="E193" s="28"/>
      <c r="F193" s="2"/>
      <c r="G193" s="2"/>
      <c r="H193" s="2"/>
      <c r="I193" s="2"/>
      <c r="J193" s="2"/>
      <c r="K193" s="2"/>
      <c r="L193" s="2"/>
      <c r="M193" s="2"/>
      <c r="N193" s="2"/>
      <c r="O193" s="2"/>
      <c r="P193" s="2"/>
      <c r="Q193" s="2"/>
      <c r="R193" s="2"/>
      <c r="S193" s="2"/>
      <c r="T193" s="2"/>
      <c r="U193" s="2"/>
      <c r="V193" s="2"/>
      <c r="W193" s="2"/>
      <c r="X193" s="28"/>
      <c r="Y193" s="28"/>
      <c r="Z193" s="28"/>
      <c r="AA193" s="28"/>
      <c r="AB193" s="28"/>
      <c r="AC193" s="28"/>
      <c r="AD193" s="28"/>
      <c r="AE193" s="2"/>
      <c r="AF193" s="2"/>
      <c r="AG193" s="2"/>
      <c r="AH193" s="2"/>
      <c r="AI193" s="28"/>
      <c r="AJ193" s="28"/>
      <c r="AK193" s="28"/>
      <c r="AL193" s="28"/>
      <c r="AM193" s="28"/>
      <c r="AN193" s="28"/>
      <c r="AO193" s="28"/>
      <c r="AP193" s="28"/>
      <c r="AQ193" s="28"/>
      <c r="AR193" s="28"/>
      <c r="AS193" s="28"/>
      <c r="AT193" s="28"/>
      <c r="AU193" s="28"/>
      <c r="AV193" s="28"/>
    </row>
    <row r="194" spans="1:48" ht="16" x14ac:dyDescent="0.2">
      <c r="A194" s="113"/>
      <c r="B194" s="115" t="s">
        <v>115</v>
      </c>
      <c r="C194" s="116" t="s">
        <v>241</v>
      </c>
      <c r="D194" s="28"/>
      <c r="E194" s="28"/>
      <c r="F194" s="2"/>
      <c r="G194" s="2"/>
      <c r="H194" s="2"/>
      <c r="I194" s="2"/>
      <c r="J194" s="2"/>
      <c r="K194" s="2"/>
      <c r="L194" s="2"/>
      <c r="M194" s="2"/>
      <c r="N194" s="2"/>
      <c r="O194" s="2"/>
      <c r="P194" s="2"/>
      <c r="Q194" s="2"/>
      <c r="R194" s="2"/>
      <c r="S194" s="2"/>
      <c r="T194" s="2"/>
      <c r="U194" s="2"/>
      <c r="V194" s="2"/>
      <c r="W194" s="2"/>
      <c r="X194" s="28"/>
      <c r="Y194" s="28"/>
      <c r="Z194" s="28"/>
      <c r="AA194" s="28"/>
      <c r="AB194" s="28"/>
      <c r="AC194" s="28"/>
      <c r="AD194" s="28"/>
      <c r="AE194" s="2"/>
      <c r="AF194" s="2"/>
      <c r="AG194" s="2"/>
      <c r="AH194" s="2"/>
      <c r="AI194" s="28"/>
      <c r="AJ194" s="28"/>
      <c r="AK194" s="28"/>
      <c r="AL194" s="28"/>
      <c r="AM194" s="28"/>
      <c r="AN194" s="28"/>
      <c r="AO194" s="28"/>
      <c r="AP194" s="28"/>
      <c r="AQ194" s="28"/>
      <c r="AR194" s="28"/>
      <c r="AS194" s="28"/>
      <c r="AT194" s="28"/>
      <c r="AU194" s="28"/>
      <c r="AV194" s="28"/>
    </row>
    <row r="195" spans="1:48" x14ac:dyDescent="0.2">
      <c r="A195" s="113"/>
      <c r="B195" s="114"/>
      <c r="C195" s="28"/>
      <c r="D195" s="28"/>
      <c r="E195" s="28"/>
      <c r="F195" s="2"/>
      <c r="G195" s="2"/>
      <c r="H195" s="2"/>
      <c r="I195" s="2"/>
      <c r="J195" s="2"/>
      <c r="K195" s="2"/>
      <c r="L195" s="2"/>
      <c r="M195" s="2"/>
      <c r="N195" s="2"/>
      <c r="O195" s="2"/>
      <c r="P195" s="2"/>
      <c r="Q195" s="2"/>
      <c r="R195" s="2"/>
      <c r="S195" s="2"/>
      <c r="T195" s="2"/>
      <c r="U195" s="2"/>
      <c r="V195" s="2"/>
      <c r="W195" s="2"/>
      <c r="X195" s="28"/>
      <c r="Y195" s="28"/>
      <c r="Z195" s="28"/>
      <c r="AA195" s="28"/>
      <c r="AB195" s="28"/>
      <c r="AC195" s="28"/>
      <c r="AD195" s="28"/>
      <c r="AE195" s="2"/>
      <c r="AF195" s="2"/>
      <c r="AG195" s="2"/>
      <c r="AH195" s="2"/>
      <c r="AI195" s="28"/>
      <c r="AJ195" s="28"/>
      <c r="AK195" s="28"/>
      <c r="AL195" s="28"/>
      <c r="AM195" s="28"/>
      <c r="AN195" s="28"/>
      <c r="AO195" s="28"/>
      <c r="AP195" s="28"/>
      <c r="AQ195" s="28"/>
      <c r="AR195" s="28"/>
      <c r="AS195" s="28"/>
      <c r="AT195" s="28"/>
      <c r="AU195" s="28"/>
      <c r="AV195" s="28"/>
    </row>
    <row r="196" spans="1:48" ht="32" x14ac:dyDescent="0.2">
      <c r="A196" s="113" t="s">
        <v>67</v>
      </c>
      <c r="B196" s="114" t="s">
        <v>68</v>
      </c>
      <c r="C196" s="28"/>
      <c r="D196" s="28"/>
      <c r="E196" s="28"/>
      <c r="F196" s="2"/>
      <c r="G196" s="2"/>
      <c r="H196" s="2"/>
      <c r="I196" s="2"/>
      <c r="J196" s="2"/>
      <c r="K196" s="2"/>
      <c r="L196" s="2"/>
      <c r="M196" s="2"/>
      <c r="N196" s="2"/>
      <c r="O196" s="2"/>
      <c r="P196" s="2"/>
      <c r="Q196" s="2"/>
      <c r="R196" s="2"/>
      <c r="S196" s="2"/>
      <c r="T196" s="2"/>
      <c r="U196" s="2"/>
      <c r="V196" s="2"/>
      <c r="W196" s="2"/>
      <c r="X196" s="28"/>
      <c r="Y196" s="28"/>
      <c r="Z196" s="28"/>
      <c r="AA196" s="28"/>
      <c r="AB196" s="28"/>
      <c r="AC196" s="28"/>
      <c r="AD196" s="28"/>
      <c r="AE196" s="2"/>
      <c r="AF196" s="2"/>
      <c r="AG196" s="2"/>
      <c r="AH196" s="2"/>
      <c r="AI196" s="28"/>
      <c r="AJ196" s="28"/>
      <c r="AK196" s="28"/>
      <c r="AL196" s="28"/>
      <c r="AM196" s="28"/>
      <c r="AN196" s="28"/>
      <c r="AO196" s="28"/>
      <c r="AP196" s="28"/>
      <c r="AQ196" s="28"/>
      <c r="AR196" s="28"/>
      <c r="AS196" s="28"/>
      <c r="AT196" s="28"/>
      <c r="AU196" s="28"/>
      <c r="AV196" s="28"/>
    </row>
    <row r="197" spans="1:48" ht="16" x14ac:dyDescent="0.2">
      <c r="A197" s="113"/>
      <c r="B197" s="115" t="s">
        <v>115</v>
      </c>
      <c r="C197" s="116" t="s">
        <v>241</v>
      </c>
      <c r="D197" s="28"/>
      <c r="E197" s="28"/>
      <c r="F197" s="2"/>
      <c r="G197" s="2"/>
      <c r="H197" s="2"/>
      <c r="I197" s="2"/>
      <c r="J197" s="2"/>
      <c r="K197" s="2"/>
      <c r="L197" s="2"/>
      <c r="M197" s="2"/>
      <c r="N197" s="2"/>
      <c r="O197" s="2"/>
      <c r="P197" s="2"/>
      <c r="Q197" s="2"/>
      <c r="R197" s="2"/>
      <c r="S197" s="2"/>
      <c r="T197" s="2"/>
      <c r="U197" s="2"/>
      <c r="V197" s="2"/>
      <c r="W197" s="2"/>
      <c r="X197" s="28"/>
      <c r="Y197" s="28"/>
      <c r="Z197" s="28"/>
      <c r="AA197" s="28"/>
      <c r="AB197" s="28"/>
      <c r="AC197" s="28"/>
      <c r="AD197" s="28"/>
      <c r="AE197" s="2"/>
      <c r="AF197" s="2"/>
      <c r="AG197" s="2"/>
      <c r="AH197" s="2"/>
      <c r="AI197" s="28"/>
      <c r="AJ197" s="28"/>
      <c r="AK197" s="28"/>
      <c r="AL197" s="28"/>
      <c r="AM197" s="28"/>
      <c r="AN197" s="28"/>
      <c r="AO197" s="28"/>
      <c r="AP197" s="28"/>
      <c r="AQ197" s="28"/>
      <c r="AR197" s="28"/>
      <c r="AS197" s="28"/>
      <c r="AT197" s="28"/>
      <c r="AU197" s="28"/>
      <c r="AV197" s="28"/>
    </row>
    <row r="198" spans="1:48" x14ac:dyDescent="0.2">
      <c r="A198" s="113"/>
      <c r="B198" s="114"/>
      <c r="C198" s="28"/>
      <c r="D198" s="28"/>
      <c r="E198" s="28"/>
      <c r="F198" s="2"/>
      <c r="G198" s="2"/>
      <c r="H198" s="2"/>
      <c r="I198" s="2"/>
      <c r="J198" s="2"/>
      <c r="K198" s="2"/>
      <c r="L198" s="2"/>
      <c r="M198" s="2"/>
      <c r="N198" s="2"/>
      <c r="O198" s="2"/>
      <c r="P198" s="2"/>
      <c r="Q198" s="2"/>
      <c r="R198" s="2"/>
      <c r="S198" s="2"/>
      <c r="T198" s="2"/>
      <c r="U198" s="2"/>
      <c r="V198" s="2"/>
      <c r="W198" s="2"/>
      <c r="X198" s="28"/>
      <c r="Y198" s="28"/>
      <c r="Z198" s="28"/>
      <c r="AA198" s="28"/>
      <c r="AB198" s="28"/>
      <c r="AC198" s="28"/>
      <c r="AD198" s="28"/>
      <c r="AE198" s="2"/>
      <c r="AF198" s="2"/>
      <c r="AG198" s="2"/>
      <c r="AH198" s="2"/>
      <c r="AI198" s="28"/>
      <c r="AJ198" s="28"/>
      <c r="AK198" s="28"/>
      <c r="AL198" s="28"/>
      <c r="AM198" s="28"/>
      <c r="AN198" s="28"/>
      <c r="AO198" s="28"/>
      <c r="AP198" s="28"/>
      <c r="AQ198" s="28"/>
      <c r="AR198" s="28"/>
      <c r="AS198" s="28"/>
      <c r="AT198" s="28"/>
      <c r="AU198" s="28"/>
      <c r="AV198" s="28"/>
    </row>
    <row r="199" spans="1:48" ht="16" x14ac:dyDescent="0.2">
      <c r="A199" s="113" t="s">
        <v>69</v>
      </c>
      <c r="B199" s="114" t="s">
        <v>70</v>
      </c>
      <c r="C199" s="28"/>
      <c r="D199" s="28"/>
      <c r="E199" s="28"/>
      <c r="F199" s="2"/>
      <c r="G199" s="2"/>
      <c r="H199" s="2"/>
      <c r="I199" s="2"/>
      <c r="J199" s="2"/>
      <c r="K199" s="2"/>
      <c r="L199" s="2"/>
      <c r="M199" s="2"/>
      <c r="N199" s="2"/>
      <c r="O199" s="2"/>
      <c r="P199" s="2"/>
      <c r="Q199" s="2"/>
      <c r="R199" s="2"/>
      <c r="S199" s="2"/>
      <c r="T199" s="2"/>
      <c r="U199" s="2"/>
      <c r="V199" s="2"/>
      <c r="W199" s="2"/>
      <c r="X199" s="28"/>
      <c r="Y199" s="28"/>
      <c r="Z199" s="28"/>
      <c r="AA199" s="28"/>
      <c r="AB199" s="28"/>
      <c r="AC199" s="28"/>
      <c r="AD199" s="28"/>
      <c r="AE199" s="2"/>
      <c r="AF199" s="2"/>
      <c r="AG199" s="2"/>
      <c r="AH199" s="2"/>
      <c r="AI199" s="28"/>
      <c r="AJ199" s="28"/>
      <c r="AK199" s="28"/>
      <c r="AL199" s="28"/>
      <c r="AM199" s="28"/>
      <c r="AN199" s="28"/>
      <c r="AO199" s="28"/>
      <c r="AP199" s="28"/>
      <c r="AQ199" s="28"/>
      <c r="AR199" s="28"/>
      <c r="AS199" s="28"/>
      <c r="AT199" s="28"/>
      <c r="AU199" s="28"/>
      <c r="AV199" s="28"/>
    </row>
    <row r="200" spans="1:48" ht="16" x14ac:dyDescent="0.2">
      <c r="A200" s="113"/>
      <c r="B200" s="115" t="s">
        <v>115</v>
      </c>
      <c r="C200" s="116" t="s">
        <v>241</v>
      </c>
      <c r="D200" s="28"/>
      <c r="E200" s="28"/>
      <c r="F200" s="2"/>
      <c r="G200" s="2"/>
      <c r="H200" s="2"/>
      <c r="I200" s="2"/>
      <c r="J200" s="2"/>
      <c r="K200" s="2"/>
      <c r="L200" s="2"/>
      <c r="M200" s="2"/>
      <c r="N200" s="2"/>
      <c r="O200" s="2"/>
      <c r="P200" s="2"/>
      <c r="Q200" s="2"/>
      <c r="R200" s="2"/>
      <c r="S200" s="2"/>
      <c r="T200" s="2"/>
      <c r="U200" s="2"/>
      <c r="V200" s="2"/>
      <c r="W200" s="2"/>
      <c r="X200" s="28"/>
      <c r="Y200" s="28"/>
      <c r="Z200" s="28"/>
      <c r="AA200" s="28"/>
      <c r="AB200" s="28"/>
      <c r="AC200" s="28"/>
      <c r="AD200" s="28"/>
      <c r="AE200" s="2"/>
      <c r="AF200" s="2"/>
      <c r="AG200" s="2"/>
      <c r="AH200" s="2"/>
      <c r="AI200" s="28"/>
      <c r="AJ200" s="28"/>
      <c r="AK200" s="28"/>
      <c r="AL200" s="28"/>
      <c r="AM200" s="28"/>
      <c r="AN200" s="28"/>
      <c r="AO200" s="28"/>
      <c r="AP200" s="28"/>
      <c r="AQ200" s="28"/>
      <c r="AR200" s="28"/>
      <c r="AS200" s="28"/>
      <c r="AT200" s="28"/>
      <c r="AU200" s="28"/>
      <c r="AV200" s="28"/>
    </row>
    <row r="201" spans="1:48" x14ac:dyDescent="0.2">
      <c r="A201" s="113"/>
      <c r="B201" s="114"/>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3"/>
      <c r="AP201" s="23"/>
      <c r="AQ201" s="23"/>
      <c r="AR201" s="23"/>
      <c r="AS201" s="23"/>
      <c r="AT201" s="23"/>
      <c r="AU201" s="23"/>
      <c r="AV201" s="23"/>
    </row>
    <row r="202" spans="1:48" ht="16" x14ac:dyDescent="0.2">
      <c r="A202" s="113" t="s">
        <v>71</v>
      </c>
      <c r="B202" s="6" t="s">
        <v>72</v>
      </c>
      <c r="C202" s="28"/>
      <c r="D202" s="2"/>
      <c r="E202" s="2"/>
      <c r="F202" s="28"/>
      <c r="G202" s="2"/>
      <c r="H202" s="2"/>
      <c r="I202" s="2"/>
      <c r="J202" s="2"/>
      <c r="K202" s="2"/>
      <c r="L202" s="2"/>
      <c r="M202" s="2"/>
      <c r="N202" s="2"/>
      <c r="O202" s="2"/>
      <c r="P202" s="2"/>
      <c r="Q202" s="2"/>
      <c r="R202" s="28"/>
      <c r="S202" s="28"/>
      <c r="T202" s="28"/>
      <c r="U202" s="28"/>
      <c r="V202" s="28"/>
      <c r="W202" s="28"/>
      <c r="X202" s="2"/>
      <c r="Y202" s="2"/>
      <c r="Z202" s="2"/>
      <c r="AA202" s="2"/>
      <c r="AB202" s="2"/>
      <c r="AC202" s="2"/>
      <c r="AD202" s="2"/>
      <c r="AE202" s="28"/>
      <c r="AF202" s="2"/>
      <c r="AG202" s="2"/>
      <c r="AH202" s="2"/>
      <c r="AI202" s="28"/>
      <c r="AJ202" s="28"/>
      <c r="AK202" s="2"/>
      <c r="AL202" s="2"/>
      <c r="AM202" s="2"/>
      <c r="AN202" s="36"/>
      <c r="AO202" s="28"/>
      <c r="AP202" s="28"/>
      <c r="AQ202" s="28"/>
      <c r="AR202" s="28"/>
      <c r="AS202" s="28"/>
      <c r="AT202" s="28"/>
      <c r="AU202" s="28"/>
      <c r="AV202" s="28"/>
    </row>
    <row r="203" spans="1:48" ht="16" x14ac:dyDescent="0.2">
      <c r="A203" s="113" t="s">
        <v>73</v>
      </c>
      <c r="B203" s="114" t="s">
        <v>72</v>
      </c>
      <c r="C203" s="28"/>
      <c r="D203" s="2"/>
      <c r="E203" s="2"/>
      <c r="F203" s="28"/>
      <c r="G203" s="2"/>
      <c r="H203" s="2"/>
      <c r="I203" s="2"/>
      <c r="J203" s="2"/>
      <c r="K203" s="2"/>
      <c r="L203" s="2"/>
      <c r="M203" s="2"/>
      <c r="N203" s="2"/>
      <c r="O203" s="2"/>
      <c r="P203" s="2"/>
      <c r="Q203" s="2"/>
      <c r="R203" s="28"/>
      <c r="S203" s="28"/>
      <c r="T203" s="28"/>
      <c r="U203" s="28"/>
      <c r="V203" s="28"/>
      <c r="W203" s="28"/>
      <c r="X203" s="2"/>
      <c r="Y203" s="2"/>
      <c r="Z203" s="2"/>
      <c r="AA203" s="2"/>
      <c r="AB203" s="2"/>
      <c r="AC203" s="2"/>
      <c r="AD203" s="2"/>
      <c r="AE203" s="28"/>
      <c r="AF203" s="2"/>
      <c r="AG203" s="2"/>
      <c r="AH203" s="2"/>
      <c r="AI203" s="28"/>
      <c r="AJ203" s="28"/>
      <c r="AK203" s="2"/>
      <c r="AL203" s="2"/>
      <c r="AM203" s="2"/>
      <c r="AN203" s="36"/>
      <c r="AO203" s="28"/>
      <c r="AP203" s="28"/>
      <c r="AQ203" s="28"/>
      <c r="AR203" s="28"/>
      <c r="AS203" s="28"/>
      <c r="AT203" s="28"/>
      <c r="AU203" s="28"/>
      <c r="AV203" s="28"/>
    </row>
    <row r="204" spans="1:48" ht="16" x14ac:dyDescent="0.2">
      <c r="A204" s="113"/>
      <c r="B204" s="115" t="s">
        <v>116</v>
      </c>
      <c r="C204" s="116" t="s">
        <v>241</v>
      </c>
      <c r="D204" s="2"/>
      <c r="E204" s="2"/>
      <c r="F204" s="28"/>
      <c r="G204" s="2"/>
      <c r="H204" s="2"/>
      <c r="I204" s="2"/>
      <c r="J204" s="2"/>
      <c r="K204" s="2"/>
      <c r="L204" s="2"/>
      <c r="M204" s="2"/>
      <c r="N204" s="2"/>
      <c r="O204" s="2"/>
      <c r="P204" s="2"/>
      <c r="Q204" s="2"/>
      <c r="R204" s="28"/>
      <c r="S204" s="28"/>
      <c r="T204" s="28"/>
      <c r="U204" s="28"/>
      <c r="V204" s="28"/>
      <c r="W204" s="28"/>
      <c r="X204" s="2"/>
      <c r="Y204" s="2"/>
      <c r="Z204" s="2"/>
      <c r="AA204" s="2"/>
      <c r="AB204" s="2"/>
      <c r="AC204" s="2"/>
      <c r="AD204" s="2"/>
      <c r="AE204" s="28"/>
      <c r="AF204" s="2"/>
      <c r="AG204" s="2"/>
      <c r="AH204" s="2"/>
      <c r="AI204" s="28"/>
      <c r="AJ204" s="28"/>
      <c r="AK204" s="2"/>
      <c r="AL204" s="2"/>
      <c r="AM204" s="2"/>
      <c r="AN204" s="36"/>
      <c r="AO204" s="28"/>
      <c r="AP204" s="28"/>
      <c r="AQ204" s="28"/>
      <c r="AR204" s="28"/>
      <c r="AS204" s="28"/>
      <c r="AT204" s="28"/>
      <c r="AU204" s="28"/>
      <c r="AV204" s="28"/>
    </row>
    <row r="205" spans="1:48" x14ac:dyDescent="0.2">
      <c r="A205" s="113"/>
      <c r="B205" s="114"/>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3"/>
      <c r="AP205" s="23"/>
      <c r="AQ205" s="23"/>
      <c r="AR205" s="23"/>
      <c r="AS205" s="23"/>
      <c r="AT205" s="23"/>
      <c r="AU205" s="23"/>
      <c r="AV205" s="23"/>
    </row>
    <row r="206" spans="1:48"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row>
    <row r="207" spans="1:48" ht="16" x14ac:dyDescent="0.2">
      <c r="A207" s="113" t="s">
        <v>71</v>
      </c>
      <c r="B207" s="6" t="s">
        <v>72</v>
      </c>
      <c r="C207" s="28"/>
      <c r="D207" s="2"/>
      <c r="E207" s="2"/>
      <c r="F207" s="28"/>
      <c r="G207" s="2"/>
      <c r="H207" s="2"/>
      <c r="I207" s="2"/>
      <c r="J207" s="2"/>
      <c r="K207" s="2"/>
      <c r="L207" s="2"/>
      <c r="M207" s="2"/>
      <c r="N207" s="2"/>
      <c r="O207" s="2"/>
      <c r="P207" s="2"/>
      <c r="Q207" s="2"/>
      <c r="R207" s="28"/>
      <c r="S207" s="28"/>
      <c r="T207" s="28"/>
      <c r="U207" s="28"/>
      <c r="V207" s="28"/>
      <c r="W207" s="28"/>
      <c r="X207" s="2"/>
      <c r="Y207" s="2"/>
      <c r="Z207" s="2"/>
      <c r="AA207" s="2"/>
      <c r="AB207" s="2"/>
      <c r="AC207" s="2"/>
      <c r="AD207" s="2"/>
      <c r="AE207" s="28"/>
      <c r="AF207" s="2"/>
      <c r="AG207" s="2"/>
      <c r="AH207" s="2"/>
      <c r="AI207" s="28"/>
      <c r="AJ207" s="28"/>
      <c r="AK207" s="2"/>
      <c r="AL207" s="2"/>
      <c r="AM207" s="2"/>
      <c r="AN207" s="36"/>
      <c r="AO207" s="28"/>
      <c r="AP207" s="28"/>
      <c r="AQ207" s="28"/>
      <c r="AR207" s="28"/>
      <c r="AS207" s="28"/>
      <c r="AT207" s="28"/>
      <c r="AU207" s="28"/>
      <c r="AV207" s="28"/>
    </row>
    <row r="208" spans="1:48" ht="16" x14ac:dyDescent="0.2">
      <c r="A208" s="113" t="s">
        <v>73</v>
      </c>
      <c r="B208" s="114" t="s">
        <v>72</v>
      </c>
      <c r="C208" s="28"/>
      <c r="D208" s="2"/>
      <c r="E208" s="2"/>
      <c r="F208" s="28"/>
      <c r="G208" s="2"/>
      <c r="H208" s="2"/>
      <c r="I208" s="2"/>
      <c r="J208" s="2"/>
      <c r="K208" s="2"/>
      <c r="L208" s="2"/>
      <c r="M208" s="2"/>
      <c r="N208" s="2"/>
      <c r="O208" s="2"/>
      <c r="P208" s="2"/>
      <c r="Q208" s="2"/>
      <c r="R208" s="28"/>
      <c r="S208" s="28"/>
      <c r="T208" s="28"/>
      <c r="U208" s="28"/>
      <c r="V208" s="28"/>
      <c r="W208" s="28"/>
      <c r="X208" s="2"/>
      <c r="Y208" s="2"/>
      <c r="Z208" s="2"/>
      <c r="AA208" s="2"/>
      <c r="AB208" s="2"/>
      <c r="AC208" s="2"/>
      <c r="AD208" s="2"/>
      <c r="AE208" s="28"/>
      <c r="AF208" s="2"/>
      <c r="AG208" s="2"/>
      <c r="AH208" s="2"/>
      <c r="AI208" s="28"/>
      <c r="AJ208" s="28"/>
      <c r="AK208" s="2"/>
      <c r="AL208" s="2"/>
      <c r="AM208" s="2"/>
      <c r="AN208" s="36"/>
      <c r="AO208" s="28"/>
      <c r="AP208" s="28"/>
      <c r="AQ208" s="28"/>
      <c r="AR208" s="28"/>
      <c r="AS208" s="28"/>
      <c r="AT208" s="28"/>
      <c r="AU208" s="28"/>
      <c r="AV208" s="28"/>
    </row>
    <row r="209" spans="1:48" ht="16" x14ac:dyDescent="0.2">
      <c r="A209" s="113"/>
      <c r="B209" s="115" t="s">
        <v>116</v>
      </c>
      <c r="C209" s="116" t="s">
        <v>241</v>
      </c>
      <c r="D209" s="2"/>
      <c r="E209" s="2"/>
      <c r="F209" s="28"/>
      <c r="G209" s="2"/>
      <c r="H209" s="2"/>
      <c r="I209" s="2"/>
      <c r="J209" s="2"/>
      <c r="K209" s="2"/>
      <c r="L209" s="2"/>
      <c r="M209" s="2"/>
      <c r="N209" s="2"/>
      <c r="O209" s="2"/>
      <c r="P209" s="2"/>
      <c r="Q209" s="2"/>
      <c r="R209" s="28"/>
      <c r="S209" s="28"/>
      <c r="T209" s="28"/>
      <c r="U209" s="28"/>
      <c r="V209" s="28"/>
      <c r="W209" s="28"/>
      <c r="X209" s="2"/>
      <c r="Y209" s="2"/>
      <c r="Z209" s="2"/>
      <c r="AA209" s="2"/>
      <c r="AB209" s="2"/>
      <c r="AC209" s="2"/>
      <c r="AD209" s="2"/>
      <c r="AE209" s="28"/>
      <c r="AF209" s="2"/>
      <c r="AG209" s="2"/>
      <c r="AH209" s="2"/>
      <c r="AI209" s="28"/>
      <c r="AJ209" s="28"/>
      <c r="AK209" s="2"/>
      <c r="AL209" s="2"/>
      <c r="AM209" s="2"/>
      <c r="AN209" s="36"/>
      <c r="AO209" s="28"/>
      <c r="AP209" s="28"/>
      <c r="AQ209" s="28"/>
      <c r="AR209" s="28"/>
      <c r="AS209" s="28"/>
      <c r="AT209" s="28"/>
      <c r="AU209" s="28"/>
      <c r="AV209" s="28"/>
    </row>
    <row r="210" spans="1:48" x14ac:dyDescent="0.2">
      <c r="A210" s="113"/>
      <c r="B210" s="114"/>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3"/>
      <c r="AP210" s="23"/>
      <c r="AQ210" s="23"/>
      <c r="AR210" s="23"/>
      <c r="AS210" s="23"/>
      <c r="AT210" s="23"/>
      <c r="AU210" s="23"/>
      <c r="AV210" s="23"/>
    </row>
    <row r="213" spans="1:48" x14ac:dyDescent="0.2">
      <c r="B213" s="980" t="s">
        <v>144</v>
      </c>
      <c r="C213" s="980"/>
      <c r="D213" s="980"/>
      <c r="E213" s="980"/>
      <c r="F213" s="980"/>
      <c r="G213" s="980"/>
      <c r="H213" s="980"/>
      <c r="I213" s="980"/>
      <c r="AL213" s="30"/>
      <c r="AM213" s="30"/>
      <c r="AN213" s="30"/>
      <c r="AO213" s="30"/>
      <c r="AP213" s="30"/>
      <c r="AQ213" s="30"/>
      <c r="AR213" s="978" t="s">
        <v>356</v>
      </c>
      <c r="AS213" s="978"/>
      <c r="AT213" s="978"/>
      <c r="AU213" s="978"/>
      <c r="AV213" s="978"/>
    </row>
    <row r="214" spans="1:48" x14ac:dyDescent="0.2">
      <c r="B214" s="980" t="s">
        <v>353</v>
      </c>
      <c r="C214" s="980"/>
      <c r="D214" s="980"/>
      <c r="E214" s="980"/>
      <c r="F214" s="980"/>
      <c r="G214" s="980"/>
      <c r="H214" s="980"/>
      <c r="I214" s="980"/>
      <c r="AN214" s="35"/>
      <c r="AO214" s="31"/>
      <c r="AP214" s="31"/>
      <c r="AQ214" s="32"/>
      <c r="AR214" s="32"/>
      <c r="AS214" s="32"/>
      <c r="AT214" s="32"/>
      <c r="AU214" s="32"/>
      <c r="AV214" s="32"/>
    </row>
    <row r="215" spans="1:48" x14ac:dyDescent="0.2">
      <c r="B215" s="980" t="s">
        <v>145</v>
      </c>
      <c r="C215" s="980"/>
      <c r="D215" s="980"/>
      <c r="E215" s="980"/>
      <c r="F215" s="980"/>
      <c r="G215" s="980"/>
      <c r="H215" s="980"/>
      <c r="I215" s="980"/>
      <c r="AN215" s="30"/>
      <c r="AO215" s="30"/>
      <c r="AP215" s="30"/>
      <c r="AQ215" s="30"/>
      <c r="AR215" s="978" t="s">
        <v>143</v>
      </c>
      <c r="AS215" s="978"/>
      <c r="AT215" s="978"/>
      <c r="AU215" s="978"/>
      <c r="AV215" s="978"/>
    </row>
    <row r="216" spans="1:48" x14ac:dyDescent="0.2">
      <c r="B216" s="117"/>
      <c r="C216" s="117"/>
      <c r="D216" s="117"/>
      <c r="E216" s="117"/>
      <c r="F216" s="117"/>
      <c r="G216" s="117"/>
      <c r="H216" s="117"/>
      <c r="AN216" s="22"/>
      <c r="AO216" s="33"/>
      <c r="AP216" s="33"/>
      <c r="AQ216" s="32"/>
      <c r="AR216" s="32"/>
      <c r="AS216" s="32"/>
      <c r="AT216" s="32"/>
      <c r="AU216" s="32"/>
      <c r="AV216" s="32"/>
    </row>
    <row r="217" spans="1:48" x14ac:dyDescent="0.2">
      <c r="B217" s="117"/>
      <c r="C217" s="117"/>
      <c r="D217" s="117"/>
      <c r="E217" s="117"/>
      <c r="F217" s="30"/>
      <c r="G217" s="30"/>
      <c r="H217" s="30"/>
      <c r="AN217" s="22"/>
      <c r="AO217" s="33"/>
      <c r="AP217" s="33"/>
      <c r="AQ217" s="32"/>
      <c r="AR217" s="32"/>
      <c r="AS217" s="32"/>
      <c r="AT217" s="32"/>
      <c r="AU217" s="32"/>
      <c r="AV217" s="32"/>
    </row>
    <row r="218" spans="1:48" x14ac:dyDescent="0.2">
      <c r="B218" s="118"/>
      <c r="C218" s="118"/>
      <c r="D218" s="118"/>
      <c r="E218" s="118"/>
      <c r="F218" s="30"/>
      <c r="G218" s="30"/>
      <c r="H218" s="30"/>
      <c r="AN218" s="22"/>
      <c r="AO218" s="33"/>
      <c r="AP218" s="33"/>
      <c r="AQ218" s="32"/>
      <c r="AR218" s="32"/>
      <c r="AS218" s="32"/>
      <c r="AT218" s="32"/>
      <c r="AU218" s="32"/>
      <c r="AV218" s="32"/>
    </row>
    <row r="219" spans="1:48" x14ac:dyDescent="0.2">
      <c r="B219" s="118"/>
      <c r="C219" s="118"/>
      <c r="D219" s="118"/>
      <c r="E219" s="118"/>
      <c r="F219" s="30"/>
      <c r="G219" s="30"/>
      <c r="H219" s="30"/>
      <c r="AN219" s="22"/>
      <c r="AO219" s="33"/>
      <c r="AP219" s="33"/>
      <c r="AQ219" s="32"/>
      <c r="AR219" s="32"/>
      <c r="AS219" s="32"/>
      <c r="AT219" s="32"/>
      <c r="AU219" s="32"/>
      <c r="AV219" s="32"/>
    </row>
    <row r="220" spans="1:48" x14ac:dyDescent="0.2">
      <c r="B220" s="118"/>
      <c r="C220" s="118"/>
      <c r="D220" s="118"/>
      <c r="E220" s="118"/>
      <c r="F220" s="22"/>
      <c r="G220" s="22"/>
      <c r="H220" s="22"/>
      <c r="AN220" s="22"/>
      <c r="AO220" s="33"/>
      <c r="AP220" s="33"/>
      <c r="AQ220" s="32"/>
      <c r="AR220" s="32"/>
      <c r="AS220" s="32"/>
      <c r="AT220" s="32"/>
      <c r="AU220" s="32"/>
      <c r="AV220" s="32"/>
    </row>
    <row r="221" spans="1:48" x14ac:dyDescent="0.2">
      <c r="B221" s="977" t="s">
        <v>354</v>
      </c>
      <c r="C221" s="977"/>
      <c r="D221" s="977"/>
      <c r="E221" s="977"/>
      <c r="F221" s="977"/>
      <c r="G221" s="977"/>
      <c r="H221" s="977"/>
      <c r="I221" s="977"/>
      <c r="AN221" s="22"/>
      <c r="AO221" s="33"/>
      <c r="AP221" s="33"/>
      <c r="AQ221" s="32"/>
      <c r="AR221" s="977" t="s">
        <v>357</v>
      </c>
      <c r="AS221" s="977"/>
      <c r="AT221" s="977"/>
      <c r="AU221" s="977"/>
      <c r="AV221" s="977"/>
    </row>
    <row r="222" spans="1:48" x14ac:dyDescent="0.2">
      <c r="B222" s="978" t="s">
        <v>355</v>
      </c>
      <c r="C222" s="978"/>
      <c r="D222" s="978"/>
      <c r="E222" s="978"/>
      <c r="F222" s="978"/>
      <c r="G222" s="978"/>
      <c r="H222" s="978"/>
      <c r="I222" s="978"/>
      <c r="AN222" s="22"/>
      <c r="AO222" s="33"/>
      <c r="AP222" s="33"/>
      <c r="AQ222" s="32"/>
      <c r="AR222" s="978" t="s">
        <v>358</v>
      </c>
      <c r="AS222" s="978"/>
      <c r="AT222" s="978"/>
      <c r="AU222" s="978"/>
      <c r="AV222" s="978"/>
    </row>
    <row r="223" spans="1:48" x14ac:dyDescent="0.2">
      <c r="B223" s="977"/>
      <c r="C223" s="977"/>
      <c r="D223" s="977"/>
      <c r="E223" s="977"/>
      <c r="F223" s="34"/>
      <c r="G223" s="34"/>
      <c r="H223" s="34"/>
      <c r="AN223" s="34"/>
      <c r="AO223" s="34"/>
      <c r="AP223" s="34"/>
      <c r="AQ223" s="34"/>
      <c r="AR223" s="977"/>
      <c r="AS223" s="977"/>
      <c r="AT223" s="977"/>
      <c r="AU223" s="977"/>
      <c r="AV223" s="977"/>
    </row>
    <row r="224" spans="1:48" x14ac:dyDescent="0.2">
      <c r="B224" s="976"/>
      <c r="C224" s="976"/>
      <c r="D224" s="976"/>
      <c r="E224" s="976"/>
      <c r="F224" s="30"/>
      <c r="G224" s="30"/>
      <c r="H224" s="30"/>
      <c r="AN224" s="30"/>
      <c r="AO224" s="30"/>
      <c r="AP224" s="30"/>
      <c r="AQ224" s="30"/>
      <c r="AR224" s="976"/>
      <c r="AS224" s="976"/>
      <c r="AT224" s="976"/>
      <c r="AU224" s="976"/>
      <c r="AV224" s="976"/>
    </row>
  </sheetData>
  <autoFilter ref="A8:AV210" xr:uid="{00000000-0009-0000-0000-000000000000}"/>
  <mergeCells count="72">
    <mergeCell ref="B213:I213"/>
    <mergeCell ref="AR213:AV213"/>
    <mergeCell ref="B214:I214"/>
    <mergeCell ref="B215:I215"/>
    <mergeCell ref="AR215:AV215"/>
    <mergeCell ref="A5:A7"/>
    <mergeCell ref="B5:B7"/>
    <mergeCell ref="C5:C7"/>
    <mergeCell ref="D5:D7"/>
    <mergeCell ref="E5:E7"/>
    <mergeCell ref="B224:E224"/>
    <mergeCell ref="AR224:AV224"/>
    <mergeCell ref="B221:I221"/>
    <mergeCell ref="AR221:AV221"/>
    <mergeCell ref="B222:I222"/>
    <mergeCell ref="AR222:AV222"/>
    <mergeCell ref="B223:E223"/>
    <mergeCell ref="AR223:AV223"/>
    <mergeCell ref="F5:I5"/>
    <mergeCell ref="Q6:Q7"/>
    <mergeCell ref="R6:R7"/>
    <mergeCell ref="F6:F7"/>
    <mergeCell ref="G6:H6"/>
    <mergeCell ref="I6:I7"/>
    <mergeCell ref="M6:M7"/>
    <mergeCell ref="S6:S7"/>
    <mergeCell ref="T6:T7"/>
    <mergeCell ref="R5:T5"/>
    <mergeCell ref="J5:J7"/>
    <mergeCell ref="K5:K7"/>
    <mergeCell ref="L5:L7"/>
    <mergeCell ref="M5:Q5"/>
    <mergeCell ref="N6:N7"/>
    <mergeCell ref="O6:O7"/>
    <mergeCell ref="P6:P7"/>
    <mergeCell ref="AH5:AH7"/>
    <mergeCell ref="Z5:AB5"/>
    <mergeCell ref="Z6:Z7"/>
    <mergeCell ref="AA6:AA7"/>
    <mergeCell ref="U5:V5"/>
    <mergeCell ref="U6:U7"/>
    <mergeCell ref="V6:V7"/>
    <mergeCell ref="W5:W7"/>
    <mergeCell ref="X5:Y5"/>
    <mergeCell ref="X6:X7"/>
    <mergeCell ref="Y6:Y7"/>
    <mergeCell ref="AB6:AB7"/>
    <mergeCell ref="AC6:AC7"/>
    <mergeCell ref="AE5:AE7"/>
    <mergeCell ref="AF5:AF7"/>
    <mergeCell ref="AG5:AG7"/>
    <mergeCell ref="AI5:AI7"/>
    <mergeCell ref="AK5:AN5"/>
    <mergeCell ref="AK6:AK7"/>
    <mergeCell ref="AL6:AL7"/>
    <mergeCell ref="AM6:AM7"/>
    <mergeCell ref="AR6:AR7"/>
    <mergeCell ref="AN6:AN7"/>
    <mergeCell ref="A1:AV1"/>
    <mergeCell ref="A2:AV2"/>
    <mergeCell ref="A3:AV3"/>
    <mergeCell ref="AT6:AT7"/>
    <mergeCell ref="AT5:AV5"/>
    <mergeCell ref="AU6:AV6"/>
    <mergeCell ref="AS5:AS7"/>
    <mergeCell ref="AO5:AO7"/>
    <mergeCell ref="AP6:AP7"/>
    <mergeCell ref="AJ5:AJ7"/>
    <mergeCell ref="AC5:AD5"/>
    <mergeCell ref="AD6:AD7"/>
    <mergeCell ref="AQ6:AQ7"/>
    <mergeCell ref="AP5:AR5"/>
  </mergeCells>
  <pageMargins left="0.32" right="0.27" top="0.70866141732283505" bottom="0.74803149606299202" header="0.31496062992126" footer="0.31496062992126"/>
  <pageSetup paperSize="5" scale="45" orientation="landscape" horizontalDpi="4294967293" r:id="rId1"/>
  <headerFooter>
    <oddFoote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4"/>
  <sheetViews>
    <sheetView zoomScale="70" zoomScaleNormal="70" workbookViewId="0">
      <selection activeCell="C16" sqref="C16"/>
    </sheetView>
  </sheetViews>
  <sheetFormatPr baseColWidth="10" defaultColWidth="8.83203125" defaultRowHeight="15" x14ac:dyDescent="0.2"/>
  <cols>
    <col min="1" max="1" width="9.1640625" style="154"/>
    <col min="2" max="2" width="38.1640625" style="154" customWidth="1"/>
    <col min="3" max="3" width="50.5" style="154" customWidth="1"/>
    <col min="4" max="4" width="51.33203125" style="154" customWidth="1"/>
  </cols>
  <sheetData>
    <row r="1" spans="1:4" ht="16" thickBot="1" x14ac:dyDescent="0.25"/>
    <row r="2" spans="1:4" ht="17" x14ac:dyDescent="0.2">
      <c r="A2" s="1130"/>
      <c r="B2" s="1130" t="s">
        <v>531</v>
      </c>
      <c r="C2" s="155" t="s">
        <v>736</v>
      </c>
      <c r="D2" s="1132" t="s">
        <v>107</v>
      </c>
    </row>
    <row r="3" spans="1:4" ht="18" thickBot="1" x14ac:dyDescent="0.25">
      <c r="A3" s="1131"/>
      <c r="B3" s="1131"/>
      <c r="C3" s="156" t="s">
        <v>737</v>
      </c>
      <c r="D3" s="1133"/>
    </row>
    <row r="4" spans="1:4" ht="18" thickBot="1" x14ac:dyDescent="0.25">
      <c r="A4" s="157"/>
      <c r="B4" s="158" t="s">
        <v>21</v>
      </c>
      <c r="C4" s="156"/>
      <c r="D4" s="159"/>
    </row>
    <row r="5" spans="1:4" ht="18" thickBot="1" x14ac:dyDescent="0.25">
      <c r="A5" s="160" t="s">
        <v>738</v>
      </c>
      <c r="B5" s="161" t="s">
        <v>739</v>
      </c>
      <c r="C5" s="162"/>
      <c r="D5" s="163"/>
    </row>
    <row r="6" spans="1:4" ht="18" thickBot="1" x14ac:dyDescent="0.25">
      <c r="A6" s="164">
        <v>1</v>
      </c>
      <c r="B6" s="161" t="s">
        <v>740</v>
      </c>
      <c r="C6" s="162">
        <v>10</v>
      </c>
      <c r="D6" s="163"/>
    </row>
    <row r="7" spans="1:4" ht="18" thickBot="1" x14ac:dyDescent="0.25">
      <c r="A7" s="164">
        <v>2</v>
      </c>
      <c r="B7" s="161" t="s">
        <v>741</v>
      </c>
      <c r="C7" s="162">
        <v>8</v>
      </c>
      <c r="D7" s="163"/>
    </row>
    <row r="8" spans="1:4" ht="18" thickBot="1" x14ac:dyDescent="0.25">
      <c r="A8" s="164">
        <v>3</v>
      </c>
      <c r="B8" s="158" t="s">
        <v>573</v>
      </c>
      <c r="C8" s="156">
        <v>7</v>
      </c>
      <c r="D8" s="163"/>
    </row>
    <row r="9" spans="1:4" ht="18" thickBot="1" x14ac:dyDescent="0.25">
      <c r="A9" s="164">
        <v>4</v>
      </c>
      <c r="B9" s="161" t="s">
        <v>577</v>
      </c>
      <c r="C9" s="156">
        <v>7</v>
      </c>
      <c r="D9" s="163"/>
    </row>
    <row r="10" spans="1:4" ht="18" thickBot="1" x14ac:dyDescent="0.25">
      <c r="A10" s="164">
        <v>5</v>
      </c>
      <c r="B10" s="161" t="s">
        <v>742</v>
      </c>
      <c r="C10" s="162">
        <v>2</v>
      </c>
      <c r="D10" s="163"/>
    </row>
    <row r="11" spans="1:4" ht="18" thickBot="1" x14ac:dyDescent="0.25">
      <c r="A11" s="164">
        <v>6</v>
      </c>
      <c r="B11" s="161" t="s">
        <v>581</v>
      </c>
      <c r="C11" s="162">
        <v>10</v>
      </c>
      <c r="D11" s="163"/>
    </row>
    <row r="12" spans="1:4" ht="18" thickBot="1" x14ac:dyDescent="0.25">
      <c r="A12" s="164">
        <v>7</v>
      </c>
      <c r="B12" s="161" t="s">
        <v>583</v>
      </c>
      <c r="C12" s="162">
        <v>3</v>
      </c>
      <c r="D12" s="163"/>
    </row>
    <row r="13" spans="1:4" ht="18" thickBot="1" x14ac:dyDescent="0.25">
      <c r="A13" s="164">
        <v>8</v>
      </c>
      <c r="B13" s="161" t="s">
        <v>743</v>
      </c>
      <c r="C13" s="162">
        <v>20</v>
      </c>
      <c r="D13" s="163"/>
    </row>
    <row r="14" spans="1:4" ht="18" thickBot="1" x14ac:dyDescent="0.25">
      <c r="A14" s="164">
        <v>9</v>
      </c>
      <c r="B14" s="161" t="s">
        <v>587</v>
      </c>
      <c r="C14" s="162">
        <v>10</v>
      </c>
      <c r="D14" s="163"/>
    </row>
    <row r="15" spans="1:4" ht="18" thickBot="1" x14ac:dyDescent="0.25">
      <c r="A15" s="164">
        <v>10</v>
      </c>
      <c r="B15" s="161" t="s">
        <v>589</v>
      </c>
      <c r="C15" s="162">
        <v>5</v>
      </c>
      <c r="D15" s="163"/>
    </row>
    <row r="16" spans="1:4" ht="18" thickBot="1" x14ac:dyDescent="0.25">
      <c r="A16" s="164">
        <v>11</v>
      </c>
      <c r="B16" s="161" t="s">
        <v>744</v>
      </c>
      <c r="C16" s="162">
        <v>5</v>
      </c>
      <c r="D16" s="163"/>
    </row>
    <row r="17" spans="1:4" ht="18" thickBot="1" x14ac:dyDescent="0.25">
      <c r="A17" s="164">
        <v>12</v>
      </c>
      <c r="B17" s="161" t="s">
        <v>745</v>
      </c>
      <c r="C17" s="162">
        <v>4</v>
      </c>
      <c r="D17" s="163"/>
    </row>
    <row r="18" spans="1:4" ht="35" thickBot="1" x14ac:dyDescent="0.25">
      <c r="A18" s="164">
        <v>13</v>
      </c>
      <c r="B18" s="161" t="s">
        <v>746</v>
      </c>
      <c r="C18" s="162">
        <v>4</v>
      </c>
      <c r="D18" s="163"/>
    </row>
    <row r="19" spans="1:4" ht="18" thickBot="1" x14ac:dyDescent="0.25">
      <c r="A19" s="164">
        <v>14</v>
      </c>
      <c r="B19" s="161" t="s">
        <v>747</v>
      </c>
      <c r="C19" s="162">
        <v>5</v>
      </c>
      <c r="D19" s="163"/>
    </row>
    <row r="20" spans="1:4" ht="18" thickBot="1" x14ac:dyDescent="0.25">
      <c r="A20" s="164">
        <v>15</v>
      </c>
      <c r="B20" s="161" t="s">
        <v>748</v>
      </c>
      <c r="C20" s="162">
        <v>5</v>
      </c>
      <c r="D20" s="163"/>
    </row>
    <row r="21" spans="1:4" ht="18" thickBot="1" x14ac:dyDescent="0.25">
      <c r="A21" s="164">
        <v>16</v>
      </c>
      <c r="B21" s="161" t="s">
        <v>749</v>
      </c>
      <c r="C21" s="162">
        <v>4</v>
      </c>
      <c r="D21" s="163"/>
    </row>
    <row r="22" spans="1:4" ht="35" thickBot="1" x14ac:dyDescent="0.25">
      <c r="A22" s="164">
        <v>17</v>
      </c>
      <c r="B22" s="161" t="s">
        <v>750</v>
      </c>
      <c r="C22" s="162" t="s">
        <v>751</v>
      </c>
      <c r="D22" s="163"/>
    </row>
    <row r="23" spans="1:4" ht="18" thickBot="1" x14ac:dyDescent="0.25">
      <c r="A23" s="164">
        <v>18</v>
      </c>
      <c r="B23" s="161" t="s">
        <v>752</v>
      </c>
      <c r="C23" s="162">
        <v>5</v>
      </c>
      <c r="D23" s="163"/>
    </row>
    <row r="24" spans="1:4" ht="18" thickBot="1" x14ac:dyDescent="0.25">
      <c r="A24" s="164">
        <v>19</v>
      </c>
      <c r="B24" s="161" t="s">
        <v>753</v>
      </c>
      <c r="C24" s="162">
        <v>5</v>
      </c>
      <c r="D24" s="163"/>
    </row>
    <row r="25" spans="1:4" ht="18" thickBot="1" x14ac:dyDescent="0.25">
      <c r="A25" s="164">
        <v>20</v>
      </c>
      <c r="B25" s="161" t="s">
        <v>754</v>
      </c>
      <c r="C25" s="162">
        <v>10</v>
      </c>
      <c r="D25" s="163"/>
    </row>
    <row r="26" spans="1:4" ht="18" thickBot="1" x14ac:dyDescent="0.25">
      <c r="A26" s="164">
        <v>21</v>
      </c>
      <c r="B26" s="161" t="s">
        <v>755</v>
      </c>
      <c r="C26" s="162">
        <v>5</v>
      </c>
      <c r="D26" s="163"/>
    </row>
    <row r="27" spans="1:4" ht="18" thickBot="1" x14ac:dyDescent="0.25">
      <c r="A27" s="164">
        <v>22</v>
      </c>
      <c r="B27" s="161" t="s">
        <v>756</v>
      </c>
      <c r="C27" s="162">
        <v>5</v>
      </c>
      <c r="D27" s="163"/>
    </row>
    <row r="28" spans="1:4" ht="18" thickBot="1" x14ac:dyDescent="0.25">
      <c r="A28" s="164">
        <v>23</v>
      </c>
      <c r="B28" s="161" t="s">
        <v>757</v>
      </c>
      <c r="C28" s="162">
        <v>8</v>
      </c>
      <c r="D28" s="163"/>
    </row>
    <row r="29" spans="1:4" ht="18" thickBot="1" x14ac:dyDescent="0.25">
      <c r="A29" s="164">
        <v>24</v>
      </c>
      <c r="B29" s="161" t="s">
        <v>758</v>
      </c>
      <c r="C29" s="162">
        <v>10</v>
      </c>
      <c r="D29" s="163"/>
    </row>
    <row r="30" spans="1:4" ht="35" thickBot="1" x14ac:dyDescent="0.25">
      <c r="A30" s="164">
        <v>25</v>
      </c>
      <c r="B30" s="161" t="s">
        <v>759</v>
      </c>
      <c r="C30" s="162">
        <v>15</v>
      </c>
      <c r="D30" s="163"/>
    </row>
    <row r="31" spans="1:4" ht="35" thickBot="1" x14ac:dyDescent="0.25">
      <c r="A31" s="164">
        <v>26</v>
      </c>
      <c r="B31" s="161" t="s">
        <v>760</v>
      </c>
      <c r="C31" s="162">
        <v>15</v>
      </c>
      <c r="D31" s="163"/>
    </row>
    <row r="32" spans="1:4" ht="35" thickBot="1" x14ac:dyDescent="0.25">
      <c r="A32" s="164">
        <v>27</v>
      </c>
      <c r="B32" s="161" t="s">
        <v>761</v>
      </c>
      <c r="C32" s="162">
        <v>10</v>
      </c>
      <c r="D32" s="163"/>
    </row>
    <row r="33" spans="1:4" ht="52" thickBot="1" x14ac:dyDescent="0.25">
      <c r="A33" s="164">
        <v>28</v>
      </c>
      <c r="B33" s="161" t="s">
        <v>762</v>
      </c>
      <c r="C33" s="162">
        <v>10</v>
      </c>
      <c r="D33" s="163"/>
    </row>
    <row r="34" spans="1:4" ht="35" thickBot="1" x14ac:dyDescent="0.25">
      <c r="A34" s="164">
        <v>29</v>
      </c>
      <c r="B34" s="161" t="s">
        <v>763</v>
      </c>
      <c r="C34" s="162">
        <v>7</v>
      </c>
      <c r="D34" s="163"/>
    </row>
    <row r="35" spans="1:4" ht="35" thickBot="1" x14ac:dyDescent="0.25">
      <c r="A35" s="164">
        <v>30</v>
      </c>
      <c r="B35" s="161" t="s">
        <v>764</v>
      </c>
      <c r="C35" s="162">
        <v>15</v>
      </c>
      <c r="D35" s="163"/>
    </row>
    <row r="36" spans="1:4" ht="18" thickBot="1" x14ac:dyDescent="0.25">
      <c r="A36" s="164">
        <v>31</v>
      </c>
      <c r="B36" s="161" t="s">
        <v>765</v>
      </c>
      <c r="C36" s="162">
        <v>10</v>
      </c>
      <c r="D36" s="163"/>
    </row>
    <row r="37" spans="1:4" ht="18" thickBot="1" x14ac:dyDescent="0.25">
      <c r="A37" s="164">
        <v>32</v>
      </c>
      <c r="B37" s="161" t="s">
        <v>766</v>
      </c>
      <c r="C37" s="162">
        <v>3</v>
      </c>
      <c r="D37" s="163"/>
    </row>
    <row r="38" spans="1:4" ht="18" thickBot="1" x14ac:dyDescent="0.25">
      <c r="A38" s="164">
        <v>33</v>
      </c>
      <c r="B38" s="161" t="s">
        <v>767</v>
      </c>
      <c r="C38" s="162">
        <v>5</v>
      </c>
      <c r="D38" s="163"/>
    </row>
    <row r="39" spans="1:4" ht="18" thickBot="1" x14ac:dyDescent="0.25">
      <c r="A39" s="160" t="s">
        <v>768</v>
      </c>
      <c r="B39" s="161" t="s">
        <v>769</v>
      </c>
      <c r="C39" s="162"/>
      <c r="D39" s="163"/>
    </row>
    <row r="40" spans="1:4" ht="18" thickBot="1" x14ac:dyDescent="0.25">
      <c r="A40" s="164">
        <v>1</v>
      </c>
      <c r="B40" s="161" t="s">
        <v>770</v>
      </c>
      <c r="C40" s="162">
        <v>50</v>
      </c>
      <c r="D40" s="163"/>
    </row>
    <row r="41" spans="1:4" ht="18" thickBot="1" x14ac:dyDescent="0.25">
      <c r="A41" s="164">
        <v>2</v>
      </c>
      <c r="B41" s="161" t="s">
        <v>771</v>
      </c>
      <c r="C41" s="162">
        <v>50</v>
      </c>
      <c r="D41" s="163"/>
    </row>
    <row r="42" spans="1:4" ht="18" thickBot="1" x14ac:dyDescent="0.25">
      <c r="A42" s="164">
        <v>3</v>
      </c>
      <c r="B42" s="161" t="s">
        <v>772</v>
      </c>
      <c r="C42" s="162">
        <v>40</v>
      </c>
      <c r="D42" s="163"/>
    </row>
    <row r="43" spans="1:4" ht="18" thickBot="1" x14ac:dyDescent="0.25">
      <c r="A43" s="164">
        <v>4</v>
      </c>
      <c r="B43" s="161" t="s">
        <v>662</v>
      </c>
      <c r="C43" s="162">
        <v>50</v>
      </c>
      <c r="D43" s="163"/>
    </row>
    <row r="44" spans="1:4" ht="18" thickBot="1" x14ac:dyDescent="0.25">
      <c r="A44" s="164">
        <v>5</v>
      </c>
      <c r="B44" s="161" t="s">
        <v>773</v>
      </c>
      <c r="C44" s="162">
        <v>50</v>
      </c>
      <c r="D44" s="163"/>
    </row>
    <row r="45" spans="1:4" ht="18" thickBot="1" x14ac:dyDescent="0.25">
      <c r="A45" s="164">
        <v>6</v>
      </c>
      <c r="B45" s="161" t="s">
        <v>774</v>
      </c>
      <c r="C45" s="162">
        <v>50</v>
      </c>
      <c r="D45" s="163"/>
    </row>
    <row r="46" spans="1:4" ht="18" thickBot="1" x14ac:dyDescent="0.25">
      <c r="A46" s="164">
        <v>7</v>
      </c>
      <c r="B46" s="161" t="s">
        <v>775</v>
      </c>
      <c r="C46" s="162">
        <v>50</v>
      </c>
      <c r="D46" s="163"/>
    </row>
    <row r="47" spans="1:4" ht="18" thickBot="1" x14ac:dyDescent="0.25">
      <c r="A47" s="164">
        <v>8</v>
      </c>
      <c r="B47" s="161" t="s">
        <v>776</v>
      </c>
      <c r="C47" s="162">
        <v>50</v>
      </c>
      <c r="D47" s="163"/>
    </row>
    <row r="48" spans="1:4" ht="18" thickBot="1" x14ac:dyDescent="0.25">
      <c r="A48" s="164">
        <v>9</v>
      </c>
      <c r="B48" s="161" t="s">
        <v>777</v>
      </c>
      <c r="C48" s="162">
        <v>50</v>
      </c>
      <c r="D48" s="163"/>
    </row>
    <row r="49" spans="1:4" ht="18" thickBot="1" x14ac:dyDescent="0.25">
      <c r="A49" s="164">
        <v>10</v>
      </c>
      <c r="B49" s="161" t="s">
        <v>778</v>
      </c>
      <c r="C49" s="162">
        <v>50</v>
      </c>
      <c r="D49" s="163"/>
    </row>
    <row r="50" spans="1:4" ht="18" thickBot="1" x14ac:dyDescent="0.25">
      <c r="A50" s="164">
        <v>11</v>
      </c>
      <c r="B50" s="161" t="s">
        <v>779</v>
      </c>
      <c r="C50" s="162">
        <v>50</v>
      </c>
      <c r="D50" s="163"/>
    </row>
    <row r="51" spans="1:4" ht="18" thickBot="1" x14ac:dyDescent="0.25">
      <c r="A51" s="160" t="s">
        <v>780</v>
      </c>
      <c r="B51" s="161" t="s">
        <v>781</v>
      </c>
      <c r="C51" s="162"/>
      <c r="D51" s="163"/>
    </row>
    <row r="52" spans="1:4" ht="18" thickBot="1" x14ac:dyDescent="0.25">
      <c r="A52" s="164">
        <v>1</v>
      </c>
      <c r="B52" s="161" t="s">
        <v>782</v>
      </c>
      <c r="C52" s="162">
        <v>10</v>
      </c>
      <c r="D52" s="163"/>
    </row>
    <row r="53" spans="1:4" ht="18" thickBot="1" x14ac:dyDescent="0.25">
      <c r="A53" s="164">
        <v>2</v>
      </c>
      <c r="B53" s="161" t="s">
        <v>783</v>
      </c>
      <c r="C53" s="162">
        <v>50</v>
      </c>
      <c r="D53" s="163"/>
    </row>
    <row r="54" spans="1:4" ht="18" thickBot="1" x14ac:dyDescent="0.25">
      <c r="A54" s="164">
        <v>3</v>
      </c>
      <c r="B54" s="161" t="s">
        <v>684</v>
      </c>
      <c r="C54" s="162">
        <v>50</v>
      </c>
      <c r="D54" s="163"/>
    </row>
    <row r="55" spans="1:4" ht="18" thickBot="1" x14ac:dyDescent="0.25">
      <c r="A55" s="164">
        <v>4</v>
      </c>
      <c r="B55" s="161" t="s">
        <v>784</v>
      </c>
      <c r="C55" s="162">
        <v>50</v>
      </c>
      <c r="D55" s="163"/>
    </row>
    <row r="56" spans="1:4" ht="18" thickBot="1" x14ac:dyDescent="0.25">
      <c r="A56" s="164">
        <v>5</v>
      </c>
      <c r="B56" s="161" t="s">
        <v>785</v>
      </c>
      <c r="C56" s="162">
        <v>25</v>
      </c>
      <c r="D56" s="163"/>
    </row>
    <row r="57" spans="1:4" ht="35" thickBot="1" x14ac:dyDescent="0.25">
      <c r="A57" s="164">
        <v>6</v>
      </c>
      <c r="B57" s="161" t="s">
        <v>786</v>
      </c>
      <c r="C57" s="162">
        <v>10</v>
      </c>
      <c r="D57" s="163"/>
    </row>
    <row r="58" spans="1:4" ht="35" thickBot="1" x14ac:dyDescent="0.25">
      <c r="A58" s="164">
        <v>7</v>
      </c>
      <c r="B58" s="161" t="s">
        <v>787</v>
      </c>
      <c r="C58" s="162">
        <v>30</v>
      </c>
      <c r="D58" s="163"/>
    </row>
    <row r="59" spans="1:4" ht="18" thickBot="1" x14ac:dyDescent="0.25">
      <c r="A59" s="164">
        <v>8</v>
      </c>
      <c r="B59" s="161" t="s">
        <v>788</v>
      </c>
      <c r="C59" s="162">
        <v>40</v>
      </c>
      <c r="D59" s="163"/>
    </row>
    <row r="60" spans="1:4" ht="18" thickBot="1" x14ac:dyDescent="0.25">
      <c r="A60" s="164">
        <v>9</v>
      </c>
      <c r="B60" s="161" t="s">
        <v>789</v>
      </c>
      <c r="C60" s="162">
        <v>40</v>
      </c>
      <c r="D60" s="163"/>
    </row>
    <row r="61" spans="1:4" ht="18" thickBot="1" x14ac:dyDescent="0.25">
      <c r="A61" s="164">
        <v>10</v>
      </c>
      <c r="B61" s="161" t="s">
        <v>769</v>
      </c>
      <c r="C61" s="162">
        <v>40</v>
      </c>
      <c r="D61" s="163"/>
    </row>
    <row r="62" spans="1:4" ht="18" thickBot="1" x14ac:dyDescent="0.25">
      <c r="A62" s="164">
        <v>11</v>
      </c>
      <c r="B62" s="161" t="s">
        <v>790</v>
      </c>
      <c r="C62" s="162">
        <v>30</v>
      </c>
      <c r="D62" s="163"/>
    </row>
    <row r="63" spans="1:4" ht="18" thickBot="1" x14ac:dyDescent="0.25">
      <c r="A63" s="164">
        <v>12</v>
      </c>
      <c r="B63" s="161" t="s">
        <v>791</v>
      </c>
      <c r="C63" s="162">
        <v>30</v>
      </c>
      <c r="D63" s="163"/>
    </row>
    <row r="64" spans="1:4" ht="18" thickBot="1" x14ac:dyDescent="0.25">
      <c r="A64" s="164">
        <v>13</v>
      </c>
      <c r="B64" s="161" t="s">
        <v>792</v>
      </c>
      <c r="C64" s="162">
        <v>10</v>
      </c>
      <c r="D64" s="163"/>
    </row>
    <row r="65" spans="1:4" ht="35" thickBot="1" x14ac:dyDescent="0.25">
      <c r="A65" s="164">
        <v>14</v>
      </c>
      <c r="B65" s="161" t="s">
        <v>793</v>
      </c>
      <c r="C65" s="162">
        <v>10</v>
      </c>
      <c r="D65" s="163"/>
    </row>
    <row r="66" spans="1:4" ht="18" thickBot="1" x14ac:dyDescent="0.25">
      <c r="A66" s="164">
        <v>15</v>
      </c>
      <c r="B66" s="161" t="s">
        <v>794</v>
      </c>
      <c r="C66" s="162">
        <v>40</v>
      </c>
      <c r="D66" s="163"/>
    </row>
    <row r="67" spans="1:4" ht="18" thickBot="1" x14ac:dyDescent="0.25">
      <c r="A67" s="164">
        <v>16</v>
      </c>
      <c r="B67" s="161" t="s">
        <v>795</v>
      </c>
      <c r="C67" s="162">
        <v>40</v>
      </c>
      <c r="D67" s="163"/>
    </row>
    <row r="68" spans="1:4" ht="18" thickBot="1" x14ac:dyDescent="0.25">
      <c r="A68" s="164">
        <v>17</v>
      </c>
      <c r="B68" s="161" t="s">
        <v>796</v>
      </c>
      <c r="C68" s="162">
        <v>30</v>
      </c>
      <c r="D68" s="163"/>
    </row>
    <row r="69" spans="1:4" ht="18" thickBot="1" x14ac:dyDescent="0.25">
      <c r="A69" s="164">
        <v>18</v>
      </c>
      <c r="B69" s="161" t="s">
        <v>797</v>
      </c>
      <c r="C69" s="162">
        <v>30</v>
      </c>
      <c r="D69" s="163"/>
    </row>
    <row r="70" spans="1:4" ht="18" thickBot="1" x14ac:dyDescent="0.25">
      <c r="A70" s="164">
        <v>19</v>
      </c>
      <c r="B70" s="161" t="s">
        <v>798</v>
      </c>
      <c r="C70" s="162">
        <v>20</v>
      </c>
      <c r="D70" s="163"/>
    </row>
    <row r="71" spans="1:4" ht="18" thickBot="1" x14ac:dyDescent="0.25">
      <c r="A71" s="164">
        <v>20</v>
      </c>
      <c r="B71" s="161" t="s">
        <v>799</v>
      </c>
      <c r="C71" s="162">
        <v>30</v>
      </c>
      <c r="D71" s="163"/>
    </row>
    <row r="72" spans="1:4" ht="18" thickBot="1" x14ac:dyDescent="0.25">
      <c r="A72" s="164">
        <v>21</v>
      </c>
      <c r="B72" s="161" t="s">
        <v>800</v>
      </c>
      <c r="C72" s="162">
        <v>40</v>
      </c>
      <c r="D72" s="163"/>
    </row>
    <row r="73" spans="1:4" ht="18" thickBot="1" x14ac:dyDescent="0.25">
      <c r="A73" s="164">
        <v>22</v>
      </c>
      <c r="B73" s="161" t="s">
        <v>801</v>
      </c>
      <c r="C73" s="162">
        <v>20</v>
      </c>
      <c r="D73" s="163"/>
    </row>
    <row r="74" spans="1:4" ht="18" thickBot="1" x14ac:dyDescent="0.25">
      <c r="A74" s="164">
        <v>23</v>
      </c>
      <c r="B74" s="161" t="s">
        <v>802</v>
      </c>
      <c r="C74" s="162">
        <v>30</v>
      </c>
      <c r="D74" s="163"/>
    </row>
  </sheetData>
  <mergeCells count="3">
    <mergeCell ref="A2:A3"/>
    <mergeCell ref="B2:B3"/>
    <mergeCell ref="D2:D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R31"/>
  <sheetViews>
    <sheetView zoomScale="70" zoomScaleNormal="70" workbookViewId="0">
      <selection activeCell="D13" sqref="D13:E13"/>
    </sheetView>
  </sheetViews>
  <sheetFormatPr baseColWidth="10" defaultColWidth="8.83203125" defaultRowHeight="15" x14ac:dyDescent="0.2"/>
  <sheetData>
    <row r="3" spans="1:18" x14ac:dyDescent="0.2">
      <c r="A3" s="1139" t="s">
        <v>118</v>
      </c>
      <c r="B3" s="1153" t="s">
        <v>119</v>
      </c>
      <c r="C3" s="1137" t="s">
        <v>2</v>
      </c>
      <c r="D3" s="1153" t="s">
        <v>9</v>
      </c>
      <c r="E3" s="1153"/>
      <c r="F3" s="1153" t="s">
        <v>120</v>
      </c>
      <c r="G3" s="962" t="s">
        <v>93</v>
      </c>
      <c r="H3" s="962" t="s">
        <v>121</v>
      </c>
      <c r="I3" s="1153" t="s">
        <v>5</v>
      </c>
      <c r="J3" s="1153"/>
      <c r="K3" s="1153"/>
      <c r="L3" s="1153" t="s">
        <v>13</v>
      </c>
      <c r="M3" s="1145" t="s">
        <v>14</v>
      </c>
      <c r="N3" s="962" t="s">
        <v>122</v>
      </c>
      <c r="O3" s="1145" t="s">
        <v>106</v>
      </c>
    </row>
    <row r="4" spans="1:18" x14ac:dyDescent="0.2">
      <c r="A4" s="1139"/>
      <c r="B4" s="1153"/>
      <c r="C4" s="1137"/>
      <c r="D4" s="1153"/>
      <c r="E4" s="1153"/>
      <c r="F4" s="1153"/>
      <c r="G4" s="962"/>
      <c r="H4" s="962"/>
      <c r="I4" s="1153" t="s">
        <v>11</v>
      </c>
      <c r="J4" s="1153" t="s">
        <v>12</v>
      </c>
      <c r="K4" s="1153"/>
      <c r="L4" s="1153"/>
      <c r="M4" s="1145"/>
      <c r="N4" s="962"/>
      <c r="O4" s="1145"/>
    </row>
    <row r="5" spans="1:18" x14ac:dyDescent="0.2">
      <c r="A5" s="1139"/>
      <c r="B5" s="1153"/>
      <c r="C5" s="1137"/>
      <c r="D5" s="17" t="s">
        <v>3</v>
      </c>
      <c r="E5" s="17" t="s">
        <v>123</v>
      </c>
      <c r="F5" s="1153"/>
      <c r="G5" s="962"/>
      <c r="H5" s="962"/>
      <c r="I5" s="1153"/>
      <c r="J5" s="18" t="s">
        <v>20</v>
      </c>
      <c r="K5" s="18" t="s">
        <v>9</v>
      </c>
      <c r="L5" s="1153"/>
      <c r="M5" s="1145"/>
      <c r="N5" s="962"/>
      <c r="O5" s="1145"/>
    </row>
    <row r="6" spans="1:18" x14ac:dyDescent="0.2">
      <c r="A6" s="1139"/>
      <c r="B6" s="19">
        <v>1</v>
      </c>
      <c r="C6" s="19">
        <v>2</v>
      </c>
      <c r="D6" s="19">
        <v>3</v>
      </c>
      <c r="E6" s="19">
        <v>4</v>
      </c>
      <c r="F6" s="19">
        <v>5</v>
      </c>
      <c r="G6" s="7">
        <v>6</v>
      </c>
      <c r="H6" s="7">
        <v>7</v>
      </c>
      <c r="I6" s="19">
        <v>8</v>
      </c>
      <c r="J6" s="19">
        <v>9</v>
      </c>
      <c r="K6" s="19">
        <v>10</v>
      </c>
      <c r="L6" s="19">
        <v>11</v>
      </c>
      <c r="M6" s="7">
        <v>12</v>
      </c>
      <c r="N6" s="7">
        <v>13</v>
      </c>
      <c r="O6" s="7">
        <v>14</v>
      </c>
    </row>
    <row r="7" spans="1:18" ht="21" x14ac:dyDescent="0.2">
      <c r="A7" s="20"/>
    </row>
    <row r="8" spans="1:18" x14ac:dyDescent="0.2">
      <c r="A8" s="1139" t="s">
        <v>124</v>
      </c>
      <c r="B8" s="1137" t="s">
        <v>0</v>
      </c>
      <c r="C8" s="1137" t="s">
        <v>3</v>
      </c>
      <c r="D8" s="1137" t="s">
        <v>2</v>
      </c>
      <c r="E8" s="1137" t="s">
        <v>4</v>
      </c>
      <c r="F8" s="1153" t="s">
        <v>6</v>
      </c>
      <c r="G8" s="1137" t="s">
        <v>7</v>
      </c>
      <c r="H8" s="1137" t="s">
        <v>8</v>
      </c>
      <c r="I8" s="962" t="s">
        <v>94</v>
      </c>
      <c r="J8" s="1153" t="s">
        <v>9</v>
      </c>
      <c r="K8" s="1153"/>
      <c r="L8" s="1153"/>
      <c r="M8" s="1153"/>
      <c r="N8" s="1153"/>
      <c r="O8" s="962" t="s">
        <v>10</v>
      </c>
      <c r="P8" s="1145" t="s">
        <v>125</v>
      </c>
      <c r="Q8" s="1145" t="s">
        <v>106</v>
      </c>
    </row>
    <row r="9" spans="1:18" x14ac:dyDescent="0.2">
      <c r="A9" s="1139"/>
      <c r="B9" s="1137"/>
      <c r="C9" s="1137"/>
      <c r="D9" s="1137"/>
      <c r="E9" s="1137"/>
      <c r="F9" s="1153"/>
      <c r="G9" s="1137"/>
      <c r="H9" s="1137"/>
      <c r="I9" s="962"/>
      <c r="J9" s="1153" t="s">
        <v>15</v>
      </c>
      <c r="K9" s="1153" t="s">
        <v>16</v>
      </c>
      <c r="L9" s="1153" t="s">
        <v>17</v>
      </c>
      <c r="M9" s="1153" t="s">
        <v>18</v>
      </c>
      <c r="N9" s="1153" t="s">
        <v>19</v>
      </c>
      <c r="O9" s="962"/>
      <c r="P9" s="1145"/>
      <c r="Q9" s="1145"/>
    </row>
    <row r="10" spans="1:18" x14ac:dyDescent="0.2">
      <c r="A10" s="1139"/>
      <c r="B10" s="1137"/>
      <c r="C10" s="1137"/>
      <c r="D10" s="1137"/>
      <c r="E10" s="1137"/>
      <c r="F10" s="1153"/>
      <c r="G10" s="1137"/>
      <c r="H10" s="1137"/>
      <c r="I10" s="962"/>
      <c r="J10" s="1153"/>
      <c r="K10" s="1153"/>
      <c r="L10" s="1153"/>
      <c r="M10" s="1153"/>
      <c r="N10" s="1153"/>
      <c r="O10" s="962"/>
      <c r="P10" s="1145"/>
      <c r="Q10" s="1145"/>
    </row>
    <row r="11" spans="1:18" x14ac:dyDescent="0.2">
      <c r="A11" s="1139"/>
      <c r="B11" s="19">
        <v>1</v>
      </c>
      <c r="C11" s="19">
        <v>2</v>
      </c>
      <c r="D11" s="19">
        <v>3</v>
      </c>
      <c r="E11" s="19">
        <v>4</v>
      </c>
      <c r="F11" s="19">
        <v>5</v>
      </c>
      <c r="G11" s="19">
        <v>6</v>
      </c>
      <c r="H11" s="19">
        <v>7</v>
      </c>
      <c r="I11" s="7">
        <v>8</v>
      </c>
      <c r="J11" s="19">
        <v>9</v>
      </c>
      <c r="K11" s="19">
        <v>10</v>
      </c>
      <c r="L11" s="19">
        <v>11</v>
      </c>
      <c r="M11" s="19">
        <v>12</v>
      </c>
      <c r="N11" s="19">
        <v>13</v>
      </c>
      <c r="O11" s="7">
        <v>14</v>
      </c>
      <c r="P11" s="7">
        <v>15</v>
      </c>
      <c r="Q11" s="7">
        <v>16</v>
      </c>
    </row>
    <row r="12" spans="1:18" ht="21" x14ac:dyDescent="0.2">
      <c r="A12" s="20"/>
    </row>
    <row r="13" spans="1:18" x14ac:dyDescent="0.2">
      <c r="A13" s="1139" t="s">
        <v>126</v>
      </c>
      <c r="B13" s="1147" t="s">
        <v>0</v>
      </c>
      <c r="C13" s="1137" t="s">
        <v>2</v>
      </c>
      <c r="D13" s="1137" t="s">
        <v>9</v>
      </c>
      <c r="E13" s="1137"/>
      <c r="F13" s="1142" t="s">
        <v>127</v>
      </c>
      <c r="G13" s="1137" t="s">
        <v>74</v>
      </c>
      <c r="H13" s="1137"/>
      <c r="I13" s="1137" t="s">
        <v>75</v>
      </c>
      <c r="J13" s="1142" t="s">
        <v>95</v>
      </c>
      <c r="K13" s="1140" t="s">
        <v>78</v>
      </c>
      <c r="L13" s="1141"/>
      <c r="M13" s="1147" t="s">
        <v>92</v>
      </c>
      <c r="N13" s="1147" t="s">
        <v>5</v>
      </c>
      <c r="O13" s="1147" t="s">
        <v>79</v>
      </c>
      <c r="P13" s="1142" t="s">
        <v>128</v>
      </c>
      <c r="Q13" s="1142" t="s">
        <v>102</v>
      </c>
      <c r="R13" s="1145" t="s">
        <v>106</v>
      </c>
    </row>
    <row r="14" spans="1:18" x14ac:dyDescent="0.2">
      <c r="A14" s="1139"/>
      <c r="B14" s="1148"/>
      <c r="C14" s="1137"/>
      <c r="D14" s="1137" t="s">
        <v>3</v>
      </c>
      <c r="E14" s="1137" t="s">
        <v>123</v>
      </c>
      <c r="F14" s="1143"/>
      <c r="G14" s="1148" t="s">
        <v>76</v>
      </c>
      <c r="H14" s="1148" t="s">
        <v>77</v>
      </c>
      <c r="I14" s="1137"/>
      <c r="J14" s="1143"/>
      <c r="K14" s="1135" t="s">
        <v>20</v>
      </c>
      <c r="L14" s="1135" t="s">
        <v>9</v>
      </c>
      <c r="M14" s="1148"/>
      <c r="N14" s="1148"/>
      <c r="O14" s="1148"/>
      <c r="P14" s="1143"/>
      <c r="Q14" s="1143"/>
      <c r="R14" s="1145"/>
    </row>
    <row r="15" spans="1:18" x14ac:dyDescent="0.2">
      <c r="A15" s="1139"/>
      <c r="B15" s="1149"/>
      <c r="C15" s="1137"/>
      <c r="D15" s="1137"/>
      <c r="E15" s="1137"/>
      <c r="F15" s="1144"/>
      <c r="G15" s="1149"/>
      <c r="H15" s="1149"/>
      <c r="I15" s="1137"/>
      <c r="J15" s="1144"/>
      <c r="K15" s="1136"/>
      <c r="L15" s="1136"/>
      <c r="M15" s="1149"/>
      <c r="N15" s="1149"/>
      <c r="O15" s="1149"/>
      <c r="P15" s="1144"/>
      <c r="Q15" s="1144"/>
      <c r="R15" s="1145"/>
    </row>
    <row r="16" spans="1:18" x14ac:dyDescent="0.2">
      <c r="A16" s="1139"/>
      <c r="B16" s="19">
        <v>1</v>
      </c>
      <c r="C16" s="19">
        <v>2</v>
      </c>
      <c r="D16" s="19">
        <v>3</v>
      </c>
      <c r="E16" s="19">
        <v>4</v>
      </c>
      <c r="F16" s="7">
        <v>5</v>
      </c>
      <c r="G16" s="19">
        <v>6</v>
      </c>
      <c r="H16" s="19">
        <v>7</v>
      </c>
      <c r="I16" s="19">
        <v>8</v>
      </c>
      <c r="J16" s="7">
        <v>9</v>
      </c>
      <c r="K16" s="19">
        <v>10</v>
      </c>
      <c r="L16" s="19">
        <v>11</v>
      </c>
      <c r="M16" s="19">
        <v>12</v>
      </c>
      <c r="N16" s="19">
        <v>13</v>
      </c>
      <c r="O16" s="19">
        <v>14</v>
      </c>
      <c r="P16" s="7">
        <v>15</v>
      </c>
      <c r="Q16" s="7">
        <v>16</v>
      </c>
      <c r="R16" s="7">
        <v>17</v>
      </c>
    </row>
    <row r="17" spans="1:18" ht="21" x14ac:dyDescent="0.2">
      <c r="A17" s="20"/>
    </row>
    <row r="18" spans="1:18" x14ac:dyDescent="0.2">
      <c r="A18" s="1139" t="s">
        <v>129</v>
      </c>
      <c r="B18" s="1147" t="s">
        <v>0</v>
      </c>
      <c r="C18" s="1137" t="s">
        <v>2</v>
      </c>
      <c r="D18" s="1137" t="s">
        <v>9</v>
      </c>
      <c r="E18" s="1137"/>
      <c r="F18" s="1147" t="s">
        <v>130</v>
      </c>
      <c r="G18" s="962" t="s">
        <v>90</v>
      </c>
      <c r="H18" s="1142" t="s">
        <v>91</v>
      </c>
      <c r="I18" s="962" t="s">
        <v>92</v>
      </c>
      <c r="J18" s="1142" t="s">
        <v>131</v>
      </c>
      <c r="K18" s="1140" t="s">
        <v>132</v>
      </c>
      <c r="L18" s="1141"/>
      <c r="M18" s="1147" t="s">
        <v>5</v>
      </c>
      <c r="N18" s="1147" t="s">
        <v>79</v>
      </c>
      <c r="O18" s="1142" t="s">
        <v>128</v>
      </c>
      <c r="P18" s="1142" t="s">
        <v>102</v>
      </c>
      <c r="Q18" s="1142" t="s">
        <v>108</v>
      </c>
      <c r="R18" s="1145" t="s">
        <v>106</v>
      </c>
    </row>
    <row r="19" spans="1:18" x14ac:dyDescent="0.2">
      <c r="A19" s="1139"/>
      <c r="B19" s="1148"/>
      <c r="C19" s="1137"/>
      <c r="D19" s="1137" t="s">
        <v>3</v>
      </c>
      <c r="E19" s="1137" t="s">
        <v>123</v>
      </c>
      <c r="F19" s="1148"/>
      <c r="G19" s="962"/>
      <c r="H19" s="1143"/>
      <c r="I19" s="962"/>
      <c r="J19" s="1143"/>
      <c r="K19" s="1135" t="s">
        <v>20</v>
      </c>
      <c r="L19" s="1135" t="s">
        <v>9</v>
      </c>
      <c r="M19" s="1148"/>
      <c r="N19" s="1148"/>
      <c r="O19" s="1143"/>
      <c r="P19" s="1143"/>
      <c r="Q19" s="1143"/>
      <c r="R19" s="1145"/>
    </row>
    <row r="20" spans="1:18" x14ac:dyDescent="0.2">
      <c r="A20" s="1139"/>
      <c r="B20" s="1149"/>
      <c r="C20" s="1137"/>
      <c r="D20" s="1137"/>
      <c r="E20" s="1137"/>
      <c r="F20" s="1149"/>
      <c r="G20" s="962"/>
      <c r="H20" s="1144"/>
      <c r="I20" s="962"/>
      <c r="J20" s="1144"/>
      <c r="K20" s="1136"/>
      <c r="L20" s="1136"/>
      <c r="M20" s="1149"/>
      <c r="N20" s="1149"/>
      <c r="O20" s="1144"/>
      <c r="P20" s="1144"/>
      <c r="Q20" s="1144"/>
      <c r="R20" s="1145"/>
    </row>
    <row r="21" spans="1:18" x14ac:dyDescent="0.2">
      <c r="A21" s="1139"/>
      <c r="B21" s="19">
        <v>1</v>
      </c>
      <c r="C21" s="19">
        <v>2</v>
      </c>
      <c r="D21" s="19">
        <v>3</v>
      </c>
      <c r="E21" s="19">
        <v>4</v>
      </c>
      <c r="F21" s="19">
        <v>5</v>
      </c>
      <c r="G21" s="7">
        <v>6</v>
      </c>
      <c r="H21" s="7">
        <v>7</v>
      </c>
      <c r="I21" s="7">
        <v>8</v>
      </c>
      <c r="J21" s="7">
        <v>9</v>
      </c>
      <c r="K21" s="19">
        <v>10</v>
      </c>
      <c r="L21" s="19">
        <v>11</v>
      </c>
      <c r="M21" s="19">
        <v>12</v>
      </c>
      <c r="N21" s="19">
        <v>13</v>
      </c>
      <c r="O21" s="7">
        <v>14</v>
      </c>
      <c r="P21" s="7">
        <v>15</v>
      </c>
      <c r="Q21" s="7">
        <v>16</v>
      </c>
      <c r="R21" s="7">
        <v>17</v>
      </c>
    </row>
    <row r="22" spans="1:18" ht="21" x14ac:dyDescent="0.2">
      <c r="A22" s="20"/>
    </row>
    <row r="23" spans="1:18" x14ac:dyDescent="0.2">
      <c r="A23" s="1139" t="s">
        <v>133</v>
      </c>
      <c r="B23" s="1147" t="s">
        <v>0</v>
      </c>
      <c r="C23" s="1137" t="s">
        <v>2</v>
      </c>
      <c r="D23" s="1150" t="s">
        <v>9</v>
      </c>
      <c r="E23" s="1151"/>
      <c r="F23" s="1150" t="s">
        <v>80</v>
      </c>
      <c r="G23" s="1151"/>
      <c r="H23" s="1150" t="s">
        <v>81</v>
      </c>
      <c r="I23" s="1152"/>
      <c r="J23" s="1151"/>
      <c r="K23" s="1140" t="s">
        <v>82</v>
      </c>
      <c r="L23" s="1141"/>
      <c r="M23" s="1142" t="s">
        <v>100</v>
      </c>
      <c r="N23" s="1142" t="s">
        <v>134</v>
      </c>
      <c r="O23" s="1142" t="s">
        <v>10</v>
      </c>
      <c r="P23" s="1142" t="s">
        <v>102</v>
      </c>
      <c r="Q23" s="1145" t="s">
        <v>106</v>
      </c>
    </row>
    <row r="24" spans="1:18" x14ac:dyDescent="0.2">
      <c r="A24" s="1139"/>
      <c r="B24" s="1148"/>
      <c r="C24" s="1137"/>
      <c r="D24" s="1137" t="s">
        <v>3</v>
      </c>
      <c r="E24" s="1137" t="s">
        <v>123</v>
      </c>
      <c r="F24" s="1137" t="s">
        <v>83</v>
      </c>
      <c r="G24" s="1137" t="s">
        <v>84</v>
      </c>
      <c r="H24" s="1137" t="s">
        <v>85</v>
      </c>
      <c r="I24" s="1137" t="s">
        <v>86</v>
      </c>
      <c r="J24" s="1137" t="s">
        <v>8</v>
      </c>
      <c r="K24" s="1135" t="s">
        <v>87</v>
      </c>
      <c r="L24" s="1135" t="s">
        <v>88</v>
      </c>
      <c r="M24" s="1143"/>
      <c r="N24" s="1143"/>
      <c r="O24" s="1143"/>
      <c r="P24" s="1143"/>
      <c r="Q24" s="1145"/>
    </row>
    <row r="25" spans="1:18" x14ac:dyDescent="0.2">
      <c r="A25" s="1139"/>
      <c r="B25" s="1149"/>
      <c r="C25" s="1137"/>
      <c r="D25" s="1137"/>
      <c r="E25" s="1137"/>
      <c r="F25" s="1137"/>
      <c r="G25" s="1137"/>
      <c r="H25" s="1137"/>
      <c r="I25" s="1137"/>
      <c r="J25" s="1137"/>
      <c r="K25" s="1136"/>
      <c r="L25" s="1136"/>
      <c r="M25" s="1144"/>
      <c r="N25" s="1144"/>
      <c r="O25" s="1144"/>
      <c r="P25" s="1144"/>
      <c r="Q25" s="1145"/>
    </row>
    <row r="26" spans="1:18" x14ac:dyDescent="0.2">
      <c r="A26" s="1139"/>
      <c r="B26" s="19">
        <v>1</v>
      </c>
      <c r="C26" s="19">
        <v>2</v>
      </c>
      <c r="D26" s="19">
        <v>3</v>
      </c>
      <c r="E26" s="19">
        <v>4</v>
      </c>
      <c r="F26" s="19">
        <v>5</v>
      </c>
      <c r="G26" s="19">
        <v>6</v>
      </c>
      <c r="H26" s="19">
        <v>7</v>
      </c>
      <c r="I26" s="19">
        <v>8</v>
      </c>
      <c r="J26" s="19">
        <v>9</v>
      </c>
      <c r="K26" s="19">
        <v>10</v>
      </c>
      <c r="L26" s="19">
        <v>11</v>
      </c>
      <c r="M26" s="7">
        <v>12</v>
      </c>
      <c r="N26" s="7">
        <v>13</v>
      </c>
      <c r="O26" s="7">
        <v>14</v>
      </c>
      <c r="P26" s="7">
        <v>15</v>
      </c>
      <c r="Q26" s="7">
        <v>16</v>
      </c>
    </row>
    <row r="27" spans="1:18" ht="21" x14ac:dyDescent="0.2">
      <c r="A27" s="20"/>
    </row>
    <row r="28" spans="1:18" x14ac:dyDescent="0.2">
      <c r="A28" s="1139" t="s">
        <v>135</v>
      </c>
      <c r="B28" s="1134" t="s">
        <v>0</v>
      </c>
      <c r="C28" s="1134" t="s">
        <v>2</v>
      </c>
      <c r="D28" s="1134" t="s">
        <v>89</v>
      </c>
      <c r="E28" s="1134" t="s">
        <v>74</v>
      </c>
      <c r="F28" s="1134"/>
      <c r="G28" s="1134" t="s">
        <v>92</v>
      </c>
      <c r="H28" s="1138" t="s">
        <v>95</v>
      </c>
      <c r="I28" s="1134" t="s">
        <v>132</v>
      </c>
      <c r="J28" s="1134"/>
      <c r="K28" s="1134" t="s">
        <v>117</v>
      </c>
      <c r="L28" s="1134" t="s">
        <v>5</v>
      </c>
      <c r="M28" s="1134" t="s">
        <v>79</v>
      </c>
      <c r="N28" s="1138" t="s">
        <v>136</v>
      </c>
      <c r="O28" s="1138" t="s">
        <v>137</v>
      </c>
      <c r="P28" s="1146" t="s">
        <v>106</v>
      </c>
    </row>
    <row r="29" spans="1:18" x14ac:dyDescent="0.2">
      <c r="A29" s="1139"/>
      <c r="B29" s="1134"/>
      <c r="C29" s="1134"/>
      <c r="D29" s="1134"/>
      <c r="E29" s="1134" t="s">
        <v>138</v>
      </c>
      <c r="F29" s="1134" t="s">
        <v>77</v>
      </c>
      <c r="G29" s="1134"/>
      <c r="H29" s="1138"/>
      <c r="I29" s="1134" t="s">
        <v>20</v>
      </c>
      <c r="J29" s="1134" t="s">
        <v>9</v>
      </c>
      <c r="K29" s="1134"/>
      <c r="L29" s="1134"/>
      <c r="M29" s="1134"/>
      <c r="N29" s="1138"/>
      <c r="O29" s="1138"/>
      <c r="P29" s="1146"/>
    </row>
    <row r="30" spans="1:18" x14ac:dyDescent="0.2">
      <c r="A30" s="1139"/>
      <c r="B30" s="1134"/>
      <c r="C30" s="1134"/>
      <c r="D30" s="1134"/>
      <c r="E30" s="1134"/>
      <c r="F30" s="1134"/>
      <c r="G30" s="1134"/>
      <c r="H30" s="1138"/>
      <c r="I30" s="1134"/>
      <c r="J30" s="1134"/>
      <c r="K30" s="1134"/>
      <c r="L30" s="1134"/>
      <c r="M30" s="1134"/>
      <c r="N30" s="1138"/>
      <c r="O30" s="1138"/>
      <c r="P30" s="1146"/>
    </row>
    <row r="31" spans="1:18" x14ac:dyDescent="0.2">
      <c r="A31" s="1139"/>
      <c r="B31" s="15">
        <v>1</v>
      </c>
      <c r="C31" s="15">
        <v>2</v>
      </c>
      <c r="D31" s="15">
        <v>3</v>
      </c>
      <c r="E31" s="15">
        <v>4</v>
      </c>
      <c r="F31" s="15">
        <v>5</v>
      </c>
      <c r="G31" s="15">
        <v>6</v>
      </c>
      <c r="H31" s="16">
        <v>7</v>
      </c>
      <c r="I31" s="15">
        <v>8</v>
      </c>
      <c r="J31" s="15">
        <v>9</v>
      </c>
      <c r="K31" s="15">
        <v>10</v>
      </c>
      <c r="L31" s="15">
        <v>11</v>
      </c>
      <c r="M31" s="15">
        <v>12</v>
      </c>
      <c r="N31" s="16">
        <v>13</v>
      </c>
      <c r="O31" s="16">
        <v>14</v>
      </c>
      <c r="P31" s="16">
        <v>15</v>
      </c>
    </row>
  </sheetData>
  <mergeCells count="112">
    <mergeCell ref="H3:H5"/>
    <mergeCell ref="I3:K3"/>
    <mergeCell ref="L3:L5"/>
    <mergeCell ref="M3:M5"/>
    <mergeCell ref="N3:N5"/>
    <mergeCell ref="O3:O5"/>
    <mergeCell ref="I4:I5"/>
    <mergeCell ref="J4:K4"/>
    <mergeCell ref="A3:A6"/>
    <mergeCell ref="B3:B5"/>
    <mergeCell ref="C3:C5"/>
    <mergeCell ref="D3:E4"/>
    <mergeCell ref="F3:F5"/>
    <mergeCell ref="G3:G5"/>
    <mergeCell ref="A13:A16"/>
    <mergeCell ref="B13:B15"/>
    <mergeCell ref="C13:C15"/>
    <mergeCell ref="D13:E13"/>
    <mergeCell ref="F13:F15"/>
    <mergeCell ref="G13:H13"/>
    <mergeCell ref="Q8:Q10"/>
    <mergeCell ref="J9:J10"/>
    <mergeCell ref="K9:K10"/>
    <mergeCell ref="L9:L10"/>
    <mergeCell ref="M9:M10"/>
    <mergeCell ref="N9:N10"/>
    <mergeCell ref="G8:G10"/>
    <mergeCell ref="H8:H10"/>
    <mergeCell ref="I8:I10"/>
    <mergeCell ref="J8:N8"/>
    <mergeCell ref="O8:O10"/>
    <mergeCell ref="P8:P10"/>
    <mergeCell ref="A8:A11"/>
    <mergeCell ref="B8:B10"/>
    <mergeCell ref="C8:C10"/>
    <mergeCell ref="D8:D10"/>
    <mergeCell ref="E8:E10"/>
    <mergeCell ref="F8:F10"/>
    <mergeCell ref="P13:P15"/>
    <mergeCell ref="Q13:Q15"/>
    <mergeCell ref="R13:R15"/>
    <mergeCell ref="D14:D15"/>
    <mergeCell ref="E14:E15"/>
    <mergeCell ref="G14:G15"/>
    <mergeCell ref="H14:H15"/>
    <mergeCell ref="K14:K15"/>
    <mergeCell ref="L14:L15"/>
    <mergeCell ref="I13:I15"/>
    <mergeCell ref="J13:J15"/>
    <mergeCell ref="K13:L13"/>
    <mergeCell ref="M13:M15"/>
    <mergeCell ref="N13:N15"/>
    <mergeCell ref="O13:O15"/>
    <mergeCell ref="R18:R20"/>
    <mergeCell ref="D19:D20"/>
    <mergeCell ref="E19:E20"/>
    <mergeCell ref="K19:K20"/>
    <mergeCell ref="L19:L20"/>
    <mergeCell ref="H18:H20"/>
    <mergeCell ref="I18:I20"/>
    <mergeCell ref="J18:J20"/>
    <mergeCell ref="A18:A21"/>
    <mergeCell ref="B18:B20"/>
    <mergeCell ref="C18:C20"/>
    <mergeCell ref="D18:E18"/>
    <mergeCell ref="F18:F20"/>
    <mergeCell ref="G18:G20"/>
    <mergeCell ref="O18:O20"/>
    <mergeCell ref="K18:L18"/>
    <mergeCell ref="M18:M20"/>
    <mergeCell ref="N18:N20"/>
    <mergeCell ref="A28:A31"/>
    <mergeCell ref="B28:B30"/>
    <mergeCell ref="C28:C30"/>
    <mergeCell ref="D28:D30"/>
    <mergeCell ref="K23:L23"/>
    <mergeCell ref="N23:N25"/>
    <mergeCell ref="O23:O25"/>
    <mergeCell ref="P18:P20"/>
    <mergeCell ref="Q18:Q20"/>
    <mergeCell ref="Q23:Q25"/>
    <mergeCell ref="O28:O30"/>
    <mergeCell ref="P28:P30"/>
    <mergeCell ref="N28:N30"/>
    <mergeCell ref="M23:M25"/>
    <mergeCell ref="M28:M30"/>
    <mergeCell ref="P23:P25"/>
    <mergeCell ref="A23:A26"/>
    <mergeCell ref="B23:B25"/>
    <mergeCell ref="C23:C25"/>
    <mergeCell ref="D23:E23"/>
    <mergeCell ref="F23:G23"/>
    <mergeCell ref="H23:J23"/>
    <mergeCell ref="D24:D25"/>
    <mergeCell ref="E24:E25"/>
    <mergeCell ref="K28:K30"/>
    <mergeCell ref="L24:L25"/>
    <mergeCell ref="I28:J28"/>
    <mergeCell ref="K24:K25"/>
    <mergeCell ref="L28:L30"/>
    <mergeCell ref="F24:F25"/>
    <mergeCell ref="G24:G25"/>
    <mergeCell ref="H24:H25"/>
    <mergeCell ref="I24:I25"/>
    <mergeCell ref="J24:J25"/>
    <mergeCell ref="E28:F28"/>
    <mergeCell ref="E29:E30"/>
    <mergeCell ref="F29:F30"/>
    <mergeCell ref="G28:G30"/>
    <mergeCell ref="H28:H30"/>
    <mergeCell ref="I29:I30"/>
    <mergeCell ref="J29:J3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DFC48-0DD8-A246-AAD1-3AD9056C4463}">
  <dimension ref="A1:R30"/>
  <sheetViews>
    <sheetView view="pageBreakPreview" zoomScale="80" zoomScaleNormal="80" zoomScaleSheetLayoutView="80" workbookViewId="0">
      <selection activeCell="A21" sqref="A21:D21"/>
    </sheetView>
  </sheetViews>
  <sheetFormatPr baseColWidth="10" defaultColWidth="8.83203125" defaultRowHeight="15" x14ac:dyDescent="0.2"/>
  <cols>
    <col min="1" max="1" width="7.5" customWidth="1"/>
    <col min="2" max="2" width="31.33203125" customWidth="1"/>
    <col min="3" max="3" width="15.1640625" customWidth="1"/>
    <col min="4" max="4" width="13.5" customWidth="1"/>
    <col min="5" max="5" width="15.5" customWidth="1"/>
    <col min="6" max="6" width="12.5" customWidth="1"/>
    <col min="7" max="7" width="13.1640625" customWidth="1"/>
    <col min="8" max="8" width="12.83203125" customWidth="1"/>
    <col min="9" max="9" width="9.1640625" customWidth="1"/>
    <col min="10" max="10" width="10" customWidth="1"/>
    <col min="11" max="11" width="11" customWidth="1"/>
    <col min="12" max="12" width="9.83203125" customWidth="1"/>
    <col min="13" max="13" width="14.83203125" customWidth="1"/>
    <col min="14" max="14" width="14.5" customWidth="1"/>
    <col min="15" max="15" width="18" customWidth="1"/>
    <col min="16" max="16" width="10.1640625" customWidth="1"/>
    <col min="19" max="19" width="12.33203125" bestFit="1" customWidth="1"/>
  </cols>
  <sheetData>
    <row r="1" spans="1:16" ht="25" x14ac:dyDescent="0.25">
      <c r="A1" s="1165" t="s">
        <v>368</v>
      </c>
      <c r="B1" s="1165"/>
      <c r="C1" s="1165"/>
      <c r="D1" s="1165"/>
      <c r="E1" s="1165"/>
      <c r="F1" s="1165"/>
      <c r="G1" s="1165"/>
      <c r="H1" s="1165"/>
      <c r="I1" s="1165"/>
      <c r="J1" s="1165"/>
      <c r="K1" s="1165"/>
      <c r="L1" s="1165"/>
      <c r="M1" s="1165"/>
      <c r="N1" s="1165"/>
      <c r="O1" s="1165"/>
      <c r="P1" s="1165"/>
    </row>
    <row r="2" spans="1:16" ht="25" x14ac:dyDescent="0.25">
      <c r="A2" s="1165" t="s">
        <v>1247</v>
      </c>
      <c r="B2" s="1165"/>
      <c r="C2" s="1165"/>
      <c r="D2" s="1165"/>
      <c r="E2" s="1165"/>
      <c r="F2" s="1165"/>
      <c r="G2" s="1165"/>
      <c r="H2" s="1165"/>
      <c r="I2" s="1165"/>
      <c r="J2" s="1165"/>
      <c r="K2" s="1165"/>
      <c r="L2" s="1165"/>
      <c r="M2" s="1165"/>
      <c r="N2" s="1165"/>
      <c r="O2" s="1165"/>
      <c r="P2" s="1165"/>
    </row>
    <row r="3" spans="1:16" ht="26" x14ac:dyDescent="0.3">
      <c r="A3" s="963"/>
      <c r="B3" s="963"/>
      <c r="C3" s="963"/>
      <c r="D3" s="963"/>
      <c r="E3" s="963"/>
      <c r="F3" s="963"/>
      <c r="G3" s="963"/>
      <c r="H3" s="963"/>
      <c r="I3" s="963"/>
      <c r="J3" s="963"/>
      <c r="K3" s="963"/>
      <c r="L3" s="963"/>
      <c r="M3" s="963"/>
      <c r="N3" s="963"/>
      <c r="O3" s="963"/>
      <c r="P3" s="963"/>
    </row>
    <row r="4" spans="1:16" s="562" customFormat="1" thickBot="1" x14ac:dyDescent="0.2">
      <c r="B4" s="563" t="s">
        <v>369</v>
      </c>
      <c r="C4" s="564" t="s">
        <v>1248</v>
      </c>
    </row>
    <row r="5" spans="1:16" s="565" customFormat="1" ht="33" customHeight="1" thickTop="1" x14ac:dyDescent="0.15">
      <c r="A5" s="1166" t="s">
        <v>918</v>
      </c>
      <c r="B5" s="1159" t="s">
        <v>1249</v>
      </c>
      <c r="C5" s="1159" t="s">
        <v>919</v>
      </c>
      <c r="D5" s="1159" t="s">
        <v>927</v>
      </c>
      <c r="E5" s="1159" t="s">
        <v>1250</v>
      </c>
      <c r="F5" s="1159"/>
      <c r="G5" s="1159" t="s">
        <v>1251</v>
      </c>
      <c r="H5" s="1159"/>
      <c r="I5" s="1159"/>
      <c r="J5" s="1159" t="s">
        <v>1252</v>
      </c>
      <c r="K5" s="1159"/>
      <c r="L5" s="1156" t="s">
        <v>1182</v>
      </c>
      <c r="M5" s="1159" t="s">
        <v>1253</v>
      </c>
      <c r="N5" s="1159" t="s">
        <v>1254</v>
      </c>
      <c r="O5" s="1159" t="s">
        <v>1255</v>
      </c>
      <c r="P5" s="1162" t="s">
        <v>1196</v>
      </c>
    </row>
    <row r="6" spans="1:16" s="566" customFormat="1" ht="19.5" customHeight="1" x14ac:dyDescent="0.15">
      <c r="A6" s="1167"/>
      <c r="B6" s="1160"/>
      <c r="C6" s="1160"/>
      <c r="D6" s="1160"/>
      <c r="E6" s="1160" t="s">
        <v>1256</v>
      </c>
      <c r="F6" s="1160" t="s">
        <v>1257</v>
      </c>
      <c r="G6" s="1160" t="s">
        <v>1258</v>
      </c>
      <c r="H6" s="1160" t="s">
        <v>1259</v>
      </c>
      <c r="I6" s="1160" t="s">
        <v>924</v>
      </c>
      <c r="J6" s="1154" t="s">
        <v>1260</v>
      </c>
      <c r="K6" s="1154" t="s">
        <v>1261</v>
      </c>
      <c r="L6" s="1157"/>
      <c r="M6" s="1160"/>
      <c r="N6" s="1160"/>
      <c r="O6" s="1160"/>
      <c r="P6" s="1163"/>
    </row>
    <row r="7" spans="1:16" s="566" customFormat="1" ht="14" thickBot="1" x14ac:dyDescent="0.2">
      <c r="A7" s="1168"/>
      <c r="B7" s="1161"/>
      <c r="C7" s="1161"/>
      <c r="D7" s="1161"/>
      <c r="E7" s="1161"/>
      <c r="F7" s="1161"/>
      <c r="G7" s="1161"/>
      <c r="H7" s="1161"/>
      <c r="I7" s="1161"/>
      <c r="J7" s="1155"/>
      <c r="K7" s="1155"/>
      <c r="L7" s="1158"/>
      <c r="M7" s="1161"/>
      <c r="N7" s="1161"/>
      <c r="O7" s="1161"/>
      <c r="P7" s="1164"/>
    </row>
    <row r="8" spans="1:16" s="566" customFormat="1" ht="14" customHeight="1" thickTop="1" x14ac:dyDescent="0.15">
      <c r="A8" s="567">
        <v>1</v>
      </c>
      <c r="B8" s="568">
        <v>2</v>
      </c>
      <c r="C8" s="568">
        <v>3</v>
      </c>
      <c r="D8" s="569">
        <v>4</v>
      </c>
      <c r="E8" s="568">
        <v>5</v>
      </c>
      <c r="F8" s="568">
        <v>6</v>
      </c>
      <c r="G8" s="569">
        <v>7</v>
      </c>
      <c r="H8" s="568">
        <v>8</v>
      </c>
      <c r="I8" s="568">
        <v>9</v>
      </c>
      <c r="J8" s="569">
        <v>10</v>
      </c>
      <c r="K8" s="568">
        <v>11</v>
      </c>
      <c r="L8" s="568">
        <v>12</v>
      </c>
      <c r="M8" s="569">
        <v>13</v>
      </c>
      <c r="N8" s="569">
        <v>14</v>
      </c>
      <c r="O8" s="568">
        <v>15</v>
      </c>
      <c r="P8" s="570">
        <v>16</v>
      </c>
    </row>
    <row r="9" spans="1:16" s="566" customFormat="1" ht="18.75" customHeight="1" x14ac:dyDescent="0.15">
      <c r="A9" s="571"/>
      <c r="B9" s="572"/>
      <c r="C9" s="572"/>
      <c r="D9" s="572"/>
      <c r="E9" s="572"/>
      <c r="F9" s="572"/>
      <c r="G9" s="572"/>
      <c r="H9" s="572"/>
      <c r="I9" s="572"/>
      <c r="J9" s="572"/>
      <c r="K9" s="572"/>
      <c r="L9" s="572"/>
      <c r="M9" s="572"/>
      <c r="N9" s="572"/>
      <c r="O9" s="573"/>
      <c r="P9" s="574"/>
    </row>
    <row r="10" spans="1:16" s="566" customFormat="1" ht="27" customHeight="1" x14ac:dyDescent="0.15">
      <c r="A10" s="575" t="s">
        <v>63</v>
      </c>
      <c r="B10" s="576" t="s">
        <v>1262</v>
      </c>
      <c r="C10" s="577"/>
      <c r="D10" s="572"/>
      <c r="E10" s="572"/>
      <c r="F10" s="572"/>
      <c r="G10" s="572"/>
      <c r="H10" s="572"/>
      <c r="I10" s="572"/>
      <c r="J10" s="572"/>
      <c r="K10" s="572"/>
      <c r="L10" s="572"/>
      <c r="M10" s="572"/>
      <c r="N10" s="572"/>
      <c r="O10" s="578"/>
      <c r="P10" s="574"/>
    </row>
    <row r="11" spans="1:16" s="566" customFormat="1" ht="27" customHeight="1" x14ac:dyDescent="0.15">
      <c r="A11" s="575" t="s">
        <v>65</v>
      </c>
      <c r="B11" s="576" t="s">
        <v>720</v>
      </c>
      <c r="C11" s="579" t="s">
        <v>241</v>
      </c>
      <c r="D11" s="580"/>
      <c r="E11" s="580"/>
      <c r="F11" s="580"/>
      <c r="G11" s="580"/>
      <c r="H11" s="580"/>
      <c r="I11" s="580"/>
      <c r="J11" s="580"/>
      <c r="K11" s="572"/>
      <c r="L11" s="572"/>
      <c r="M11" s="572"/>
      <c r="N11" s="572"/>
      <c r="O11" s="572"/>
      <c r="P11" s="574"/>
    </row>
    <row r="12" spans="1:16" s="583" customFormat="1" ht="27" customHeight="1" x14ac:dyDescent="0.15">
      <c r="A12" s="581"/>
      <c r="B12" s="577" t="s">
        <v>951</v>
      </c>
      <c r="C12" s="577"/>
      <c r="D12" s="582"/>
      <c r="E12" s="572"/>
      <c r="F12" s="572"/>
      <c r="G12" s="572"/>
      <c r="H12" s="572"/>
      <c r="I12" s="572"/>
      <c r="J12" s="572"/>
      <c r="K12" s="572"/>
      <c r="L12" s="572"/>
      <c r="M12" s="572"/>
      <c r="N12" s="572"/>
      <c r="O12" s="572"/>
      <c r="P12" s="574"/>
    </row>
    <row r="13" spans="1:16" s="566" customFormat="1" ht="36" customHeight="1" x14ac:dyDescent="0.15">
      <c r="A13" s="584" t="s">
        <v>67</v>
      </c>
      <c r="B13" s="576" t="s">
        <v>1263</v>
      </c>
      <c r="C13" s="579" t="s">
        <v>241</v>
      </c>
      <c r="D13" s="582"/>
      <c r="E13" s="572"/>
      <c r="F13" s="572"/>
      <c r="G13" s="572"/>
      <c r="H13" s="572"/>
      <c r="I13" s="572"/>
      <c r="J13" s="572"/>
      <c r="K13" s="572"/>
      <c r="L13" s="572"/>
      <c r="M13" s="572"/>
      <c r="N13" s="572"/>
      <c r="O13" s="585"/>
      <c r="P13" s="574"/>
    </row>
    <row r="14" spans="1:16" s="566" customFormat="1" ht="27" customHeight="1" x14ac:dyDescent="0.15">
      <c r="A14" s="581"/>
      <c r="B14" s="577" t="s">
        <v>951</v>
      </c>
      <c r="C14" s="577"/>
      <c r="D14" s="580"/>
      <c r="E14" s="580"/>
      <c r="F14" s="580"/>
      <c r="G14" s="580"/>
      <c r="H14" s="580"/>
      <c r="I14" s="580"/>
      <c r="J14" s="580"/>
      <c r="K14" s="572"/>
      <c r="L14" s="572"/>
      <c r="M14" s="572"/>
      <c r="N14" s="572"/>
      <c r="O14" s="572"/>
      <c r="P14" s="574"/>
    </row>
    <row r="15" spans="1:16" s="566" customFormat="1" ht="27" customHeight="1" x14ac:dyDescent="0.15">
      <c r="A15" s="575" t="s">
        <v>69</v>
      </c>
      <c r="B15" s="576" t="s">
        <v>1264</v>
      </c>
      <c r="C15" s="579" t="s">
        <v>241</v>
      </c>
      <c r="D15" s="572"/>
      <c r="E15" s="572"/>
      <c r="F15" s="572"/>
      <c r="G15" s="572"/>
      <c r="H15" s="572"/>
      <c r="I15" s="572"/>
      <c r="J15" s="572"/>
      <c r="K15" s="572"/>
      <c r="L15" s="572"/>
      <c r="M15" s="572"/>
      <c r="N15" s="572"/>
      <c r="O15" s="586"/>
      <c r="P15" s="574"/>
    </row>
    <row r="16" spans="1:16" s="566" customFormat="1" ht="27" customHeight="1" thickBot="1" x14ac:dyDescent="0.2">
      <c r="A16" s="587"/>
      <c r="B16" s="588"/>
      <c r="C16" s="588"/>
      <c r="D16" s="588"/>
      <c r="E16" s="588"/>
      <c r="F16" s="588"/>
      <c r="G16" s="588"/>
      <c r="H16" s="588"/>
      <c r="I16" s="588"/>
      <c r="J16" s="588"/>
      <c r="K16" s="588"/>
      <c r="L16" s="588"/>
      <c r="M16" s="588"/>
      <c r="N16" s="588"/>
      <c r="O16" s="588"/>
      <c r="P16" s="589"/>
    </row>
    <row r="17" spans="1:18" s="566" customFormat="1" ht="13" x14ac:dyDescent="0.15"/>
    <row r="18" spans="1:18" s="562" customFormat="1" ht="14" x14ac:dyDescent="0.15"/>
    <row r="19" spans="1:18" s="562" customFormat="1" ht="18" customHeight="1" x14ac:dyDescent="0.15">
      <c r="A19" s="1031" t="s">
        <v>373</v>
      </c>
      <c r="B19" s="1031"/>
      <c r="C19" s="1031"/>
      <c r="D19" s="1031"/>
      <c r="E19" s="592"/>
      <c r="F19" s="592"/>
      <c r="G19" s="592"/>
      <c r="H19" s="592"/>
      <c r="I19" s="1036" t="s">
        <v>1265</v>
      </c>
      <c r="J19" s="1036"/>
      <c r="K19" s="1036"/>
      <c r="L19" s="1036"/>
      <c r="M19" s="1036"/>
      <c r="N19" s="1036"/>
      <c r="O19" s="1036"/>
      <c r="P19" s="592"/>
      <c r="Q19" s="590"/>
      <c r="R19" s="591"/>
    </row>
    <row r="20" spans="1:18" s="562" customFormat="1" ht="18" customHeight="1" x14ac:dyDescent="0.15">
      <c r="A20" s="1032" t="s">
        <v>1175</v>
      </c>
      <c r="B20" s="1032"/>
      <c r="C20" s="1032"/>
      <c r="D20" s="1032"/>
      <c r="E20" s="592"/>
      <c r="F20" s="592"/>
      <c r="G20" s="592"/>
      <c r="H20" s="593"/>
      <c r="I20" s="1034"/>
      <c r="J20" s="1034"/>
      <c r="K20" s="1034"/>
      <c r="L20" s="1034"/>
      <c r="M20" s="1034"/>
      <c r="N20" s="592"/>
      <c r="O20" s="590"/>
      <c r="P20" s="590"/>
      <c r="Q20" s="590"/>
    </row>
    <row r="21" spans="1:18" s="562" customFormat="1" ht="18" customHeight="1" x14ac:dyDescent="0.15">
      <c r="A21" s="1032" t="s">
        <v>145</v>
      </c>
      <c r="B21" s="1032"/>
      <c r="C21" s="1032"/>
      <c r="D21" s="1032"/>
      <c r="E21" s="592"/>
      <c r="F21" s="592"/>
      <c r="G21" s="592"/>
      <c r="H21" s="592"/>
      <c r="I21" s="1034" t="s">
        <v>143</v>
      </c>
      <c r="J21" s="1034"/>
      <c r="K21" s="1034"/>
      <c r="L21" s="1034"/>
      <c r="M21" s="1034"/>
      <c r="N21" s="1034"/>
      <c r="O21" s="1034"/>
      <c r="P21" s="592"/>
      <c r="Q21" s="590"/>
      <c r="R21" s="591"/>
    </row>
    <row r="22" spans="1:18" s="562" customFormat="1" ht="18" customHeight="1" x14ac:dyDescent="0.15">
      <c r="A22" s="615"/>
      <c r="B22" s="615"/>
      <c r="C22" s="615"/>
      <c r="D22" s="616"/>
      <c r="E22" s="592"/>
      <c r="F22" s="592"/>
      <c r="G22" s="594"/>
      <c r="H22" s="594"/>
      <c r="I22" s="612"/>
      <c r="J22" s="617"/>
      <c r="K22" s="617"/>
      <c r="L22" s="617"/>
      <c r="M22" s="618"/>
      <c r="N22" s="592"/>
      <c r="O22" s="591"/>
      <c r="P22" s="591"/>
      <c r="Q22" s="591"/>
    </row>
    <row r="23" spans="1:18" s="562" customFormat="1" ht="18" customHeight="1" x14ac:dyDescent="0.15">
      <c r="A23" s="615"/>
      <c r="B23" s="615"/>
      <c r="C23" s="615"/>
      <c r="D23" s="616"/>
      <c r="E23" s="592"/>
      <c r="F23" s="592"/>
      <c r="G23" s="594"/>
      <c r="H23" s="594"/>
      <c r="I23" s="612"/>
      <c r="J23" s="617"/>
      <c r="K23" s="617"/>
      <c r="L23" s="617"/>
      <c r="M23" s="618"/>
      <c r="N23" s="591"/>
      <c r="O23" s="591"/>
      <c r="P23" s="591"/>
      <c r="Q23" s="591"/>
    </row>
    <row r="24" spans="1:18" s="562" customFormat="1" ht="18" customHeight="1" x14ac:dyDescent="0.15">
      <c r="A24" s="615"/>
      <c r="B24" s="615"/>
      <c r="C24" s="615"/>
      <c r="D24" s="616"/>
      <c r="E24" s="592"/>
      <c r="F24" s="592"/>
      <c r="G24" s="594"/>
      <c r="H24" s="594"/>
      <c r="I24" s="612"/>
      <c r="J24" s="617"/>
      <c r="K24" s="617"/>
      <c r="L24" s="617"/>
      <c r="M24" s="618"/>
      <c r="N24" s="591"/>
      <c r="O24" s="591"/>
      <c r="P24" s="591"/>
      <c r="Q24" s="591"/>
    </row>
    <row r="25" spans="1:18" s="562" customFormat="1" ht="18" customHeight="1" x14ac:dyDescent="0.15">
      <c r="A25" s="615"/>
      <c r="B25" s="615"/>
      <c r="C25" s="615"/>
      <c r="D25" s="616"/>
      <c r="E25" s="592"/>
      <c r="F25" s="592"/>
      <c r="G25" s="594"/>
      <c r="H25" s="594"/>
      <c r="I25" s="612"/>
      <c r="J25" s="617"/>
      <c r="K25" s="617"/>
      <c r="L25" s="617"/>
      <c r="M25" s="618"/>
      <c r="N25" s="591"/>
      <c r="O25" s="591"/>
      <c r="P25" s="591"/>
      <c r="Q25" s="591"/>
    </row>
    <row r="26" spans="1:18" s="562" customFormat="1" ht="18" customHeight="1" x14ac:dyDescent="0.15">
      <c r="A26" s="1033" t="s">
        <v>838</v>
      </c>
      <c r="B26" s="1033"/>
      <c r="C26" s="1033"/>
      <c r="D26" s="1033"/>
      <c r="E26" s="607"/>
      <c r="F26" s="607"/>
      <c r="G26" s="608"/>
      <c r="H26" s="607"/>
      <c r="I26" s="1033" t="s">
        <v>975</v>
      </c>
      <c r="J26" s="1033"/>
      <c r="K26" s="1033"/>
      <c r="L26" s="1033"/>
      <c r="M26" s="1033"/>
      <c r="N26" s="1033"/>
      <c r="O26" s="1033"/>
      <c r="P26" s="608"/>
      <c r="Q26" s="596"/>
    </row>
    <row r="27" spans="1:18" s="562" customFormat="1" ht="18" customHeight="1" x14ac:dyDescent="0.15">
      <c r="A27" s="1030" t="s">
        <v>839</v>
      </c>
      <c r="B27" s="1030"/>
      <c r="C27" s="1030"/>
      <c r="D27" s="1030"/>
      <c r="E27" s="592"/>
      <c r="F27" s="592"/>
      <c r="G27" s="592"/>
      <c r="H27" s="592"/>
      <c r="I27" s="1030" t="s">
        <v>976</v>
      </c>
      <c r="J27" s="1030"/>
      <c r="K27" s="1030"/>
      <c r="L27" s="1030"/>
      <c r="M27" s="1030"/>
      <c r="N27" s="1030"/>
      <c r="O27" s="1030"/>
      <c r="P27" s="592"/>
      <c r="Q27" s="596"/>
      <c r="R27" s="597"/>
    </row>
    <row r="28" spans="1:18" s="562" customFormat="1" ht="18" customHeight="1" x14ac:dyDescent="0.15">
      <c r="A28" s="590"/>
      <c r="B28" s="592"/>
      <c r="C28" s="592"/>
      <c r="D28" s="592"/>
      <c r="E28" s="592"/>
      <c r="F28" s="592"/>
      <c r="G28" s="592"/>
      <c r="H28" s="592"/>
      <c r="I28" s="592"/>
      <c r="J28" s="592"/>
      <c r="K28" s="592"/>
      <c r="L28" s="592"/>
      <c r="M28" s="592"/>
      <c r="N28" s="592"/>
      <c r="O28" s="590"/>
      <c r="P28" s="590"/>
      <c r="Q28" s="590"/>
      <c r="R28" s="591"/>
    </row>
    <row r="29" spans="1:18" s="562" customFormat="1" ht="18" customHeight="1" x14ac:dyDescent="0.15">
      <c r="B29" s="595"/>
      <c r="C29" s="595"/>
      <c r="D29" s="598"/>
      <c r="E29" s="598"/>
      <c r="K29" s="595"/>
      <c r="L29" s="598"/>
      <c r="O29" s="595"/>
      <c r="P29" s="598"/>
    </row>
    <row r="30" spans="1:18" ht="18" customHeight="1" x14ac:dyDescent="0.2">
      <c r="B30" s="599"/>
      <c r="C30" s="599"/>
      <c r="K30" s="599"/>
      <c r="L30" s="600"/>
      <c r="O30" s="599"/>
      <c r="P30" s="600"/>
    </row>
  </sheetData>
  <mergeCells count="32">
    <mergeCell ref="A1:P1"/>
    <mergeCell ref="A2:P2"/>
    <mergeCell ref="A3:P3"/>
    <mergeCell ref="A5:A7"/>
    <mergeCell ref="B5:B7"/>
    <mergeCell ref="C5:C7"/>
    <mergeCell ref="D5:D7"/>
    <mergeCell ref="E5:F5"/>
    <mergeCell ref="G5:I5"/>
    <mergeCell ref="J5:K5"/>
    <mergeCell ref="O5:O7"/>
    <mergeCell ref="P5:P7"/>
    <mergeCell ref="E6:E7"/>
    <mergeCell ref="F6:F7"/>
    <mergeCell ref="G6:G7"/>
    <mergeCell ref="H6:H7"/>
    <mergeCell ref="I6:I7"/>
    <mergeCell ref="J6:J7"/>
    <mergeCell ref="K6:K7"/>
    <mergeCell ref="L5:L7"/>
    <mergeCell ref="M5:M7"/>
    <mergeCell ref="N5:N7"/>
    <mergeCell ref="A26:D26"/>
    <mergeCell ref="A27:D27"/>
    <mergeCell ref="I19:O19"/>
    <mergeCell ref="I21:O21"/>
    <mergeCell ref="I26:O26"/>
    <mergeCell ref="I27:O27"/>
    <mergeCell ref="A19:D19"/>
    <mergeCell ref="A20:D20"/>
    <mergeCell ref="I20:M20"/>
    <mergeCell ref="A21:D21"/>
  </mergeCells>
  <printOptions horizontalCentered="1"/>
  <pageMargins left="0.28000000000000003" right="0.67370078740157491" top="0.90999999999999992" bottom="0.75000000000000011" header="0.31" footer="0.31"/>
  <pageSetup paperSize="5" scale="65" firstPageNumber="6" orientation="landscape" useFirstPageNumber="1" horizontalDpi="4294967293" verticalDpi="4294967293"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BBFD-271A-2446-B1AC-F2E253B3344F}">
  <dimension ref="A1:Q28"/>
  <sheetViews>
    <sheetView view="pageBreakPreview" zoomScale="80" zoomScaleNormal="80" zoomScaleSheetLayoutView="80" workbookViewId="0">
      <selection activeCell="G25" sqref="G25"/>
    </sheetView>
  </sheetViews>
  <sheetFormatPr baseColWidth="10" defaultColWidth="8.83203125" defaultRowHeight="15" x14ac:dyDescent="0.2"/>
  <cols>
    <col min="1" max="1" width="6.5" bestFit="1" customWidth="1"/>
    <col min="2" max="2" width="32.33203125" customWidth="1"/>
    <col min="3" max="3" width="18.6640625" customWidth="1"/>
    <col min="4" max="4" width="15.83203125" customWidth="1"/>
    <col min="5" max="5" width="14" customWidth="1"/>
    <col min="6" max="6" width="11.83203125" customWidth="1"/>
    <col min="7" max="7" width="24.6640625" customWidth="1"/>
    <col min="8" max="9" width="11.33203125" customWidth="1"/>
    <col min="10" max="10" width="19.83203125" customWidth="1"/>
    <col min="11" max="11" width="15.6640625" customWidth="1"/>
    <col min="12" max="12" width="19.33203125" customWidth="1"/>
    <col min="13" max="13" width="14.5" customWidth="1"/>
  </cols>
  <sheetData>
    <row r="1" spans="1:17" ht="25" x14ac:dyDescent="0.25">
      <c r="A1" s="1165" t="s">
        <v>368</v>
      </c>
      <c r="B1" s="1165"/>
      <c r="C1" s="1165"/>
      <c r="D1" s="1165"/>
      <c r="E1" s="1165"/>
      <c r="F1" s="1165"/>
      <c r="G1" s="1165"/>
      <c r="H1" s="1165"/>
      <c r="I1" s="1165"/>
      <c r="J1" s="1165"/>
      <c r="K1" s="1165"/>
      <c r="L1" s="1165"/>
      <c r="M1" s="1165"/>
    </row>
    <row r="2" spans="1:17" ht="25" x14ac:dyDescent="0.25">
      <c r="A2" s="1165" t="s">
        <v>1267</v>
      </c>
      <c r="B2" s="1165"/>
      <c r="C2" s="1165"/>
      <c r="D2" s="1165"/>
      <c r="E2" s="1165"/>
      <c r="F2" s="1165"/>
      <c r="G2" s="1165"/>
      <c r="H2" s="1165"/>
      <c r="I2" s="1165"/>
      <c r="J2" s="1165"/>
      <c r="K2" s="1165"/>
      <c r="L2" s="1165"/>
      <c r="M2" s="1165"/>
    </row>
    <row r="3" spans="1:17" ht="26" x14ac:dyDescent="0.3">
      <c r="A3" s="963"/>
      <c r="B3" s="963"/>
      <c r="C3" s="963"/>
      <c r="D3" s="963"/>
      <c r="E3" s="963"/>
      <c r="F3" s="963"/>
      <c r="G3" s="963"/>
      <c r="H3" s="963"/>
      <c r="I3" s="963"/>
      <c r="J3" s="963"/>
    </row>
    <row r="4" spans="1:17" s="562" customFormat="1" thickBot="1" x14ac:dyDescent="0.2">
      <c r="B4" s="619" t="s">
        <v>369</v>
      </c>
      <c r="C4" s="564" t="s">
        <v>1248</v>
      </c>
    </row>
    <row r="5" spans="1:17" s="565" customFormat="1" ht="33" customHeight="1" x14ac:dyDescent="0.15">
      <c r="A5" s="1179" t="s">
        <v>918</v>
      </c>
      <c r="B5" s="1172" t="s">
        <v>920</v>
      </c>
      <c r="C5" s="1172" t="s">
        <v>1268</v>
      </c>
      <c r="D5" s="1172" t="s">
        <v>1269</v>
      </c>
      <c r="E5" s="1172"/>
      <c r="F5" s="1182" t="s">
        <v>928</v>
      </c>
      <c r="G5" s="1172" t="s">
        <v>1270</v>
      </c>
      <c r="H5" s="1169" t="s">
        <v>941</v>
      </c>
      <c r="I5" s="1169"/>
      <c r="J5" s="1169" t="s">
        <v>1271</v>
      </c>
      <c r="K5" s="1172" t="s">
        <v>1272</v>
      </c>
      <c r="L5" s="1172" t="s">
        <v>1273</v>
      </c>
      <c r="M5" s="1174" t="s">
        <v>1196</v>
      </c>
    </row>
    <row r="6" spans="1:17" s="566" customFormat="1" ht="21" customHeight="1" x14ac:dyDescent="0.15">
      <c r="A6" s="1180"/>
      <c r="B6" s="1160"/>
      <c r="C6" s="1160"/>
      <c r="D6" s="1160" t="s">
        <v>1274</v>
      </c>
      <c r="E6" s="1160" t="s">
        <v>1275</v>
      </c>
      <c r="F6" s="1157"/>
      <c r="G6" s="1160"/>
      <c r="H6" s="1177" t="s">
        <v>933</v>
      </c>
      <c r="I6" s="1177" t="s">
        <v>934</v>
      </c>
      <c r="J6" s="1170"/>
      <c r="K6" s="1160"/>
      <c r="L6" s="1160"/>
      <c r="M6" s="1175"/>
    </row>
    <row r="7" spans="1:17" s="566" customFormat="1" ht="14" thickBot="1" x14ac:dyDescent="0.2">
      <c r="A7" s="1181"/>
      <c r="B7" s="1173"/>
      <c r="C7" s="1173"/>
      <c r="D7" s="1173"/>
      <c r="E7" s="1173"/>
      <c r="F7" s="1183"/>
      <c r="G7" s="1173"/>
      <c r="H7" s="1178"/>
      <c r="I7" s="1178"/>
      <c r="J7" s="1171"/>
      <c r="K7" s="1173"/>
      <c r="L7" s="1173"/>
      <c r="M7" s="1176"/>
    </row>
    <row r="8" spans="1:17" s="566" customFormat="1" ht="19" customHeight="1" thickBot="1" x14ac:dyDescent="0.2">
      <c r="A8" s="628">
        <v>1</v>
      </c>
      <c r="B8" s="629">
        <v>2</v>
      </c>
      <c r="C8" s="629">
        <v>3</v>
      </c>
      <c r="D8" s="629">
        <v>4</v>
      </c>
      <c r="E8" s="629">
        <v>5</v>
      </c>
      <c r="F8" s="629">
        <v>6</v>
      </c>
      <c r="G8" s="630">
        <v>7</v>
      </c>
      <c r="H8" s="630">
        <v>8</v>
      </c>
      <c r="I8" s="630">
        <v>9</v>
      </c>
      <c r="J8" s="630">
        <v>10</v>
      </c>
      <c r="K8" s="630">
        <v>11</v>
      </c>
      <c r="L8" s="629">
        <v>12</v>
      </c>
      <c r="M8" s="631">
        <v>13</v>
      </c>
    </row>
    <row r="9" spans="1:17" s="566" customFormat="1" ht="21" customHeight="1" thickTop="1" x14ac:dyDescent="0.15">
      <c r="A9" s="625"/>
      <c r="B9" s="626"/>
      <c r="C9" s="626"/>
      <c r="D9" s="626"/>
      <c r="E9" s="626"/>
      <c r="F9" s="626"/>
      <c r="G9" s="626"/>
      <c r="H9" s="626"/>
      <c r="I9" s="626"/>
      <c r="J9" s="626"/>
      <c r="K9" s="626"/>
      <c r="L9" s="626"/>
      <c r="M9" s="627"/>
    </row>
    <row r="10" spans="1:17" s="566" customFormat="1" ht="24.75" customHeight="1" x14ac:dyDescent="0.15">
      <c r="A10" s="621" t="s">
        <v>71</v>
      </c>
      <c r="B10" s="601" t="s">
        <v>1276</v>
      </c>
      <c r="C10" s="602"/>
      <c r="D10" s="603"/>
      <c r="E10" s="603"/>
      <c r="F10" s="603"/>
      <c r="G10" s="603"/>
      <c r="H10" s="603"/>
      <c r="I10" s="603"/>
      <c r="J10" s="604"/>
      <c r="K10" s="572"/>
      <c r="L10" s="572"/>
      <c r="M10" s="620"/>
    </row>
    <row r="11" spans="1:17" s="566" customFormat="1" ht="24.75" customHeight="1" x14ac:dyDescent="0.15">
      <c r="A11" s="621" t="s">
        <v>73</v>
      </c>
      <c r="B11" s="601" t="s">
        <v>1276</v>
      </c>
      <c r="C11" s="605" t="s">
        <v>241</v>
      </c>
      <c r="D11" s="603"/>
      <c r="E11" s="603"/>
      <c r="F11" s="603"/>
      <c r="G11" s="603"/>
      <c r="H11" s="603"/>
      <c r="I11" s="603"/>
      <c r="J11" s="604"/>
      <c r="K11" s="572"/>
      <c r="L11" s="572"/>
      <c r="M11" s="620"/>
    </row>
    <row r="12" spans="1:17" s="566" customFormat="1" ht="24.75" customHeight="1" x14ac:dyDescent="0.15">
      <c r="A12" s="622"/>
      <c r="B12" s="606"/>
      <c r="C12" s="572"/>
      <c r="D12" s="572"/>
      <c r="E12" s="572"/>
      <c r="F12" s="572"/>
      <c r="G12" s="572"/>
      <c r="H12" s="572"/>
      <c r="I12" s="572"/>
      <c r="J12" s="604"/>
      <c r="K12" s="572"/>
      <c r="L12" s="572"/>
      <c r="M12" s="620"/>
    </row>
    <row r="13" spans="1:17" s="566" customFormat="1" ht="24.75" customHeight="1" thickBot="1" x14ac:dyDescent="0.2">
      <c r="A13" s="623"/>
      <c r="B13" s="588"/>
      <c r="C13" s="588"/>
      <c r="D13" s="588"/>
      <c r="E13" s="588"/>
      <c r="F13" s="588"/>
      <c r="G13" s="588"/>
      <c r="H13" s="588"/>
      <c r="I13" s="588"/>
      <c r="J13" s="588"/>
      <c r="K13" s="588"/>
      <c r="L13" s="588"/>
      <c r="M13" s="624"/>
    </row>
    <row r="14" spans="1:17" s="566" customFormat="1" ht="13" x14ac:dyDescent="0.15"/>
    <row r="15" spans="1:17" s="562" customFormat="1" ht="14" x14ac:dyDescent="0.15"/>
    <row r="16" spans="1:17" s="562" customFormat="1" ht="18" customHeight="1" x14ac:dyDescent="0.15">
      <c r="A16" s="590"/>
      <c r="B16" s="590"/>
      <c r="C16" s="590"/>
      <c r="D16" s="590"/>
      <c r="E16" s="590"/>
      <c r="F16" s="590"/>
      <c r="G16" s="590"/>
      <c r="H16" s="590"/>
      <c r="I16" s="590"/>
      <c r="J16" s="590"/>
      <c r="K16" s="590"/>
      <c r="L16" s="590"/>
      <c r="M16" s="590"/>
      <c r="N16" s="590"/>
      <c r="O16" s="590"/>
      <c r="P16" s="590"/>
      <c r="Q16" s="590"/>
    </row>
    <row r="17" spans="1:17" s="594" customFormat="1" ht="18" customHeight="1" x14ac:dyDescent="0.2">
      <c r="A17" s="1031" t="s">
        <v>373</v>
      </c>
      <c r="B17" s="1031"/>
      <c r="C17" s="1031"/>
      <c r="D17" s="1031"/>
      <c r="E17" s="592"/>
      <c r="F17" s="592"/>
      <c r="G17" s="592"/>
      <c r="H17" s="592"/>
      <c r="I17" s="1036" t="s">
        <v>1265</v>
      </c>
      <c r="J17" s="1036"/>
      <c r="K17" s="1036"/>
      <c r="L17" s="1036"/>
      <c r="M17" s="1036"/>
      <c r="N17" s="593"/>
      <c r="O17" s="592"/>
      <c r="P17" s="592"/>
      <c r="Q17" s="592"/>
    </row>
    <row r="18" spans="1:17" s="594" customFormat="1" ht="18" customHeight="1" x14ac:dyDescent="0.2">
      <c r="A18" s="1032" t="s">
        <v>1175</v>
      </c>
      <c r="B18" s="1032"/>
      <c r="C18" s="1032"/>
      <c r="D18" s="1032"/>
      <c r="E18" s="592"/>
      <c r="F18" s="592"/>
      <c r="G18" s="592"/>
      <c r="H18" s="593"/>
      <c r="I18" s="1034"/>
      <c r="J18" s="1034"/>
      <c r="K18" s="1034"/>
      <c r="L18" s="1034"/>
      <c r="M18" s="1034"/>
      <c r="N18" s="592"/>
      <c r="O18" s="592"/>
      <c r="P18" s="592"/>
      <c r="Q18" s="592"/>
    </row>
    <row r="19" spans="1:17" s="594" customFormat="1" ht="18" customHeight="1" x14ac:dyDescent="0.2">
      <c r="A19" s="1032" t="s">
        <v>145</v>
      </c>
      <c r="B19" s="1032"/>
      <c r="C19" s="1032"/>
      <c r="D19" s="1032"/>
      <c r="E19" s="592"/>
      <c r="F19" s="592"/>
      <c r="G19" s="592"/>
      <c r="H19" s="592"/>
      <c r="I19" s="1034" t="s">
        <v>143</v>
      </c>
      <c r="J19" s="1034"/>
      <c r="K19" s="1034"/>
      <c r="L19" s="1034"/>
      <c r="M19" s="1034"/>
      <c r="N19" s="592"/>
      <c r="O19" s="592"/>
      <c r="P19" s="592"/>
      <c r="Q19" s="592"/>
    </row>
    <row r="20" spans="1:17" s="594" customFormat="1" ht="18" customHeight="1" x14ac:dyDescent="0.2">
      <c r="A20" s="615"/>
      <c r="B20" s="615"/>
      <c r="C20" s="615"/>
      <c r="D20" s="616"/>
      <c r="E20" s="592"/>
      <c r="F20" s="592"/>
      <c r="I20" s="612"/>
      <c r="J20" s="617"/>
      <c r="K20" s="617"/>
      <c r="L20" s="617"/>
      <c r="M20" s="618"/>
      <c r="N20" s="592"/>
      <c r="O20" s="592"/>
      <c r="P20" s="592"/>
      <c r="Q20" s="592"/>
    </row>
    <row r="21" spans="1:17" s="594" customFormat="1" ht="18" customHeight="1" x14ac:dyDescent="0.2">
      <c r="A21" s="615"/>
      <c r="B21" s="615"/>
      <c r="C21" s="615"/>
      <c r="D21" s="616"/>
      <c r="E21" s="592"/>
      <c r="F21" s="592"/>
      <c r="I21" s="612"/>
      <c r="J21" s="617"/>
      <c r="K21" s="617"/>
      <c r="L21" s="617"/>
      <c r="M21" s="618"/>
      <c r="N21" s="592"/>
      <c r="O21" s="592"/>
      <c r="P21" s="592"/>
      <c r="Q21" s="592"/>
    </row>
    <row r="22" spans="1:17" s="594" customFormat="1" ht="18" customHeight="1" x14ac:dyDescent="0.2">
      <c r="A22" s="615"/>
      <c r="B22" s="615"/>
      <c r="C22" s="615"/>
      <c r="D22" s="616"/>
      <c r="E22" s="592"/>
      <c r="F22" s="592"/>
      <c r="I22" s="612"/>
      <c r="J22" s="617"/>
      <c r="K22" s="617"/>
      <c r="L22" s="617"/>
      <c r="M22" s="618"/>
      <c r="N22" s="592"/>
      <c r="O22" s="592"/>
      <c r="P22" s="592"/>
      <c r="Q22" s="592"/>
    </row>
    <row r="23" spans="1:17" s="594" customFormat="1" ht="18" customHeight="1" x14ac:dyDescent="0.2">
      <c r="A23" s="615"/>
      <c r="B23" s="615"/>
      <c r="C23" s="615"/>
      <c r="D23" s="616"/>
      <c r="E23" s="592"/>
      <c r="F23" s="592"/>
      <c r="I23" s="612"/>
      <c r="J23" s="617"/>
      <c r="K23" s="617"/>
      <c r="L23" s="617"/>
      <c r="M23" s="618"/>
      <c r="N23" s="592"/>
      <c r="O23" s="608"/>
      <c r="P23" s="608"/>
      <c r="Q23" s="608"/>
    </row>
    <row r="24" spans="1:17" s="594" customFormat="1" ht="18" customHeight="1" x14ac:dyDescent="0.2">
      <c r="A24" s="1033" t="s">
        <v>838</v>
      </c>
      <c r="B24" s="1033"/>
      <c r="C24" s="1033"/>
      <c r="D24" s="1033"/>
      <c r="E24" s="607"/>
      <c r="F24" s="607"/>
      <c r="G24" s="608"/>
      <c r="H24" s="607"/>
      <c r="I24" s="1033" t="s">
        <v>975</v>
      </c>
      <c r="J24" s="1033"/>
      <c r="K24" s="1033"/>
      <c r="L24" s="1033"/>
      <c r="M24" s="1033"/>
      <c r="N24" s="608"/>
      <c r="O24" s="608"/>
      <c r="P24" s="608"/>
      <c r="Q24" s="608"/>
    </row>
    <row r="25" spans="1:17" s="594" customFormat="1" ht="18" customHeight="1" x14ac:dyDescent="0.2">
      <c r="A25" s="1030" t="s">
        <v>839</v>
      </c>
      <c r="B25" s="1030"/>
      <c r="C25" s="1030"/>
      <c r="D25" s="1030"/>
      <c r="E25" s="592"/>
      <c r="F25" s="592"/>
      <c r="G25" s="592"/>
      <c r="H25" s="592"/>
      <c r="I25" s="1030" t="s">
        <v>976</v>
      </c>
      <c r="J25" s="1030"/>
      <c r="K25" s="1030"/>
      <c r="L25" s="1030"/>
      <c r="M25" s="1030"/>
      <c r="N25" s="592"/>
      <c r="O25" s="592"/>
      <c r="P25" s="592"/>
      <c r="Q25" s="592"/>
    </row>
    <row r="26" spans="1:17" s="562" customFormat="1" ht="18" customHeight="1" x14ac:dyDescent="0.15">
      <c r="B26" s="595"/>
      <c r="C26" s="595"/>
      <c r="D26" s="598"/>
      <c r="E26" s="598"/>
    </row>
    <row r="27" spans="1:17" s="562" customFormat="1" ht="18" customHeight="1" x14ac:dyDescent="0.15">
      <c r="B27" s="591"/>
      <c r="C27" s="591"/>
    </row>
    <row r="28" spans="1:17" s="562" customFormat="1" ht="14" x14ac:dyDescent="0.15"/>
  </sheetData>
  <mergeCells count="28">
    <mergeCell ref="A1:M1"/>
    <mergeCell ref="A2:M2"/>
    <mergeCell ref="A3:J3"/>
    <mergeCell ref="A5:A7"/>
    <mergeCell ref="B5:B7"/>
    <mergeCell ref="C5:C7"/>
    <mergeCell ref="D5:E5"/>
    <mergeCell ref="F5:F7"/>
    <mergeCell ref="G5:G7"/>
    <mergeCell ref="H5:I5"/>
    <mergeCell ref="J5:J7"/>
    <mergeCell ref="K5:K7"/>
    <mergeCell ref="L5:L7"/>
    <mergeCell ref="M5:M7"/>
    <mergeCell ref="D6:D7"/>
    <mergeCell ref="E6:E7"/>
    <mergeCell ref="H6:H7"/>
    <mergeCell ref="I6:I7"/>
    <mergeCell ref="I25:M25"/>
    <mergeCell ref="A17:D17"/>
    <mergeCell ref="A18:D18"/>
    <mergeCell ref="A19:D19"/>
    <mergeCell ref="A24:D24"/>
    <mergeCell ref="A25:D25"/>
    <mergeCell ref="I17:M17"/>
    <mergeCell ref="I18:M18"/>
    <mergeCell ref="I19:M19"/>
    <mergeCell ref="I24:M24"/>
  </mergeCells>
  <printOptions horizontalCentered="1"/>
  <pageMargins left="0.28000000000000003" right="0.87055118110236218" top="0.90999999999999992" bottom="0.75000000000000011" header="0.31" footer="0.31"/>
  <pageSetup paperSize="5" scale="65" firstPageNumber="7" orientation="landscape" useFirstPageNumber="1" horizontalDpi="4294967293" verticalDpi="4294967293"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election activeCell="D19" sqref="D19"/>
    </sheetView>
  </sheetViews>
  <sheetFormatPr baseColWidth="10" defaultColWidth="8.83203125" defaultRowHeight="15" x14ac:dyDescent="0.2"/>
  <sheetData/>
  <pageMargins left="0.7" right="0.7" top="0.75" bottom="0.75" header="0.3" footer="0.3"/>
  <pageSetup paperSize="5"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theme="5" tint="-0.249977111117893"/>
  </sheetPr>
  <dimension ref="A1:BC96"/>
  <sheetViews>
    <sheetView view="pageBreakPreview" zoomScale="84" zoomScaleNormal="40" zoomScaleSheetLayoutView="84" workbookViewId="0">
      <pane xSplit="2" ySplit="10" topLeftCell="J73" activePane="bottomRight" state="frozen"/>
      <selection pane="topRight" activeCell="C1" sqref="C1"/>
      <selection pane="bottomLeft" activeCell="A11" sqref="A11"/>
      <selection pane="bottomRight" activeCell="J74" sqref="J74"/>
    </sheetView>
  </sheetViews>
  <sheetFormatPr baseColWidth="10" defaultColWidth="9.1640625" defaultRowHeight="16" x14ac:dyDescent="0.2"/>
  <cols>
    <col min="1" max="1" width="4.5" style="188" customWidth="1"/>
    <col min="2" max="2" width="18.1640625" style="188" customWidth="1"/>
    <col min="3" max="3" width="25.6640625" style="188" customWidth="1"/>
    <col min="4" max="4" width="8.5" style="188" customWidth="1"/>
    <col min="5" max="5" width="8.33203125" style="367" customWidth="1"/>
    <col min="6" max="6" width="17.1640625" style="367" customWidth="1"/>
    <col min="7" max="7" width="31.83203125" style="367" hidden="1" customWidth="1"/>
    <col min="8" max="8" width="21.6640625" style="367" hidden="1" customWidth="1"/>
    <col min="9" max="9" width="29" style="368" hidden="1" customWidth="1"/>
    <col min="10" max="10" width="39.6640625" style="369" customWidth="1"/>
    <col min="11" max="11" width="7.83203125" style="370" customWidth="1"/>
    <col min="12" max="12" width="11.83203125" style="188" customWidth="1"/>
    <col min="13" max="13" width="10.1640625" style="188" customWidth="1"/>
    <col min="14" max="14" width="17.6640625" style="189" customWidth="1"/>
    <col min="15" max="15" width="21.33203125" style="190" customWidth="1"/>
    <col min="16" max="16" width="20.6640625" style="190" customWidth="1"/>
    <col min="17" max="17" width="19.1640625" style="190" customWidth="1"/>
    <col min="18" max="18" width="16" style="191" customWidth="1"/>
    <col min="19" max="19" width="18.33203125" style="192" customWidth="1"/>
    <col min="20" max="20" width="18.6640625" style="190" customWidth="1"/>
    <col min="21" max="21" width="16.6640625" style="192" customWidth="1"/>
    <col min="22" max="22" width="11.33203125" style="193" customWidth="1"/>
    <col min="23" max="23" width="11.5" style="192" customWidth="1"/>
    <col min="24" max="24" width="17.1640625" style="190" customWidth="1"/>
    <col min="25" max="25" width="16.5" style="190" customWidth="1"/>
    <col min="26" max="26" width="21.1640625" style="190" customWidth="1"/>
    <col min="27" max="27" width="18.33203125" style="190" hidden="1" customWidth="1"/>
    <col min="28" max="28" width="14" style="191" hidden="1" customWidth="1"/>
    <col min="29" max="29" width="8" style="190" hidden="1" customWidth="1"/>
    <col min="30" max="30" width="8" style="191" hidden="1" customWidth="1"/>
    <col min="31" max="31" width="25.83203125" style="190" hidden="1" customWidth="1"/>
    <col min="32" max="32" width="18.6640625" style="191" hidden="1" customWidth="1"/>
    <col min="33" max="33" width="16.83203125" style="190" customWidth="1"/>
    <col min="34" max="35" width="9.83203125" style="190" hidden="1" customWidth="1"/>
    <col min="36" max="36" width="3.5" style="190" hidden="1" customWidth="1"/>
    <col min="37" max="37" width="18" style="190" customWidth="1"/>
    <col min="38" max="38" width="16.83203125" style="190" customWidth="1"/>
    <col min="39" max="39" width="18.5" style="190" customWidth="1"/>
    <col min="40" max="40" width="15.83203125" style="190" customWidth="1"/>
    <col min="41" max="41" width="16.83203125" style="186" bestFit="1" customWidth="1"/>
    <col min="42" max="42" width="15.33203125" style="186" customWidth="1"/>
    <col min="43" max="43" width="12.5" style="187" bestFit="1" customWidth="1"/>
    <col min="44" max="44" width="24.83203125" style="186" customWidth="1"/>
    <col min="45" max="45" width="17.5" style="186" customWidth="1"/>
    <col min="46" max="46" width="9.1640625" style="186"/>
    <col min="47" max="47" width="11.5" style="186" bestFit="1" customWidth="1"/>
    <col min="48" max="55" width="9.1640625" style="186"/>
    <col min="56" max="16384" width="9.1640625" style="184"/>
  </cols>
  <sheetData>
    <row r="1" spans="1:55" ht="17.25" customHeight="1" x14ac:dyDescent="0.2">
      <c r="A1" s="985"/>
      <c r="B1" s="985"/>
      <c r="C1" s="985"/>
      <c r="D1" s="985"/>
      <c r="E1" s="985"/>
      <c r="F1" s="985"/>
      <c r="G1" s="985"/>
      <c r="H1" s="985"/>
      <c r="I1" s="985"/>
      <c r="J1" s="985"/>
      <c r="K1" s="985"/>
      <c r="L1" s="985"/>
      <c r="M1" s="985"/>
      <c r="N1" s="985"/>
      <c r="O1" s="985"/>
      <c r="P1" s="985"/>
      <c r="Q1" s="985"/>
      <c r="R1" s="985"/>
      <c r="S1" s="985"/>
      <c r="T1" s="985"/>
      <c r="U1" s="985"/>
      <c r="V1" s="985"/>
      <c r="W1" s="985"/>
      <c r="X1" s="985"/>
      <c r="Y1" s="985"/>
      <c r="Z1" s="985"/>
      <c r="AA1" s="985"/>
      <c r="AB1" s="985"/>
      <c r="AC1" s="985"/>
      <c r="AD1" s="985"/>
      <c r="AE1" s="985"/>
      <c r="AF1" s="985"/>
      <c r="AG1" s="985"/>
      <c r="AH1" s="985"/>
      <c r="AI1" s="985"/>
      <c r="AJ1" s="985"/>
      <c r="AK1" s="985"/>
      <c r="AL1" s="985"/>
      <c r="AM1" s="985"/>
      <c r="AN1" s="985"/>
      <c r="AO1" s="184"/>
      <c r="AP1" s="184"/>
      <c r="AQ1" s="185"/>
      <c r="AR1" s="184"/>
      <c r="AS1" s="184"/>
      <c r="AT1" s="184"/>
      <c r="AU1" s="184"/>
      <c r="AV1" s="184"/>
      <c r="AW1" s="184"/>
      <c r="AX1" s="184"/>
      <c r="AY1" s="184"/>
      <c r="AZ1" s="184"/>
      <c r="BA1" s="184"/>
      <c r="BB1" s="184"/>
      <c r="BC1" s="184"/>
    </row>
    <row r="2" spans="1:55" ht="27" customHeight="1" x14ac:dyDescent="0.2">
      <c r="A2" s="985" t="s">
        <v>1031</v>
      </c>
      <c r="B2" s="985"/>
      <c r="C2" s="985"/>
      <c r="D2" s="985"/>
      <c r="E2" s="985"/>
      <c r="F2" s="985"/>
      <c r="G2" s="985"/>
      <c r="H2" s="985"/>
      <c r="I2" s="985"/>
      <c r="J2" s="985"/>
      <c r="K2" s="985"/>
      <c r="L2" s="985"/>
      <c r="M2" s="985"/>
      <c r="N2" s="985"/>
      <c r="O2" s="985"/>
      <c r="P2" s="985"/>
      <c r="Q2" s="985"/>
      <c r="R2" s="985"/>
      <c r="S2" s="985"/>
      <c r="T2" s="985"/>
      <c r="U2" s="985"/>
      <c r="V2" s="985"/>
      <c r="W2" s="985"/>
      <c r="X2" s="985"/>
      <c r="Y2" s="985"/>
      <c r="Z2" s="985"/>
      <c r="AA2" s="985"/>
      <c r="AB2" s="985"/>
      <c r="AC2" s="985"/>
      <c r="AD2" s="985"/>
      <c r="AE2" s="985"/>
      <c r="AF2" s="985"/>
      <c r="AG2" s="985"/>
      <c r="AH2" s="985"/>
      <c r="AI2" s="985"/>
      <c r="AJ2" s="985"/>
      <c r="AK2" s="985"/>
      <c r="AL2" s="985"/>
      <c r="AM2" s="985"/>
      <c r="AN2" s="985"/>
      <c r="AO2" s="184"/>
      <c r="AP2" s="184"/>
      <c r="AQ2" s="185"/>
      <c r="AR2" s="184"/>
      <c r="AS2" s="184"/>
      <c r="AT2" s="184"/>
      <c r="AU2" s="184"/>
      <c r="AV2" s="184"/>
      <c r="AW2" s="184"/>
      <c r="AX2" s="184"/>
      <c r="AY2" s="184"/>
      <c r="AZ2" s="184"/>
      <c r="BA2" s="184"/>
      <c r="BB2" s="184"/>
      <c r="BC2" s="184"/>
    </row>
    <row r="3" spans="1:55" ht="27" customHeight="1" x14ac:dyDescent="0.2">
      <c r="A3" s="985" t="s">
        <v>1032</v>
      </c>
      <c r="B3" s="985"/>
      <c r="C3" s="985"/>
      <c r="D3" s="985"/>
      <c r="E3" s="985"/>
      <c r="F3" s="985"/>
      <c r="G3" s="985"/>
      <c r="H3" s="985"/>
      <c r="I3" s="985"/>
      <c r="J3" s="985"/>
      <c r="K3" s="985"/>
      <c r="L3" s="985"/>
      <c r="M3" s="985"/>
      <c r="N3" s="985"/>
      <c r="O3" s="985"/>
      <c r="P3" s="985"/>
      <c r="Q3" s="985"/>
      <c r="R3" s="985"/>
      <c r="S3" s="985"/>
      <c r="T3" s="985"/>
      <c r="U3" s="985"/>
      <c r="V3" s="985"/>
      <c r="W3" s="985"/>
      <c r="X3" s="985"/>
      <c r="Y3" s="985"/>
      <c r="Z3" s="985"/>
      <c r="AA3" s="985"/>
      <c r="AB3" s="985"/>
      <c r="AC3" s="985"/>
      <c r="AD3" s="985"/>
      <c r="AE3" s="985"/>
      <c r="AF3" s="985"/>
      <c r="AG3" s="985"/>
      <c r="AH3" s="985"/>
      <c r="AI3" s="985"/>
      <c r="AJ3" s="985"/>
      <c r="AK3" s="985"/>
      <c r="AL3" s="985"/>
      <c r="AM3" s="985"/>
      <c r="AN3" s="985"/>
    </row>
    <row r="4" spans="1:55" ht="15" customHeight="1" x14ac:dyDescent="0.2">
      <c r="B4" s="985"/>
      <c r="C4" s="985"/>
      <c r="D4" s="985"/>
      <c r="E4" s="985"/>
      <c r="F4" s="985"/>
      <c r="G4" s="985"/>
      <c r="H4" s="985"/>
      <c r="I4" s="985"/>
      <c r="J4" s="985"/>
      <c r="K4" s="985"/>
      <c r="AB4" s="194"/>
      <c r="AD4" s="194"/>
      <c r="AF4" s="194"/>
    </row>
    <row r="5" spans="1:55" ht="15" customHeight="1" thickBot="1" x14ac:dyDescent="0.25">
      <c r="B5" s="195"/>
      <c r="C5" s="195"/>
      <c r="D5" s="195"/>
      <c r="E5" s="195"/>
      <c r="F5" s="195"/>
      <c r="G5" s="195"/>
      <c r="H5" s="195"/>
      <c r="I5" s="196"/>
      <c r="J5" s="197"/>
      <c r="K5" s="195"/>
      <c r="X5" s="190" t="s">
        <v>1033</v>
      </c>
    </row>
    <row r="6" spans="1:55" ht="17" thickBot="1" x14ac:dyDescent="0.25">
      <c r="A6" s="986" t="s">
        <v>1034</v>
      </c>
      <c r="B6" s="987"/>
      <c r="C6" s="987"/>
      <c r="D6" s="987"/>
      <c r="E6" s="987"/>
      <c r="F6" s="987"/>
      <c r="G6" s="987"/>
      <c r="H6" s="987"/>
      <c r="I6" s="987"/>
      <c r="J6" s="987"/>
      <c r="K6" s="987"/>
      <c r="L6" s="987"/>
      <c r="M6" s="987"/>
      <c r="N6" s="987"/>
      <c r="O6" s="987"/>
      <c r="P6" s="988" t="s">
        <v>1035</v>
      </c>
      <c r="Q6" s="989"/>
      <c r="R6" s="989"/>
      <c r="S6" s="989"/>
      <c r="T6" s="989"/>
      <c r="U6" s="989"/>
      <c r="V6" s="989"/>
      <c r="W6" s="989"/>
      <c r="X6" s="989"/>
      <c r="Y6" s="989"/>
      <c r="Z6" s="989"/>
      <c r="AA6" s="989"/>
      <c r="AB6" s="989"/>
      <c r="AC6" s="989"/>
      <c r="AD6" s="989"/>
      <c r="AE6" s="989"/>
      <c r="AF6" s="989"/>
      <c r="AG6" s="989"/>
      <c r="AH6" s="989"/>
      <c r="AI6" s="989"/>
      <c r="AJ6" s="989"/>
      <c r="AK6" s="989"/>
      <c r="AL6" s="989"/>
      <c r="AM6" s="989"/>
      <c r="AN6" s="990"/>
      <c r="AO6" s="184"/>
      <c r="AP6" s="184"/>
      <c r="AQ6" s="185"/>
      <c r="AR6" s="184"/>
      <c r="AS6" s="184"/>
      <c r="AT6" s="184"/>
      <c r="AU6" s="184"/>
      <c r="AV6" s="184"/>
      <c r="AW6" s="184"/>
      <c r="AX6" s="184"/>
      <c r="AY6" s="184"/>
      <c r="AZ6" s="184"/>
      <c r="BA6" s="184"/>
      <c r="BB6" s="184"/>
      <c r="BC6" s="184"/>
    </row>
    <row r="7" spans="1:55" s="195" customFormat="1" ht="25" customHeight="1" thickBot="1" x14ac:dyDescent="0.25">
      <c r="A7" s="981" t="s">
        <v>1036</v>
      </c>
      <c r="B7" s="981" t="s">
        <v>1037</v>
      </c>
      <c r="C7" s="981" t="s">
        <v>1038</v>
      </c>
      <c r="D7" s="982" t="s">
        <v>944</v>
      </c>
      <c r="E7" s="983"/>
      <c r="F7" s="984"/>
      <c r="G7" s="982" t="s">
        <v>1039</v>
      </c>
      <c r="H7" s="983"/>
      <c r="I7" s="984"/>
      <c r="J7" s="981" t="s">
        <v>531</v>
      </c>
      <c r="K7" s="981" t="s">
        <v>1040</v>
      </c>
      <c r="L7" s="986" t="s">
        <v>1041</v>
      </c>
      <c r="M7" s="987"/>
      <c r="N7" s="999"/>
      <c r="O7" s="1000" t="s">
        <v>100</v>
      </c>
      <c r="P7" s="1001" t="s">
        <v>1042</v>
      </c>
      <c r="Q7" s="1001"/>
      <c r="R7" s="1001"/>
      <c r="S7" s="1001"/>
      <c r="T7" s="1005" t="s">
        <v>1043</v>
      </c>
      <c r="U7" s="1001" t="s">
        <v>1044</v>
      </c>
      <c r="V7" s="986" t="s">
        <v>1041</v>
      </c>
      <c r="W7" s="987"/>
      <c r="X7" s="999"/>
      <c r="Y7" s="1005" t="s">
        <v>1045</v>
      </c>
      <c r="Z7" s="1001" t="s">
        <v>100</v>
      </c>
      <c r="AA7" s="1001" t="s">
        <v>1046</v>
      </c>
      <c r="AB7" s="1001"/>
      <c r="AC7" s="1001"/>
      <c r="AD7" s="1001"/>
      <c r="AE7" s="1001"/>
      <c r="AF7" s="1001"/>
      <c r="AG7" s="1005" t="s">
        <v>1047</v>
      </c>
      <c r="AH7" s="993" t="s">
        <v>1048</v>
      </c>
      <c r="AI7" s="993"/>
      <c r="AJ7" s="993"/>
      <c r="AK7" s="986" t="s">
        <v>1049</v>
      </c>
      <c r="AL7" s="999"/>
      <c r="AM7" s="1002" t="s">
        <v>104</v>
      </c>
      <c r="AN7" s="1005" t="s">
        <v>1050</v>
      </c>
      <c r="AP7" s="981" t="s">
        <v>1051</v>
      </c>
      <c r="AQ7" s="198"/>
    </row>
    <row r="8" spans="1:55" s="195" customFormat="1" ht="30" customHeight="1" thickBot="1" x14ac:dyDescent="0.25">
      <c r="A8" s="981"/>
      <c r="B8" s="981"/>
      <c r="C8" s="981"/>
      <c r="D8" s="1006" t="s">
        <v>1052</v>
      </c>
      <c r="E8" s="1008" t="s">
        <v>1053</v>
      </c>
      <c r="F8" s="1006" t="s">
        <v>1054</v>
      </c>
      <c r="G8" s="1006" t="s">
        <v>1055</v>
      </c>
      <c r="H8" s="1010" t="s">
        <v>1056</v>
      </c>
      <c r="I8" s="1012" t="s">
        <v>1057</v>
      </c>
      <c r="J8" s="981"/>
      <c r="K8" s="981"/>
      <c r="L8" s="991" t="s">
        <v>1058</v>
      </c>
      <c r="M8" s="993" t="s">
        <v>101</v>
      </c>
      <c r="N8" s="995" t="s">
        <v>103</v>
      </c>
      <c r="O8" s="1000"/>
      <c r="P8" s="199" t="s">
        <v>808</v>
      </c>
      <c r="Q8" s="997" t="s">
        <v>9</v>
      </c>
      <c r="R8" s="997" t="s">
        <v>20</v>
      </c>
      <c r="S8" s="200" t="s">
        <v>1059</v>
      </c>
      <c r="T8" s="1006"/>
      <c r="U8" s="1001"/>
      <c r="V8" s="1016" t="s">
        <v>1058</v>
      </c>
      <c r="W8" s="993" t="s">
        <v>101</v>
      </c>
      <c r="X8" s="1018" t="s">
        <v>103</v>
      </c>
      <c r="Y8" s="1006"/>
      <c r="Z8" s="1001"/>
      <c r="AA8" s="1001" t="s">
        <v>1060</v>
      </c>
      <c r="AB8" s="1001"/>
      <c r="AC8" s="1001" t="s">
        <v>1061</v>
      </c>
      <c r="AD8" s="1001"/>
      <c r="AE8" s="1001" t="s">
        <v>1062</v>
      </c>
      <c r="AF8" s="1001"/>
      <c r="AG8" s="1006"/>
      <c r="AH8" s="994"/>
      <c r="AI8" s="994"/>
      <c r="AJ8" s="994"/>
      <c r="AK8" s="1002" t="s">
        <v>1063</v>
      </c>
      <c r="AL8" s="1014" t="s">
        <v>1064</v>
      </c>
      <c r="AM8" s="1003"/>
      <c r="AN8" s="1006"/>
      <c r="AP8" s="981"/>
      <c r="AQ8" s="198"/>
    </row>
    <row r="9" spans="1:55" s="195" customFormat="1" ht="29.25" customHeight="1" thickBot="1" x14ac:dyDescent="0.25">
      <c r="A9" s="981"/>
      <c r="B9" s="981"/>
      <c r="C9" s="981"/>
      <c r="D9" s="1007"/>
      <c r="E9" s="1009"/>
      <c r="F9" s="1007"/>
      <c r="G9" s="1007"/>
      <c r="H9" s="1011"/>
      <c r="I9" s="1013"/>
      <c r="J9" s="981"/>
      <c r="K9" s="981"/>
      <c r="L9" s="992"/>
      <c r="M9" s="994"/>
      <c r="N9" s="996"/>
      <c r="O9" s="1000"/>
      <c r="P9" s="201" t="s">
        <v>1065</v>
      </c>
      <c r="Q9" s="998"/>
      <c r="R9" s="998"/>
      <c r="S9" s="202" t="s">
        <v>1066</v>
      </c>
      <c r="T9" s="1007"/>
      <c r="U9" s="1001"/>
      <c r="V9" s="1017"/>
      <c r="W9" s="994"/>
      <c r="X9" s="1019"/>
      <c r="Y9" s="1007"/>
      <c r="Z9" s="1001"/>
      <c r="AA9" s="203" t="s">
        <v>9</v>
      </c>
      <c r="AB9" s="204" t="s">
        <v>20</v>
      </c>
      <c r="AC9" s="203" t="s">
        <v>9</v>
      </c>
      <c r="AD9" s="204" t="s">
        <v>20</v>
      </c>
      <c r="AE9" s="205" t="s">
        <v>1067</v>
      </c>
      <c r="AF9" s="204" t="s">
        <v>20</v>
      </c>
      <c r="AG9" s="1007"/>
      <c r="AH9" s="206" t="s">
        <v>1068</v>
      </c>
      <c r="AI9" s="206" t="s">
        <v>1069</v>
      </c>
      <c r="AJ9" s="207" t="s">
        <v>1070</v>
      </c>
      <c r="AK9" s="1004"/>
      <c r="AL9" s="1015"/>
      <c r="AM9" s="1004"/>
      <c r="AN9" s="1007"/>
      <c r="AP9" s="981"/>
      <c r="AQ9" s="198"/>
    </row>
    <row r="10" spans="1:55" s="209" customFormat="1" ht="20.25" customHeight="1" thickBot="1" x14ac:dyDescent="0.25">
      <c r="A10" s="208">
        <v>1</v>
      </c>
      <c r="B10" s="208">
        <v>2</v>
      </c>
      <c r="C10" s="208">
        <v>3</v>
      </c>
      <c r="D10" s="208">
        <v>4</v>
      </c>
      <c r="E10" s="208">
        <v>5</v>
      </c>
      <c r="F10" s="208">
        <v>6</v>
      </c>
      <c r="G10" s="208">
        <v>7</v>
      </c>
      <c r="H10" s="208">
        <v>8</v>
      </c>
      <c r="I10" s="208">
        <v>9</v>
      </c>
      <c r="J10" s="208">
        <v>10</v>
      </c>
      <c r="K10" s="208">
        <v>11</v>
      </c>
      <c r="L10" s="208">
        <v>12</v>
      </c>
      <c r="M10" s="208">
        <v>13</v>
      </c>
      <c r="N10" s="208">
        <v>14</v>
      </c>
      <c r="O10" s="208">
        <v>15</v>
      </c>
      <c r="P10" s="208">
        <v>16</v>
      </c>
      <c r="Q10" s="208">
        <v>17</v>
      </c>
      <c r="R10" s="208">
        <v>18</v>
      </c>
      <c r="S10" s="208">
        <v>19</v>
      </c>
      <c r="T10" s="208">
        <v>20</v>
      </c>
      <c r="U10" s="208">
        <v>21</v>
      </c>
      <c r="V10" s="208">
        <v>22</v>
      </c>
      <c r="W10" s="208">
        <v>23</v>
      </c>
      <c r="X10" s="208">
        <v>24</v>
      </c>
      <c r="Y10" s="208">
        <v>25</v>
      </c>
      <c r="Z10" s="208">
        <v>26</v>
      </c>
      <c r="AA10" s="208">
        <v>27</v>
      </c>
      <c r="AB10" s="208">
        <v>28</v>
      </c>
      <c r="AC10" s="208">
        <v>29</v>
      </c>
      <c r="AD10" s="208">
        <v>30</v>
      </c>
      <c r="AE10" s="208">
        <v>31</v>
      </c>
      <c r="AF10" s="208">
        <v>32</v>
      </c>
      <c r="AG10" s="208">
        <v>33</v>
      </c>
      <c r="AH10" s="208">
        <v>38</v>
      </c>
      <c r="AI10" s="208">
        <v>39</v>
      </c>
      <c r="AJ10" s="208">
        <v>37</v>
      </c>
      <c r="AK10" s="208">
        <v>34</v>
      </c>
      <c r="AL10" s="208">
        <v>35</v>
      </c>
      <c r="AM10" s="208" t="s">
        <v>1071</v>
      </c>
      <c r="AN10" s="208">
        <v>37</v>
      </c>
      <c r="AQ10" s="198"/>
    </row>
    <row r="11" spans="1:55" s="209" customFormat="1" ht="13.5" hidden="1" customHeight="1" x14ac:dyDescent="0.2">
      <c r="A11" s="210"/>
      <c r="B11" s="211"/>
      <c r="C11" s="211"/>
      <c r="D11" s="211"/>
      <c r="E11" s="211"/>
      <c r="F11" s="211"/>
      <c r="G11" s="211"/>
      <c r="H11" s="211"/>
      <c r="I11" s="212"/>
      <c r="J11" s="211"/>
      <c r="K11" s="211"/>
      <c r="L11" s="211"/>
      <c r="M11" s="211"/>
      <c r="N11" s="211"/>
      <c r="O11" s="211"/>
      <c r="P11" s="211"/>
      <c r="Q11" s="211"/>
      <c r="R11" s="211"/>
      <c r="S11" s="211"/>
      <c r="T11" s="211"/>
      <c r="U11" s="211"/>
      <c r="V11" s="211"/>
      <c r="W11" s="211"/>
      <c r="X11" s="211"/>
      <c r="Y11" s="211"/>
      <c r="Z11" s="211"/>
      <c r="AA11" s="211"/>
      <c r="AB11" s="211"/>
      <c r="AC11" s="211"/>
      <c r="AD11" s="211"/>
      <c r="AE11" s="211"/>
      <c r="AF11" s="211"/>
      <c r="AG11" s="211"/>
      <c r="AH11" s="211"/>
      <c r="AI11" s="211"/>
      <c r="AJ11" s="211"/>
      <c r="AK11" s="211"/>
      <c r="AL11" s="211"/>
      <c r="AM11" s="211"/>
      <c r="AN11" s="211"/>
    </row>
    <row r="12" spans="1:55" s="244" customFormat="1" ht="42" hidden="1" customHeight="1" x14ac:dyDescent="0.2">
      <c r="A12" s="213" t="s">
        <v>1072</v>
      </c>
      <c r="B12" s="214" t="s">
        <v>1073</v>
      </c>
      <c r="C12" s="215" t="s">
        <v>1074</v>
      </c>
      <c r="D12" s="216" t="s">
        <v>1075</v>
      </c>
      <c r="E12" s="217" t="s">
        <v>1076</v>
      </c>
      <c r="F12" s="218" t="s">
        <v>1077</v>
      </c>
      <c r="G12" s="219" t="s">
        <v>1078</v>
      </c>
      <c r="H12" s="220" t="s">
        <v>1079</v>
      </c>
      <c r="I12" s="221" t="s">
        <v>1080</v>
      </c>
      <c r="J12" s="222" t="s">
        <v>1079</v>
      </c>
      <c r="K12" s="223"/>
      <c r="L12" s="224"/>
      <c r="M12" s="225"/>
      <c r="N12" s="225"/>
      <c r="O12" s="226">
        <f>SUM(O13:O17)</f>
        <v>32400000</v>
      </c>
      <c r="P12" s="226"/>
      <c r="Q12" s="227"/>
      <c r="R12" s="228"/>
      <c r="S12" s="229"/>
      <c r="T12" s="230"/>
      <c r="U12" s="231"/>
      <c r="V12" s="232"/>
      <c r="W12" s="231"/>
      <c r="X12" s="233"/>
      <c r="Y12" s="225"/>
      <c r="Z12" s="234">
        <f>Z13+Z14</f>
        <v>27686200</v>
      </c>
      <c r="AA12" s="235"/>
      <c r="AB12" s="236"/>
      <c r="AC12" s="235"/>
      <c r="AD12" s="236"/>
      <c r="AE12" s="237"/>
      <c r="AF12" s="238"/>
      <c r="AG12" s="239" t="s">
        <v>1081</v>
      </c>
      <c r="AH12" s="235"/>
      <c r="AI12" s="235"/>
      <c r="AJ12" s="240"/>
      <c r="AK12" s="241"/>
      <c r="AL12" s="241"/>
      <c r="AM12" s="242">
        <v>27686200</v>
      </c>
      <c r="AN12" s="243"/>
      <c r="AP12" s="245"/>
    </row>
    <row r="13" spans="1:55" s="244" customFormat="1" ht="42" hidden="1" customHeight="1" x14ac:dyDescent="0.2">
      <c r="A13" s="213"/>
      <c r="B13" s="214"/>
      <c r="C13" s="215"/>
      <c r="D13" s="216" t="s">
        <v>1075</v>
      </c>
      <c r="E13" s="217" t="s">
        <v>1076</v>
      </c>
      <c r="F13" s="218" t="s">
        <v>1077</v>
      </c>
      <c r="G13" s="219"/>
      <c r="H13" s="220"/>
      <c r="I13" s="221"/>
      <c r="J13" s="246" t="s">
        <v>1079</v>
      </c>
      <c r="K13" s="223"/>
      <c r="L13" s="224">
        <v>60</v>
      </c>
      <c r="M13" s="225" t="s">
        <v>1082</v>
      </c>
      <c r="N13" s="225">
        <v>460000</v>
      </c>
      <c r="O13" s="247">
        <f>L13*N13</f>
        <v>27600000</v>
      </c>
      <c r="P13" s="247">
        <v>25357200</v>
      </c>
      <c r="Q13" s="248" t="s">
        <v>1083</v>
      </c>
      <c r="R13" s="228">
        <v>43595</v>
      </c>
      <c r="S13" s="229" t="s">
        <v>1084</v>
      </c>
      <c r="T13" s="230"/>
      <c r="U13" s="231"/>
      <c r="V13" s="232"/>
      <c r="W13" s="231"/>
      <c r="X13" s="233"/>
      <c r="Y13" s="225"/>
      <c r="Z13" s="249">
        <v>25357200</v>
      </c>
      <c r="AA13" s="235"/>
      <c r="AB13" s="236"/>
      <c r="AC13" s="235"/>
      <c r="AD13" s="236"/>
      <c r="AE13" s="237" t="s">
        <v>1085</v>
      </c>
      <c r="AF13" s="238" t="s">
        <v>1086</v>
      </c>
      <c r="AG13" s="250"/>
      <c r="AH13" s="235"/>
      <c r="AI13" s="235"/>
      <c r="AJ13" s="240"/>
      <c r="AK13" s="241"/>
      <c r="AL13" s="241"/>
      <c r="AM13" s="241"/>
      <c r="AN13" s="243"/>
      <c r="AP13" s="245"/>
    </row>
    <row r="14" spans="1:55" s="244" customFormat="1" ht="42" hidden="1" customHeight="1" x14ac:dyDescent="0.2">
      <c r="A14" s="213"/>
      <c r="B14" s="214"/>
      <c r="C14" s="215"/>
      <c r="D14" s="216" t="s">
        <v>1075</v>
      </c>
      <c r="E14" s="217" t="s">
        <v>1076</v>
      </c>
      <c r="F14" s="218" t="s">
        <v>1077</v>
      </c>
      <c r="G14" s="219"/>
      <c r="H14" s="220"/>
      <c r="I14" s="221"/>
      <c r="J14" s="214" t="s">
        <v>1087</v>
      </c>
      <c r="K14" s="223"/>
      <c r="L14" s="224"/>
      <c r="M14" s="225"/>
      <c r="N14" s="225"/>
      <c r="O14" s="251">
        <f>SUM(O15:O17)</f>
        <v>2400000</v>
      </c>
      <c r="P14" s="226"/>
      <c r="Q14" s="227"/>
      <c r="R14" s="228"/>
      <c r="S14" s="229"/>
      <c r="T14" s="230"/>
      <c r="U14" s="231"/>
      <c r="V14" s="232"/>
      <c r="W14" s="231"/>
      <c r="X14" s="233"/>
      <c r="Y14" s="225"/>
      <c r="Z14" s="252">
        <f>SUM(Z15:Z17)</f>
        <v>2329000</v>
      </c>
      <c r="AA14" s="235"/>
      <c r="AB14" s="236"/>
      <c r="AC14" s="235"/>
      <c r="AD14" s="236"/>
      <c r="AE14" s="237"/>
      <c r="AF14" s="238"/>
      <c r="AG14" s="250"/>
      <c r="AH14" s="235"/>
      <c r="AI14" s="235"/>
      <c r="AJ14" s="240"/>
      <c r="AK14" s="241"/>
      <c r="AL14" s="241"/>
      <c r="AM14" s="241"/>
      <c r="AN14" s="243"/>
      <c r="AP14" s="245"/>
    </row>
    <row r="15" spans="1:55" s="244" customFormat="1" ht="42" hidden="1" customHeight="1" x14ac:dyDescent="0.2">
      <c r="A15" s="213"/>
      <c r="B15" s="214"/>
      <c r="C15" s="215"/>
      <c r="D15" s="216" t="s">
        <v>1075</v>
      </c>
      <c r="E15" s="217" t="s">
        <v>1076</v>
      </c>
      <c r="F15" s="218" t="s">
        <v>1077</v>
      </c>
      <c r="G15" s="219"/>
      <c r="H15" s="220"/>
      <c r="I15" s="221"/>
      <c r="J15" s="246" t="s">
        <v>1088</v>
      </c>
      <c r="K15" s="223"/>
      <c r="L15" s="224">
        <v>1</v>
      </c>
      <c r="M15" s="225" t="s">
        <v>1089</v>
      </c>
      <c r="N15" s="225">
        <v>400000</v>
      </c>
      <c r="O15" s="247">
        <f>L15*N15</f>
        <v>400000</v>
      </c>
      <c r="P15" s="226"/>
      <c r="Q15" s="227"/>
      <c r="R15" s="228"/>
      <c r="S15" s="229"/>
      <c r="T15" s="230"/>
      <c r="U15" s="231"/>
      <c r="V15" s="232"/>
      <c r="W15" s="231"/>
      <c r="X15" s="233"/>
      <c r="Y15" s="225"/>
      <c r="Z15" s="247">
        <v>400000</v>
      </c>
      <c r="AA15" s="235"/>
      <c r="AB15" s="236"/>
      <c r="AC15" s="235"/>
      <c r="AD15" s="236"/>
      <c r="AE15" s="237"/>
      <c r="AF15" s="238"/>
      <c r="AG15" s="250"/>
      <c r="AH15" s="235"/>
      <c r="AI15" s="235"/>
      <c r="AJ15" s="240"/>
      <c r="AK15" s="241"/>
      <c r="AL15" s="241"/>
      <c r="AM15" s="241"/>
      <c r="AN15" s="243"/>
      <c r="AP15" s="245"/>
    </row>
    <row r="16" spans="1:55" s="244" customFormat="1" ht="42" hidden="1" customHeight="1" x14ac:dyDescent="0.2">
      <c r="A16" s="213"/>
      <c r="B16" s="214"/>
      <c r="C16" s="215"/>
      <c r="D16" s="216" t="s">
        <v>1075</v>
      </c>
      <c r="E16" s="217" t="s">
        <v>1076</v>
      </c>
      <c r="F16" s="218" t="s">
        <v>1077</v>
      </c>
      <c r="G16" s="219"/>
      <c r="H16" s="220"/>
      <c r="I16" s="221"/>
      <c r="J16" s="246" t="s">
        <v>1090</v>
      </c>
      <c r="K16" s="223"/>
      <c r="L16" s="224">
        <v>1</v>
      </c>
      <c r="M16" s="225" t="s">
        <v>1089</v>
      </c>
      <c r="N16" s="225">
        <v>300000</v>
      </c>
      <c r="O16" s="247">
        <f>L16*N16</f>
        <v>300000</v>
      </c>
      <c r="P16" s="226"/>
      <c r="Q16" s="227"/>
      <c r="R16" s="228"/>
      <c r="S16" s="229"/>
      <c r="T16" s="230"/>
      <c r="U16" s="231"/>
      <c r="V16" s="232"/>
      <c r="W16" s="231"/>
      <c r="X16" s="233"/>
      <c r="Y16" s="225"/>
      <c r="Z16" s="247">
        <v>300000</v>
      </c>
      <c r="AA16" s="235"/>
      <c r="AB16" s="236"/>
      <c r="AC16" s="235"/>
      <c r="AD16" s="236"/>
      <c r="AE16" s="237"/>
      <c r="AF16" s="238"/>
      <c r="AG16" s="250"/>
      <c r="AH16" s="235"/>
      <c r="AI16" s="235"/>
      <c r="AJ16" s="240"/>
      <c r="AK16" s="241"/>
      <c r="AL16" s="241"/>
      <c r="AM16" s="241"/>
      <c r="AN16" s="243"/>
      <c r="AP16" s="245"/>
    </row>
    <row r="17" spans="1:45" s="244" customFormat="1" ht="42" hidden="1" customHeight="1" x14ac:dyDescent="0.2">
      <c r="A17" s="213"/>
      <c r="B17" s="214"/>
      <c r="C17" s="215"/>
      <c r="D17" s="216" t="s">
        <v>1075</v>
      </c>
      <c r="E17" s="217" t="s">
        <v>1076</v>
      </c>
      <c r="F17" s="218" t="s">
        <v>1077</v>
      </c>
      <c r="G17" s="219"/>
      <c r="H17" s="220"/>
      <c r="I17" s="253"/>
      <c r="J17" s="246" t="s">
        <v>1091</v>
      </c>
      <c r="K17" s="223"/>
      <c r="L17" s="224">
        <v>1</v>
      </c>
      <c r="M17" s="225" t="s">
        <v>1089</v>
      </c>
      <c r="N17" s="225">
        <v>1700000</v>
      </c>
      <c r="O17" s="247">
        <f>L17*N17</f>
        <v>1700000</v>
      </c>
      <c r="P17" s="254"/>
      <c r="Q17" s="227"/>
      <c r="R17" s="228"/>
      <c r="S17" s="229"/>
      <c r="T17" s="230"/>
      <c r="U17" s="231"/>
      <c r="V17" s="232"/>
      <c r="W17" s="231"/>
      <c r="X17" s="233"/>
      <c r="Y17" s="225"/>
      <c r="Z17" s="247">
        <v>1629000</v>
      </c>
      <c r="AA17" s="235"/>
      <c r="AB17" s="236"/>
      <c r="AC17" s="235"/>
      <c r="AD17" s="236"/>
      <c r="AE17" s="237"/>
      <c r="AF17" s="238"/>
      <c r="AG17" s="250"/>
      <c r="AH17" s="235"/>
      <c r="AI17" s="235"/>
      <c r="AJ17" s="240"/>
      <c r="AK17" s="241"/>
      <c r="AL17" s="241"/>
      <c r="AM17" s="241"/>
      <c r="AN17" s="243"/>
      <c r="AP17" s="245"/>
    </row>
    <row r="18" spans="1:45" s="244" customFormat="1" ht="42" hidden="1" customHeight="1" x14ac:dyDescent="0.2">
      <c r="A18" s="213"/>
      <c r="B18" s="214"/>
      <c r="C18" s="215"/>
      <c r="D18" s="216"/>
      <c r="E18" s="217"/>
      <c r="F18" s="218"/>
      <c r="G18" s="219"/>
      <c r="H18" s="220"/>
      <c r="I18" s="253"/>
      <c r="J18" s="246"/>
      <c r="K18" s="223"/>
      <c r="L18" s="224"/>
      <c r="M18" s="225"/>
      <c r="N18" s="225"/>
      <c r="O18" s="247"/>
      <c r="P18" s="254"/>
      <c r="Q18" s="227"/>
      <c r="R18" s="228"/>
      <c r="S18" s="229"/>
      <c r="T18" s="230"/>
      <c r="U18" s="231"/>
      <c r="V18" s="232"/>
      <c r="W18" s="231"/>
      <c r="X18" s="233"/>
      <c r="Y18" s="225"/>
      <c r="Z18" s="247"/>
      <c r="AA18" s="235"/>
      <c r="AB18" s="236"/>
      <c r="AC18" s="235"/>
      <c r="AD18" s="236"/>
      <c r="AE18" s="237"/>
      <c r="AF18" s="238"/>
      <c r="AG18" s="250"/>
      <c r="AH18" s="235"/>
      <c r="AI18" s="235"/>
      <c r="AJ18" s="240"/>
      <c r="AK18" s="241"/>
      <c r="AL18" s="241"/>
      <c r="AM18" s="241"/>
      <c r="AN18" s="243"/>
      <c r="AP18" s="245"/>
    </row>
    <row r="19" spans="1:45" s="244" customFormat="1" ht="42" hidden="1" customHeight="1" x14ac:dyDescent="0.2">
      <c r="A19" s="255" t="s">
        <v>1092</v>
      </c>
      <c r="B19" s="214" t="s">
        <v>1073</v>
      </c>
      <c r="C19" s="215" t="s">
        <v>1074</v>
      </c>
      <c r="D19" s="216" t="s">
        <v>1075</v>
      </c>
      <c r="E19" s="217" t="s">
        <v>1093</v>
      </c>
      <c r="F19" s="256" t="s">
        <v>1094</v>
      </c>
      <c r="G19" s="219" t="s">
        <v>1078</v>
      </c>
      <c r="H19" s="257" t="s">
        <v>1095</v>
      </c>
      <c r="I19" s="221" t="s">
        <v>1096</v>
      </c>
      <c r="J19" s="258" t="s">
        <v>1095</v>
      </c>
      <c r="K19" s="223"/>
      <c r="L19" s="224"/>
      <c r="M19" s="225"/>
      <c r="N19" s="259"/>
      <c r="O19" s="227">
        <f>SUM(O20:O21)</f>
        <v>183077000</v>
      </c>
      <c r="P19" s="260"/>
      <c r="Q19" s="227"/>
      <c r="R19" s="228"/>
      <c r="S19" s="229"/>
      <c r="T19" s="214"/>
      <c r="U19" s="231"/>
      <c r="V19" s="232"/>
      <c r="W19" s="231"/>
      <c r="X19" s="233"/>
      <c r="Y19" s="261"/>
      <c r="Z19" s="262">
        <f>SUM(Z20:Z21)</f>
        <v>181168000</v>
      </c>
      <c r="AA19" s="235"/>
      <c r="AB19" s="236"/>
      <c r="AC19" s="235"/>
      <c r="AD19" s="236"/>
      <c r="AE19" s="230"/>
      <c r="AF19" s="238"/>
      <c r="AG19" s="239" t="s">
        <v>1097</v>
      </c>
      <c r="AH19" s="235"/>
      <c r="AI19" s="235"/>
      <c r="AJ19" s="240"/>
      <c r="AK19" s="241"/>
      <c r="AL19" s="241"/>
      <c r="AM19" s="242">
        <v>181168000</v>
      </c>
      <c r="AN19" s="243"/>
      <c r="AP19" s="245"/>
    </row>
    <row r="20" spans="1:45" s="244" customFormat="1" ht="42" hidden="1" customHeight="1" x14ac:dyDescent="0.2">
      <c r="A20" s="255"/>
      <c r="B20" s="214"/>
      <c r="C20" s="263"/>
      <c r="D20" s="216" t="s">
        <v>1075</v>
      </c>
      <c r="E20" s="217" t="s">
        <v>1093</v>
      </c>
      <c r="F20" s="256"/>
      <c r="G20" s="264"/>
      <c r="H20" s="265"/>
      <c r="I20" s="264"/>
      <c r="J20" s="266" t="s">
        <v>1098</v>
      </c>
      <c r="K20" s="223"/>
      <c r="L20" s="224">
        <v>200</v>
      </c>
      <c r="M20" s="225" t="s">
        <v>1099</v>
      </c>
      <c r="N20" s="259">
        <v>900000</v>
      </c>
      <c r="O20" s="252">
        <f>N20*L20</f>
        <v>180000000</v>
      </c>
      <c r="P20" s="260">
        <v>178200000</v>
      </c>
      <c r="Q20" s="227" t="s">
        <v>1100</v>
      </c>
      <c r="R20" s="228" t="s">
        <v>1101</v>
      </c>
      <c r="S20" s="229" t="s">
        <v>1084</v>
      </c>
      <c r="T20" s="214"/>
      <c r="U20" s="231"/>
      <c r="V20" s="232"/>
      <c r="W20" s="231"/>
      <c r="X20" s="233"/>
      <c r="Y20" s="261"/>
      <c r="Z20" s="252">
        <v>178200000</v>
      </c>
      <c r="AA20" s="235"/>
      <c r="AB20" s="236"/>
      <c r="AC20" s="235"/>
      <c r="AD20" s="236"/>
      <c r="AE20" s="230" t="s">
        <v>1102</v>
      </c>
      <c r="AF20" s="238">
        <v>43686</v>
      </c>
      <c r="AG20" s="250"/>
      <c r="AH20" s="235"/>
      <c r="AI20" s="235"/>
      <c r="AJ20" s="240"/>
      <c r="AK20" s="241"/>
      <c r="AL20" s="241"/>
      <c r="AM20" s="241"/>
      <c r="AN20" s="243"/>
      <c r="AP20" s="245"/>
    </row>
    <row r="21" spans="1:45" s="244" customFormat="1" ht="42" hidden="1" customHeight="1" x14ac:dyDescent="0.2">
      <c r="A21" s="255"/>
      <c r="B21" s="214"/>
      <c r="C21" s="263"/>
      <c r="D21" s="216"/>
      <c r="E21" s="217"/>
      <c r="F21" s="256"/>
      <c r="G21" s="264"/>
      <c r="H21" s="265"/>
      <c r="I21" s="264"/>
      <c r="J21" s="266" t="s">
        <v>1103</v>
      </c>
      <c r="K21" s="223"/>
      <c r="L21" s="224"/>
      <c r="M21" s="225"/>
      <c r="N21" s="259"/>
      <c r="O21" s="252">
        <v>3077000</v>
      </c>
      <c r="P21" s="260"/>
      <c r="Q21" s="227"/>
      <c r="R21" s="228"/>
      <c r="S21" s="229"/>
      <c r="T21" s="214"/>
      <c r="U21" s="231"/>
      <c r="V21" s="232"/>
      <c r="W21" s="231"/>
      <c r="X21" s="233"/>
      <c r="Y21" s="261"/>
      <c r="Z21" s="252">
        <v>2968000</v>
      </c>
      <c r="AA21" s="235"/>
      <c r="AB21" s="236"/>
      <c r="AC21" s="235"/>
      <c r="AD21" s="236"/>
      <c r="AE21" s="230" t="s">
        <v>1104</v>
      </c>
      <c r="AF21" s="238">
        <v>43691</v>
      </c>
      <c r="AG21" s="250"/>
      <c r="AH21" s="235"/>
      <c r="AI21" s="235"/>
      <c r="AJ21" s="240"/>
      <c r="AK21" s="241"/>
      <c r="AL21" s="241"/>
      <c r="AM21" s="241"/>
      <c r="AN21" s="243"/>
      <c r="AP21" s="245"/>
    </row>
    <row r="22" spans="1:45" s="244" customFormat="1" ht="51.75" hidden="1" customHeight="1" x14ac:dyDescent="0.2">
      <c r="A22" s="213" t="s">
        <v>1105</v>
      </c>
      <c r="B22" s="214" t="s">
        <v>1073</v>
      </c>
      <c r="C22" s="215" t="s">
        <v>1074</v>
      </c>
      <c r="D22" s="216" t="s">
        <v>1075</v>
      </c>
      <c r="E22" s="217" t="s">
        <v>1106</v>
      </c>
      <c r="F22" s="256" t="s">
        <v>1107</v>
      </c>
      <c r="G22" s="219" t="s">
        <v>1078</v>
      </c>
      <c r="H22" s="267" t="s">
        <v>1108</v>
      </c>
      <c r="I22" s="221" t="s">
        <v>1109</v>
      </c>
      <c r="J22" s="221" t="s">
        <v>1110</v>
      </c>
      <c r="K22" s="223"/>
      <c r="L22" s="224">
        <v>1</v>
      </c>
      <c r="M22" s="225"/>
      <c r="N22" s="225"/>
      <c r="O22" s="268">
        <v>150000000</v>
      </c>
      <c r="P22" s="241">
        <v>146612000</v>
      </c>
      <c r="Q22" s="241" t="s">
        <v>1111</v>
      </c>
      <c r="R22" s="236">
        <v>43609</v>
      </c>
      <c r="S22" s="269" t="s">
        <v>1084</v>
      </c>
      <c r="T22" s="246"/>
      <c r="U22" s="231"/>
      <c r="V22" s="270"/>
      <c r="W22" s="271"/>
      <c r="X22" s="272"/>
      <c r="Y22" s="235"/>
      <c r="Z22" s="273">
        <v>146612000</v>
      </c>
      <c r="AA22" s="235"/>
      <c r="AB22" s="236"/>
      <c r="AC22" s="235"/>
      <c r="AD22" s="236"/>
      <c r="AE22" s="230" t="s">
        <v>1112</v>
      </c>
      <c r="AF22" s="238" t="s">
        <v>1113</v>
      </c>
      <c r="AG22" s="239" t="s">
        <v>1081</v>
      </c>
      <c r="AH22" s="235"/>
      <c r="AI22" s="235"/>
      <c r="AJ22" s="240"/>
      <c r="AK22" s="241"/>
      <c r="AL22" s="241"/>
      <c r="AM22" s="273">
        <v>146612000</v>
      </c>
      <c r="AN22" s="243"/>
      <c r="AP22" s="245"/>
    </row>
    <row r="23" spans="1:45" s="244" customFormat="1" ht="42" hidden="1" customHeight="1" x14ac:dyDescent="0.2">
      <c r="A23" s="271"/>
      <c r="B23" s="274"/>
      <c r="C23" s="275"/>
      <c r="D23" s="216" t="s">
        <v>1075</v>
      </c>
      <c r="E23" s="217" t="s">
        <v>1106</v>
      </c>
      <c r="F23" s="256" t="s">
        <v>1107</v>
      </c>
      <c r="G23" s="264"/>
      <c r="H23" s="267"/>
      <c r="I23" s="264"/>
      <c r="J23" s="266" t="s">
        <v>1114</v>
      </c>
      <c r="K23" s="223"/>
      <c r="L23" s="224"/>
      <c r="M23" s="225"/>
      <c r="N23" s="225"/>
      <c r="O23" s="248"/>
      <c r="P23" s="227"/>
      <c r="Q23" s="227"/>
      <c r="R23" s="228"/>
      <c r="S23" s="276"/>
      <c r="T23" s="246"/>
      <c r="U23" s="231"/>
      <c r="V23" s="270"/>
      <c r="W23" s="271"/>
      <c r="X23" s="272"/>
      <c r="Y23" s="261"/>
      <c r="Z23" s="248"/>
      <c r="AA23" s="235"/>
      <c r="AB23" s="236"/>
      <c r="AC23" s="235"/>
      <c r="AD23" s="236"/>
      <c r="AE23" s="230"/>
      <c r="AF23" s="277"/>
      <c r="AG23" s="250"/>
      <c r="AH23" s="235"/>
      <c r="AI23" s="235"/>
      <c r="AJ23" s="240"/>
      <c r="AK23" s="241"/>
      <c r="AL23" s="241"/>
      <c r="AM23" s="241"/>
      <c r="AN23" s="243"/>
      <c r="AP23" s="245"/>
    </row>
    <row r="24" spans="1:45" s="244" customFormat="1" ht="42" hidden="1" customHeight="1" x14ac:dyDescent="0.2">
      <c r="A24" s="271"/>
      <c r="B24" s="274"/>
      <c r="C24" s="275"/>
      <c r="D24" s="216" t="s">
        <v>1075</v>
      </c>
      <c r="E24" s="217" t="s">
        <v>1106</v>
      </c>
      <c r="F24" s="256" t="s">
        <v>1107</v>
      </c>
      <c r="G24" s="264"/>
      <c r="H24" s="267"/>
      <c r="I24" s="264"/>
      <c r="J24" s="266" t="s">
        <v>1115</v>
      </c>
      <c r="K24" s="223"/>
      <c r="L24" s="224"/>
      <c r="M24" s="278"/>
      <c r="N24" s="225"/>
      <c r="O24" s="248"/>
      <c r="P24" s="227"/>
      <c r="Q24" s="227"/>
      <c r="R24" s="228"/>
      <c r="S24" s="276"/>
      <c r="T24" s="246"/>
      <c r="U24" s="231"/>
      <c r="V24" s="270"/>
      <c r="W24" s="271"/>
      <c r="X24" s="272"/>
      <c r="Y24" s="235"/>
      <c r="Z24" s="233"/>
      <c r="AA24" s="235"/>
      <c r="AB24" s="236"/>
      <c r="AC24" s="235"/>
      <c r="AD24" s="236"/>
      <c r="AE24" s="235"/>
      <c r="AF24" s="277"/>
      <c r="AG24" s="250"/>
      <c r="AH24" s="235"/>
      <c r="AI24" s="235"/>
      <c r="AJ24" s="240"/>
      <c r="AK24" s="241"/>
      <c r="AL24" s="241"/>
      <c r="AM24" s="241"/>
      <c r="AN24" s="243"/>
      <c r="AP24" s="245"/>
    </row>
    <row r="25" spans="1:45" s="244" customFormat="1" ht="42" hidden="1" customHeight="1" x14ac:dyDescent="0.2">
      <c r="A25" s="271"/>
      <c r="B25" s="274"/>
      <c r="C25" s="275"/>
      <c r="D25" s="216" t="s">
        <v>1075</v>
      </c>
      <c r="E25" s="217" t="s">
        <v>1106</v>
      </c>
      <c r="F25" s="256" t="s">
        <v>1107</v>
      </c>
      <c r="G25" s="279"/>
      <c r="H25" s="267"/>
      <c r="I25" s="264"/>
      <c r="J25" s="266" t="s">
        <v>1116</v>
      </c>
      <c r="K25" s="223"/>
      <c r="L25" s="224"/>
      <c r="M25" s="278"/>
      <c r="N25" s="225"/>
      <c r="O25" s="227"/>
      <c r="P25" s="227"/>
      <c r="Q25" s="227"/>
      <c r="R25" s="228"/>
      <c r="S25" s="276"/>
      <c r="T25" s="214"/>
      <c r="U25" s="231"/>
      <c r="V25" s="270"/>
      <c r="W25" s="271"/>
      <c r="X25" s="272"/>
      <c r="Y25" s="235"/>
      <c r="Z25" s="241"/>
      <c r="AA25" s="235"/>
      <c r="AB25" s="236"/>
      <c r="AC25" s="235"/>
      <c r="AD25" s="236"/>
      <c r="AE25" s="235"/>
      <c r="AF25" s="277"/>
      <c r="AG25" s="250"/>
      <c r="AH25" s="235"/>
      <c r="AI25" s="235"/>
      <c r="AJ25" s="240"/>
      <c r="AK25" s="241"/>
      <c r="AL25" s="241"/>
      <c r="AM25" s="241"/>
      <c r="AN25" s="243"/>
      <c r="AP25" s="245"/>
    </row>
    <row r="26" spans="1:45" s="244" customFormat="1" ht="42" hidden="1" customHeight="1" x14ac:dyDescent="0.2">
      <c r="A26" s="271"/>
      <c r="B26" s="274"/>
      <c r="C26" s="275"/>
      <c r="D26" s="216" t="s">
        <v>1075</v>
      </c>
      <c r="E26" s="217" t="s">
        <v>1106</v>
      </c>
      <c r="F26" s="256" t="s">
        <v>1107</v>
      </c>
      <c r="G26" s="279"/>
      <c r="H26" s="267"/>
      <c r="I26" s="264"/>
      <c r="J26" s="266" t="s">
        <v>1117</v>
      </c>
      <c r="K26" s="223"/>
      <c r="L26" s="280"/>
      <c r="M26" s="278"/>
      <c r="N26" s="225"/>
      <c r="O26" s="227"/>
      <c r="P26" s="281"/>
      <c r="Q26" s="281"/>
      <c r="R26" s="281"/>
      <c r="S26" s="280"/>
      <c r="T26" s="215"/>
      <c r="U26" s="231"/>
      <c r="W26" s="271"/>
      <c r="X26" s="272"/>
      <c r="Y26" s="235"/>
      <c r="Z26" s="241"/>
      <c r="AA26" s="235"/>
      <c r="AB26" s="236"/>
      <c r="AC26" s="235"/>
      <c r="AD26" s="236"/>
      <c r="AE26" s="235"/>
      <c r="AF26" s="277"/>
      <c r="AG26" s="250"/>
      <c r="AH26" s="235"/>
      <c r="AI26" s="235"/>
      <c r="AJ26" s="240"/>
      <c r="AK26" s="241"/>
      <c r="AL26" s="241"/>
      <c r="AM26" s="241"/>
      <c r="AN26" s="243"/>
      <c r="AP26" s="245">
        <v>7491000</v>
      </c>
      <c r="AR26" s="282" t="e">
        <f>Z27/Z25*Z19</f>
        <v>#DIV/0!</v>
      </c>
      <c r="AS26" s="245" t="e">
        <f>AR26+Z27</f>
        <v>#DIV/0!</v>
      </c>
    </row>
    <row r="27" spans="1:45" s="244" customFormat="1" ht="42" hidden="1" customHeight="1" x14ac:dyDescent="0.2">
      <c r="A27" s="271"/>
      <c r="B27" s="274"/>
      <c r="C27" s="275"/>
      <c r="D27" s="216" t="s">
        <v>1075</v>
      </c>
      <c r="E27" s="217" t="s">
        <v>1106</v>
      </c>
      <c r="F27" s="256" t="s">
        <v>1107</v>
      </c>
      <c r="G27" s="279"/>
      <c r="H27" s="267"/>
      <c r="I27" s="264"/>
      <c r="J27" s="283" t="s">
        <v>1118</v>
      </c>
      <c r="K27" s="284"/>
      <c r="L27" s="270"/>
      <c r="M27" s="271"/>
      <c r="N27" s="272"/>
      <c r="O27" s="233"/>
      <c r="P27" s="241"/>
      <c r="Q27" s="285"/>
      <c r="R27" s="236"/>
      <c r="S27" s="269"/>
      <c r="T27" s="215"/>
      <c r="U27" s="231"/>
      <c r="V27" s="270"/>
      <c r="W27" s="271"/>
      <c r="X27" s="272"/>
      <c r="Y27" s="235"/>
      <c r="Z27" s="241"/>
      <c r="AA27" s="235"/>
      <c r="AB27" s="236"/>
      <c r="AC27" s="235"/>
      <c r="AD27" s="236"/>
      <c r="AE27" s="235"/>
      <c r="AF27" s="277"/>
      <c r="AG27" s="250"/>
      <c r="AH27" s="235"/>
      <c r="AI27" s="235"/>
      <c r="AJ27" s="240"/>
      <c r="AK27" s="241"/>
      <c r="AL27" s="241"/>
      <c r="AM27" s="286"/>
      <c r="AN27" s="243"/>
      <c r="AP27" s="245">
        <v>9900000</v>
      </c>
      <c r="AR27" s="245" t="e">
        <f>#REF!/Z26*Z19</f>
        <v>#REF!</v>
      </c>
      <c r="AS27" s="245" t="e">
        <f>AR27+#REF!</f>
        <v>#REF!</v>
      </c>
    </row>
    <row r="28" spans="1:45" s="244" customFormat="1" ht="42" hidden="1" customHeight="1" x14ac:dyDescent="0.2">
      <c r="A28" s="271"/>
      <c r="B28" s="274"/>
      <c r="C28" s="275"/>
      <c r="D28" s="216" t="s">
        <v>1075</v>
      </c>
      <c r="E28" s="217" t="s">
        <v>1106</v>
      </c>
      <c r="F28" s="256" t="s">
        <v>1107</v>
      </c>
      <c r="G28" s="279"/>
      <c r="H28" s="267"/>
      <c r="I28" s="287"/>
      <c r="J28" s="283" t="s">
        <v>1119</v>
      </c>
      <c r="K28" s="284"/>
      <c r="L28" s="270"/>
      <c r="M28" s="271"/>
      <c r="N28" s="272"/>
      <c r="O28" s="233"/>
      <c r="P28" s="241"/>
      <c r="Q28" s="285"/>
      <c r="R28" s="236"/>
      <c r="S28" s="269"/>
      <c r="T28" s="288"/>
      <c r="U28" s="231"/>
      <c r="V28" s="270"/>
      <c r="W28" s="271"/>
      <c r="X28" s="272"/>
      <c r="Y28" s="235"/>
      <c r="Z28" s="233"/>
      <c r="AA28" s="235"/>
      <c r="AB28" s="236"/>
      <c r="AC28" s="235"/>
      <c r="AD28" s="236"/>
      <c r="AE28" s="235"/>
      <c r="AF28" s="277"/>
      <c r="AG28" s="250"/>
      <c r="AH28" s="235"/>
      <c r="AI28" s="235"/>
      <c r="AJ28" s="240"/>
      <c r="AK28" s="241"/>
      <c r="AL28" s="241"/>
      <c r="AM28" s="286"/>
      <c r="AN28" s="243"/>
      <c r="AO28" s="245">
        <v>49225000</v>
      </c>
      <c r="AP28" s="245">
        <v>49225000</v>
      </c>
      <c r="AR28" s="245"/>
      <c r="AS28" s="245"/>
    </row>
    <row r="29" spans="1:45" s="244" customFormat="1" ht="42" hidden="1" customHeight="1" x14ac:dyDescent="0.2">
      <c r="A29" s="271"/>
      <c r="B29" s="274"/>
      <c r="C29" s="275"/>
      <c r="D29" s="216" t="s">
        <v>1075</v>
      </c>
      <c r="E29" s="217" t="s">
        <v>1106</v>
      </c>
      <c r="F29" s="256" t="s">
        <v>1107</v>
      </c>
      <c r="G29" s="279"/>
      <c r="H29" s="267"/>
      <c r="I29" s="287"/>
      <c r="J29" s="283" t="s">
        <v>1120</v>
      </c>
      <c r="K29" s="284"/>
      <c r="L29" s="270"/>
      <c r="M29" s="271"/>
      <c r="N29" s="272"/>
      <c r="O29" s="233"/>
      <c r="P29" s="241"/>
      <c r="Q29" s="285"/>
      <c r="R29" s="236"/>
      <c r="S29" s="269"/>
      <c r="T29" s="288"/>
      <c r="U29" s="231"/>
      <c r="V29" s="270"/>
      <c r="W29" s="271"/>
      <c r="X29" s="272"/>
      <c r="Y29" s="235"/>
      <c r="Z29" s="233"/>
      <c r="AA29" s="235"/>
      <c r="AB29" s="236"/>
      <c r="AC29" s="235"/>
      <c r="AD29" s="236"/>
      <c r="AE29" s="235"/>
      <c r="AF29" s="277"/>
      <c r="AG29" s="250"/>
      <c r="AH29" s="235"/>
      <c r="AI29" s="235"/>
      <c r="AJ29" s="240"/>
      <c r="AK29" s="241"/>
      <c r="AL29" s="241"/>
      <c r="AM29" s="286"/>
      <c r="AN29" s="243"/>
      <c r="AO29" s="245"/>
      <c r="AP29" s="245"/>
      <c r="AR29" s="245"/>
      <c r="AS29" s="245"/>
    </row>
    <row r="30" spans="1:45" s="244" customFormat="1" ht="42" hidden="1" customHeight="1" x14ac:dyDescent="0.2">
      <c r="A30" s="271"/>
      <c r="B30" s="274"/>
      <c r="C30" s="275"/>
      <c r="D30" s="216" t="s">
        <v>1075</v>
      </c>
      <c r="E30" s="217" t="s">
        <v>1106</v>
      </c>
      <c r="F30" s="256" t="s">
        <v>1107</v>
      </c>
      <c r="G30" s="279"/>
      <c r="H30" s="267"/>
      <c r="I30" s="287"/>
      <c r="J30" s="283" t="s">
        <v>1121</v>
      </c>
      <c r="K30" s="284"/>
      <c r="L30" s="270"/>
      <c r="M30" s="271"/>
      <c r="N30" s="272"/>
      <c r="O30" s="233"/>
      <c r="P30" s="241"/>
      <c r="Q30" s="285"/>
      <c r="R30" s="236"/>
      <c r="S30" s="269"/>
      <c r="T30" s="288"/>
      <c r="U30" s="231"/>
      <c r="V30" s="270"/>
      <c r="W30" s="271"/>
      <c r="X30" s="272"/>
      <c r="Y30" s="235"/>
      <c r="Z30" s="233"/>
      <c r="AA30" s="235"/>
      <c r="AB30" s="236"/>
      <c r="AC30" s="235"/>
      <c r="AD30" s="236"/>
      <c r="AE30" s="235"/>
      <c r="AF30" s="277"/>
      <c r="AG30" s="250"/>
      <c r="AH30" s="235"/>
      <c r="AI30" s="235"/>
      <c r="AJ30" s="240"/>
      <c r="AK30" s="241"/>
      <c r="AL30" s="241"/>
      <c r="AM30" s="286"/>
      <c r="AN30" s="243"/>
      <c r="AO30" s="245"/>
      <c r="AP30" s="245"/>
      <c r="AR30" s="245"/>
      <c r="AS30" s="245"/>
    </row>
    <row r="31" spans="1:45" s="244" customFormat="1" ht="42" hidden="1" customHeight="1" x14ac:dyDescent="0.2">
      <c r="A31" s="271"/>
      <c r="B31" s="274"/>
      <c r="C31" s="275"/>
      <c r="D31" s="216" t="s">
        <v>1075</v>
      </c>
      <c r="E31" s="217" t="s">
        <v>1106</v>
      </c>
      <c r="F31" s="256" t="s">
        <v>1107</v>
      </c>
      <c r="G31" s="279"/>
      <c r="H31" s="267"/>
      <c r="I31" s="287"/>
      <c r="J31" s="283" t="s">
        <v>1122</v>
      </c>
      <c r="K31" s="284"/>
      <c r="L31" s="270"/>
      <c r="M31" s="271"/>
      <c r="N31" s="272"/>
      <c r="O31" s="233"/>
      <c r="P31" s="241"/>
      <c r="Q31" s="285"/>
      <c r="R31" s="236"/>
      <c r="S31" s="269"/>
      <c r="T31" s="288"/>
      <c r="U31" s="231"/>
      <c r="V31" s="270"/>
      <c r="W31" s="271"/>
      <c r="X31" s="272"/>
      <c r="Y31" s="235"/>
      <c r="Z31" s="233"/>
      <c r="AA31" s="235"/>
      <c r="AB31" s="236"/>
      <c r="AC31" s="235"/>
      <c r="AD31" s="236"/>
      <c r="AE31" s="235"/>
      <c r="AF31" s="277"/>
      <c r="AG31" s="250"/>
      <c r="AH31" s="235"/>
      <c r="AI31" s="235"/>
      <c r="AJ31" s="240"/>
      <c r="AK31" s="241"/>
      <c r="AL31" s="241"/>
      <c r="AM31" s="286"/>
      <c r="AN31" s="243"/>
      <c r="AO31" s="245"/>
      <c r="AP31" s="245"/>
      <c r="AR31" s="245"/>
      <c r="AS31" s="245"/>
    </row>
    <row r="32" spans="1:45" s="244" customFormat="1" ht="42" hidden="1" customHeight="1" x14ac:dyDescent="0.2">
      <c r="A32" s="271"/>
      <c r="B32" s="274"/>
      <c r="C32" s="275"/>
      <c r="D32" s="216" t="s">
        <v>1075</v>
      </c>
      <c r="E32" s="217" t="s">
        <v>1106</v>
      </c>
      <c r="F32" s="256" t="s">
        <v>1107</v>
      </c>
      <c r="G32" s="279"/>
      <c r="H32" s="267"/>
      <c r="I32" s="287"/>
      <c r="J32" s="283" t="s">
        <v>1123</v>
      </c>
      <c r="K32" s="284"/>
      <c r="L32" s="224"/>
      <c r="M32" s="278"/>
      <c r="N32" s="289"/>
      <c r="O32" s="248"/>
      <c r="P32" s="227"/>
      <c r="Q32" s="290"/>
      <c r="R32" s="228"/>
      <c r="S32" s="276"/>
      <c r="T32" s="288"/>
      <c r="U32" s="231"/>
      <c r="V32" s="270"/>
      <c r="W32" s="271"/>
      <c r="X32" s="272"/>
      <c r="Y32" s="235"/>
      <c r="Z32" s="233"/>
      <c r="AA32" s="235"/>
      <c r="AB32" s="236"/>
      <c r="AC32" s="235"/>
      <c r="AD32" s="236"/>
      <c r="AE32" s="235"/>
      <c r="AF32" s="277"/>
      <c r="AG32" s="250"/>
      <c r="AH32" s="235"/>
      <c r="AI32" s="235"/>
      <c r="AJ32" s="240"/>
      <c r="AK32" s="241"/>
      <c r="AL32" s="241"/>
      <c r="AM32" s="286"/>
      <c r="AN32" s="243"/>
      <c r="AO32" s="245"/>
      <c r="AP32" s="245"/>
      <c r="AR32" s="245"/>
      <c r="AS32" s="245"/>
    </row>
    <row r="33" spans="1:45" s="244" customFormat="1" ht="42" hidden="1" customHeight="1" x14ac:dyDescent="0.2">
      <c r="A33" s="271"/>
      <c r="B33" s="274"/>
      <c r="C33" s="275"/>
      <c r="D33" s="216"/>
      <c r="E33" s="217"/>
      <c r="F33" s="256"/>
      <c r="G33" s="279"/>
      <c r="H33" s="267"/>
      <c r="I33" s="287"/>
      <c r="J33" s="283" t="s">
        <v>1124</v>
      </c>
      <c r="K33" s="284"/>
      <c r="L33" s="224"/>
      <c r="M33" s="278"/>
      <c r="N33" s="289"/>
      <c r="O33" s="248"/>
      <c r="P33" s="227"/>
      <c r="Q33" s="290"/>
      <c r="R33" s="228"/>
      <c r="S33" s="276"/>
      <c r="T33" s="288"/>
      <c r="U33" s="231"/>
      <c r="V33" s="270"/>
      <c r="W33" s="271"/>
      <c r="X33" s="272"/>
      <c r="Y33" s="235"/>
      <c r="Z33" s="233"/>
      <c r="AA33" s="235"/>
      <c r="AB33" s="236"/>
      <c r="AC33" s="235"/>
      <c r="AD33" s="236"/>
      <c r="AE33" s="235"/>
      <c r="AF33" s="277"/>
      <c r="AG33" s="250"/>
      <c r="AH33" s="235"/>
      <c r="AI33" s="235"/>
      <c r="AJ33" s="240"/>
      <c r="AK33" s="241"/>
      <c r="AL33" s="241"/>
      <c r="AM33" s="286"/>
      <c r="AN33" s="243"/>
      <c r="AO33" s="245"/>
      <c r="AP33" s="245"/>
      <c r="AR33" s="245"/>
      <c r="AS33" s="245"/>
    </row>
    <row r="34" spans="1:45" s="244" customFormat="1" ht="42" hidden="1" customHeight="1" x14ac:dyDescent="0.2">
      <c r="A34" s="271"/>
      <c r="B34" s="274"/>
      <c r="C34" s="275"/>
      <c r="D34" s="216"/>
      <c r="E34" s="217"/>
      <c r="F34" s="256"/>
      <c r="G34" s="279"/>
      <c r="H34" s="267"/>
      <c r="I34" s="287"/>
      <c r="J34" s="283"/>
      <c r="K34" s="284"/>
      <c r="L34" s="224"/>
      <c r="M34" s="278"/>
      <c r="N34" s="289"/>
      <c r="O34" s="248"/>
      <c r="P34" s="227"/>
      <c r="Q34" s="290"/>
      <c r="R34" s="228"/>
      <c r="S34" s="276"/>
      <c r="T34" s="288"/>
      <c r="U34" s="231"/>
      <c r="V34" s="270"/>
      <c r="W34" s="271"/>
      <c r="X34" s="272"/>
      <c r="Y34" s="235"/>
      <c r="Z34" s="233"/>
      <c r="AA34" s="235"/>
      <c r="AB34" s="236"/>
      <c r="AC34" s="235"/>
      <c r="AD34" s="236"/>
      <c r="AE34" s="235"/>
      <c r="AF34" s="277"/>
      <c r="AG34" s="250"/>
      <c r="AH34" s="235"/>
      <c r="AI34" s="235"/>
      <c r="AJ34" s="240"/>
      <c r="AK34" s="241"/>
      <c r="AL34" s="241"/>
      <c r="AM34" s="286"/>
      <c r="AN34" s="243"/>
      <c r="AO34" s="245"/>
      <c r="AP34" s="245"/>
      <c r="AR34" s="245"/>
      <c r="AS34" s="245"/>
    </row>
    <row r="35" spans="1:45" s="244" customFormat="1" ht="42" hidden="1" customHeight="1" x14ac:dyDescent="0.2">
      <c r="A35" s="271">
        <v>4</v>
      </c>
      <c r="B35" s="214" t="s">
        <v>1073</v>
      </c>
      <c r="C35" s="215" t="s">
        <v>1074</v>
      </c>
      <c r="D35" s="216" t="s">
        <v>1075</v>
      </c>
      <c r="E35" s="217" t="s">
        <v>1125</v>
      </c>
      <c r="F35" s="256"/>
      <c r="G35" s="219" t="s">
        <v>1078</v>
      </c>
      <c r="H35" s="219" t="s">
        <v>1126</v>
      </c>
      <c r="I35" s="287" t="s">
        <v>1127</v>
      </c>
      <c r="J35" s="291" t="s">
        <v>1128</v>
      </c>
      <c r="K35" s="284"/>
      <c r="L35" s="224"/>
      <c r="M35" s="225"/>
      <c r="N35" s="225"/>
      <c r="O35" s="227">
        <f>O36+O43+O54+O61</f>
        <v>330000000</v>
      </c>
      <c r="P35" s="227"/>
      <c r="Q35" s="227"/>
      <c r="R35" s="228"/>
      <c r="S35" s="276"/>
      <c r="T35" s="246"/>
      <c r="U35" s="231"/>
      <c r="V35" s="270"/>
      <c r="W35" s="271"/>
      <c r="X35" s="272"/>
      <c r="Y35" s="261"/>
      <c r="Z35" s="292">
        <f>Z42+Z54</f>
        <v>220712000</v>
      </c>
      <c r="AA35" s="235"/>
      <c r="AB35" s="236"/>
      <c r="AC35" s="235"/>
      <c r="AD35" s="236"/>
      <c r="AE35" s="235"/>
      <c r="AF35" s="238"/>
      <c r="AG35" s="239" t="s">
        <v>1097</v>
      </c>
      <c r="AH35" s="235"/>
      <c r="AI35" s="235"/>
      <c r="AJ35" s="240"/>
      <c r="AK35" s="241"/>
      <c r="AL35" s="241"/>
      <c r="AM35" s="292">
        <f>AM42+AM54</f>
        <v>220712000</v>
      </c>
      <c r="AN35" s="243"/>
      <c r="AO35" s="245"/>
      <c r="AP35" s="245"/>
      <c r="AR35" s="245"/>
      <c r="AS35" s="245"/>
    </row>
    <row r="36" spans="1:45" s="244" customFormat="1" ht="42" hidden="1" customHeight="1" x14ac:dyDescent="0.2">
      <c r="A36" s="271"/>
      <c r="B36" s="214"/>
      <c r="C36" s="215"/>
      <c r="D36" s="216" t="s">
        <v>1075</v>
      </c>
      <c r="E36" s="217" t="s">
        <v>1125</v>
      </c>
      <c r="F36" s="256" t="s">
        <v>1129</v>
      </c>
      <c r="G36" s="219"/>
      <c r="H36" s="219"/>
      <c r="I36" s="287"/>
      <c r="J36" s="288" t="s">
        <v>1130</v>
      </c>
      <c r="K36" s="284"/>
      <c r="L36" s="224"/>
      <c r="M36" s="225"/>
      <c r="N36" s="225"/>
      <c r="O36" s="227">
        <f>SUM(O37:O41)</f>
        <v>71000000</v>
      </c>
      <c r="P36" s="227"/>
      <c r="Q36" s="227"/>
      <c r="R36" s="228"/>
      <c r="S36" s="276"/>
      <c r="T36" s="246"/>
      <c r="U36" s="231"/>
      <c r="V36" s="270"/>
      <c r="W36" s="271"/>
      <c r="X36" s="272"/>
      <c r="Y36" s="261"/>
      <c r="Z36" s="233"/>
      <c r="AA36" s="235"/>
      <c r="AB36" s="236"/>
      <c r="AC36" s="235"/>
      <c r="AD36" s="236"/>
      <c r="AE36" s="235"/>
      <c r="AF36" s="238"/>
      <c r="AG36" s="250"/>
      <c r="AH36" s="235"/>
      <c r="AI36" s="235"/>
      <c r="AJ36" s="240"/>
      <c r="AK36" s="241"/>
      <c r="AL36" s="241"/>
      <c r="AM36" s="245"/>
      <c r="AN36" s="243"/>
      <c r="AO36" s="245"/>
      <c r="AP36" s="245"/>
      <c r="AR36" s="245"/>
      <c r="AS36" s="245"/>
    </row>
    <row r="37" spans="1:45" s="244" customFormat="1" ht="42" hidden="1" customHeight="1" x14ac:dyDescent="0.2">
      <c r="A37" s="271"/>
      <c r="B37" s="214"/>
      <c r="C37" s="215"/>
      <c r="D37" s="216" t="s">
        <v>1075</v>
      </c>
      <c r="E37" s="217" t="s">
        <v>1125</v>
      </c>
      <c r="F37" s="256" t="s">
        <v>1129</v>
      </c>
      <c r="G37" s="219"/>
      <c r="H37" s="219"/>
      <c r="I37" s="287"/>
      <c r="J37" s="293" t="s">
        <v>1130</v>
      </c>
      <c r="K37" s="294"/>
      <c r="L37" s="295">
        <v>1</v>
      </c>
      <c r="M37" s="296" t="s">
        <v>1131</v>
      </c>
      <c r="N37" s="296">
        <v>70000000</v>
      </c>
      <c r="O37" s="248">
        <f t="shared" ref="O37:O41" si="0">L37*N37</f>
        <v>70000000</v>
      </c>
      <c r="P37" s="227">
        <v>0</v>
      </c>
      <c r="Q37" s="227">
        <v>0</v>
      </c>
      <c r="R37" s="228"/>
      <c r="S37" s="276">
        <v>0</v>
      </c>
      <c r="T37" s="246"/>
      <c r="U37" s="231"/>
      <c r="V37" s="270"/>
      <c r="W37" s="271"/>
      <c r="X37" s="272"/>
      <c r="Y37" s="261">
        <v>0</v>
      </c>
      <c r="Z37" s="233">
        <v>0</v>
      </c>
      <c r="AA37" s="235"/>
      <c r="AB37" s="236"/>
      <c r="AC37" s="235"/>
      <c r="AD37" s="236"/>
      <c r="AE37" s="235"/>
      <c r="AF37" s="238"/>
      <c r="AG37" s="250"/>
      <c r="AH37" s="235"/>
      <c r="AI37" s="235"/>
      <c r="AJ37" s="240"/>
      <c r="AK37" s="241"/>
      <c r="AL37" s="241"/>
      <c r="AM37" s="245"/>
      <c r="AN37" s="243"/>
      <c r="AO37" s="245"/>
      <c r="AP37" s="245"/>
      <c r="AR37" s="245"/>
      <c r="AS37" s="245"/>
    </row>
    <row r="38" spans="1:45" s="244" customFormat="1" ht="42" hidden="1" customHeight="1" x14ac:dyDescent="0.2">
      <c r="A38" s="271"/>
      <c r="B38" s="214"/>
      <c r="C38" s="215"/>
      <c r="D38" s="216" t="s">
        <v>1075</v>
      </c>
      <c r="E38" s="217" t="s">
        <v>1125</v>
      </c>
      <c r="F38" s="256" t="s">
        <v>1129</v>
      </c>
      <c r="G38" s="219"/>
      <c r="H38" s="219"/>
      <c r="I38" s="287"/>
      <c r="J38" s="293" t="s">
        <v>1087</v>
      </c>
      <c r="K38" s="284"/>
      <c r="L38" s="224"/>
      <c r="M38" s="225"/>
      <c r="N38" s="225"/>
      <c r="O38" s="248">
        <f t="shared" si="0"/>
        <v>0</v>
      </c>
      <c r="P38" s="227">
        <v>0</v>
      </c>
      <c r="Q38" s="227">
        <v>0</v>
      </c>
      <c r="R38" s="228"/>
      <c r="S38" s="276">
        <v>0</v>
      </c>
      <c r="T38" s="246"/>
      <c r="U38" s="231"/>
      <c r="V38" s="270"/>
      <c r="W38" s="271"/>
      <c r="X38" s="272"/>
      <c r="Y38" s="261">
        <v>0</v>
      </c>
      <c r="Z38" s="233">
        <v>0</v>
      </c>
      <c r="AA38" s="235"/>
      <c r="AB38" s="236"/>
      <c r="AC38" s="235"/>
      <c r="AD38" s="236"/>
      <c r="AE38" s="235"/>
      <c r="AF38" s="238"/>
      <c r="AG38" s="250"/>
      <c r="AH38" s="235"/>
      <c r="AI38" s="235"/>
      <c r="AJ38" s="240"/>
      <c r="AK38" s="241"/>
      <c r="AL38" s="241"/>
      <c r="AM38" s="245"/>
      <c r="AN38" s="243"/>
      <c r="AO38" s="245"/>
      <c r="AP38" s="245"/>
      <c r="AR38" s="245"/>
      <c r="AS38" s="245"/>
    </row>
    <row r="39" spans="1:45" s="244" customFormat="1" ht="42" hidden="1" customHeight="1" x14ac:dyDescent="0.2">
      <c r="A39" s="271"/>
      <c r="B39" s="214"/>
      <c r="C39" s="215"/>
      <c r="D39" s="216" t="s">
        <v>1075</v>
      </c>
      <c r="E39" s="217" t="s">
        <v>1125</v>
      </c>
      <c r="F39" s="256" t="s">
        <v>1129</v>
      </c>
      <c r="G39" s="219"/>
      <c r="H39" s="219"/>
      <c r="I39" s="287"/>
      <c r="J39" s="293" t="s">
        <v>1088</v>
      </c>
      <c r="K39" s="284"/>
      <c r="L39" s="224">
        <v>1</v>
      </c>
      <c r="M39" s="225" t="s">
        <v>1132</v>
      </c>
      <c r="N39" s="225">
        <v>400000</v>
      </c>
      <c r="O39" s="248">
        <f t="shared" si="0"/>
        <v>400000</v>
      </c>
      <c r="P39" s="227">
        <v>0</v>
      </c>
      <c r="Q39" s="227">
        <v>0</v>
      </c>
      <c r="R39" s="228"/>
      <c r="S39" s="276">
        <v>0</v>
      </c>
      <c r="T39" s="246"/>
      <c r="U39" s="231"/>
      <c r="V39" s="270"/>
      <c r="W39" s="271"/>
      <c r="X39" s="272"/>
      <c r="Y39" s="261">
        <v>0</v>
      </c>
      <c r="Z39" s="233">
        <v>0</v>
      </c>
      <c r="AA39" s="235"/>
      <c r="AB39" s="236"/>
      <c r="AC39" s="235"/>
      <c r="AD39" s="236"/>
      <c r="AE39" s="235"/>
      <c r="AF39" s="238"/>
      <c r="AG39" s="250"/>
      <c r="AH39" s="235"/>
      <c r="AI39" s="235"/>
      <c r="AJ39" s="240"/>
      <c r="AK39" s="241"/>
      <c r="AL39" s="241"/>
      <c r="AM39" s="245"/>
      <c r="AN39" s="243"/>
      <c r="AO39" s="245"/>
      <c r="AP39" s="245"/>
      <c r="AR39" s="245"/>
      <c r="AS39" s="245"/>
    </row>
    <row r="40" spans="1:45" s="244" customFormat="1" ht="42" hidden="1" customHeight="1" x14ac:dyDescent="0.2">
      <c r="A40" s="271"/>
      <c r="B40" s="214"/>
      <c r="C40" s="215"/>
      <c r="D40" s="216" t="s">
        <v>1075</v>
      </c>
      <c r="E40" s="217" t="s">
        <v>1125</v>
      </c>
      <c r="F40" s="256" t="s">
        <v>1129</v>
      </c>
      <c r="G40" s="219"/>
      <c r="H40" s="219"/>
      <c r="I40" s="287"/>
      <c r="J40" s="293" t="s">
        <v>1133</v>
      </c>
      <c r="K40" s="284"/>
      <c r="L40" s="224">
        <v>1</v>
      </c>
      <c r="M40" s="225" t="s">
        <v>1132</v>
      </c>
      <c r="N40" s="225">
        <v>300000</v>
      </c>
      <c r="O40" s="248">
        <f t="shared" si="0"/>
        <v>300000</v>
      </c>
      <c r="P40" s="227">
        <v>0</v>
      </c>
      <c r="Q40" s="227">
        <v>0</v>
      </c>
      <c r="R40" s="228"/>
      <c r="S40" s="276">
        <v>0</v>
      </c>
      <c r="T40" s="246"/>
      <c r="U40" s="231"/>
      <c r="V40" s="270"/>
      <c r="W40" s="271"/>
      <c r="X40" s="272"/>
      <c r="Y40" s="261">
        <v>0</v>
      </c>
      <c r="Z40" s="233">
        <v>0</v>
      </c>
      <c r="AA40" s="235"/>
      <c r="AB40" s="236"/>
      <c r="AC40" s="235"/>
      <c r="AD40" s="236"/>
      <c r="AE40" s="235"/>
      <c r="AF40" s="238"/>
      <c r="AG40" s="250"/>
      <c r="AH40" s="235"/>
      <c r="AI40" s="235"/>
      <c r="AJ40" s="240"/>
      <c r="AK40" s="241"/>
      <c r="AL40" s="241"/>
      <c r="AM40" s="245"/>
      <c r="AN40" s="243"/>
      <c r="AO40" s="245"/>
      <c r="AP40" s="245"/>
      <c r="AR40" s="245"/>
      <c r="AS40" s="245"/>
    </row>
    <row r="41" spans="1:45" s="244" customFormat="1" ht="42" hidden="1" customHeight="1" x14ac:dyDescent="0.2">
      <c r="A41" s="271"/>
      <c r="B41" s="214"/>
      <c r="C41" s="215"/>
      <c r="D41" s="216" t="s">
        <v>1075</v>
      </c>
      <c r="E41" s="217" t="s">
        <v>1125</v>
      </c>
      <c r="F41" s="256" t="s">
        <v>1129</v>
      </c>
      <c r="G41" s="219"/>
      <c r="H41" s="219"/>
      <c r="I41" s="287"/>
      <c r="J41" s="293" t="s">
        <v>1134</v>
      </c>
      <c r="K41" s="284"/>
      <c r="L41" s="224">
        <v>1</v>
      </c>
      <c r="M41" s="225" t="s">
        <v>1132</v>
      </c>
      <c r="N41" s="225">
        <v>300000</v>
      </c>
      <c r="O41" s="248">
        <f t="shared" si="0"/>
        <v>300000</v>
      </c>
      <c r="P41" s="227">
        <v>0</v>
      </c>
      <c r="Q41" s="227">
        <v>0</v>
      </c>
      <c r="R41" s="228"/>
      <c r="S41" s="276">
        <v>0</v>
      </c>
      <c r="T41" s="246"/>
      <c r="U41" s="231"/>
      <c r="V41" s="270"/>
      <c r="W41" s="271"/>
      <c r="X41" s="272"/>
      <c r="Y41" s="261">
        <v>0</v>
      </c>
      <c r="Z41" s="233">
        <v>0</v>
      </c>
      <c r="AA41" s="235"/>
      <c r="AB41" s="236"/>
      <c r="AC41" s="235"/>
      <c r="AD41" s="236"/>
      <c r="AE41" s="235"/>
      <c r="AF41" s="238"/>
      <c r="AG41" s="250"/>
      <c r="AH41" s="235"/>
      <c r="AI41" s="235"/>
      <c r="AJ41" s="240"/>
      <c r="AK41" s="241"/>
      <c r="AL41" s="241"/>
      <c r="AM41" s="245"/>
      <c r="AN41" s="243"/>
      <c r="AO41" s="245"/>
      <c r="AP41" s="245"/>
      <c r="AR41" s="245"/>
      <c r="AS41" s="245"/>
    </row>
    <row r="42" spans="1:45" s="244" customFormat="1" ht="42" hidden="1" customHeight="1" x14ac:dyDescent="0.2">
      <c r="A42" s="271"/>
      <c r="B42" s="214"/>
      <c r="C42" s="215"/>
      <c r="D42" s="216" t="s">
        <v>1075</v>
      </c>
      <c r="E42" s="217" t="s">
        <v>1125</v>
      </c>
      <c r="F42" s="256" t="s">
        <v>1135</v>
      </c>
      <c r="G42" s="219"/>
      <c r="H42" s="219"/>
      <c r="I42" s="287"/>
      <c r="J42" s="297" t="s">
        <v>1136</v>
      </c>
      <c r="K42" s="284"/>
      <c r="L42" s="224"/>
      <c r="M42" s="225"/>
      <c r="N42" s="225"/>
      <c r="O42" s="298">
        <f>O43</f>
        <v>186000000</v>
      </c>
      <c r="P42" s="227"/>
      <c r="Q42" s="227"/>
      <c r="R42" s="228"/>
      <c r="S42" s="276"/>
      <c r="T42" s="246"/>
      <c r="U42" s="231"/>
      <c r="V42" s="270"/>
      <c r="W42" s="271"/>
      <c r="X42" s="272"/>
      <c r="Y42" s="261"/>
      <c r="Z42" s="299">
        <f>Z43+Z49</f>
        <v>184207000</v>
      </c>
      <c r="AA42" s="235"/>
      <c r="AB42" s="236"/>
      <c r="AC42" s="235"/>
      <c r="AD42" s="236"/>
      <c r="AE42" s="235"/>
      <c r="AF42" s="238"/>
      <c r="AG42" s="250"/>
      <c r="AH42" s="235"/>
      <c r="AI42" s="235"/>
      <c r="AJ42" s="240"/>
      <c r="AK42" s="241">
        <f>SUBTOTAL(9,AK43:AK48)</f>
        <v>0</v>
      </c>
      <c r="AL42" s="241"/>
      <c r="AM42" s="300">
        <v>184207000</v>
      </c>
      <c r="AN42" s="243"/>
      <c r="AO42" s="245"/>
      <c r="AP42" s="245"/>
      <c r="AR42" s="245"/>
      <c r="AS42" s="245"/>
    </row>
    <row r="43" spans="1:45" s="244" customFormat="1" ht="42" hidden="1" customHeight="1" x14ac:dyDescent="0.2">
      <c r="A43" s="271"/>
      <c r="B43" s="274"/>
      <c r="C43" s="275"/>
      <c r="D43" s="216" t="s">
        <v>1075</v>
      </c>
      <c r="E43" s="217" t="s">
        <v>1125</v>
      </c>
      <c r="F43" s="256" t="s">
        <v>1135</v>
      </c>
      <c r="G43" s="219"/>
      <c r="H43" s="264"/>
      <c r="I43" s="287"/>
      <c r="J43" s="297" t="s">
        <v>1136</v>
      </c>
      <c r="K43" s="284"/>
      <c r="L43" s="224"/>
      <c r="M43" s="225"/>
      <c r="N43" s="225"/>
      <c r="O43" s="227">
        <f>SUM(O44:O52)</f>
        <v>186000000</v>
      </c>
      <c r="P43" s="227">
        <v>183507000</v>
      </c>
      <c r="Q43" s="227" t="s">
        <v>1137</v>
      </c>
      <c r="R43" s="228">
        <v>43677</v>
      </c>
      <c r="S43" s="276" t="s">
        <v>1084</v>
      </c>
      <c r="T43" s="288"/>
      <c r="U43" s="231"/>
      <c r="V43" s="270"/>
      <c r="W43" s="271"/>
      <c r="X43" s="272"/>
      <c r="Y43" s="235">
        <v>16682500</v>
      </c>
      <c r="Z43" s="301">
        <v>183507000</v>
      </c>
      <c r="AA43" s="235">
        <v>183507000</v>
      </c>
      <c r="AB43" s="236"/>
      <c r="AC43" s="235"/>
      <c r="AD43" s="236"/>
      <c r="AE43" s="235" t="s">
        <v>1138</v>
      </c>
      <c r="AF43" s="238" t="s">
        <v>1139</v>
      </c>
      <c r="AG43" s="239"/>
      <c r="AH43" s="235"/>
      <c r="AI43" s="235"/>
      <c r="AJ43" s="240"/>
      <c r="AK43" s="241"/>
      <c r="AL43" s="241"/>
      <c r="AM43" s="245"/>
      <c r="AN43" s="243"/>
      <c r="AO43" s="245"/>
      <c r="AP43" s="245"/>
      <c r="AR43" s="245"/>
      <c r="AS43" s="245"/>
    </row>
    <row r="44" spans="1:45" s="244" customFormat="1" ht="42" hidden="1" customHeight="1" x14ac:dyDescent="0.2">
      <c r="A44" s="271"/>
      <c r="B44" s="274"/>
      <c r="C44" s="275"/>
      <c r="D44" s="216" t="s">
        <v>1075</v>
      </c>
      <c r="E44" s="217" t="s">
        <v>1125</v>
      </c>
      <c r="F44" s="256" t="s">
        <v>1135</v>
      </c>
      <c r="G44" s="219"/>
      <c r="H44" s="264"/>
      <c r="I44" s="287"/>
      <c r="J44" s="302" t="s">
        <v>1140</v>
      </c>
      <c r="K44" s="284"/>
      <c r="L44" s="224">
        <v>1</v>
      </c>
      <c r="M44" s="225" t="s">
        <v>1132</v>
      </c>
      <c r="N44" s="225">
        <v>41000000</v>
      </c>
      <c r="O44" s="248">
        <f t="shared" ref="O44:O52" si="1">L44*N44</f>
        <v>41000000</v>
      </c>
      <c r="P44" s="227"/>
      <c r="Q44" s="290"/>
      <c r="R44" s="228"/>
      <c r="S44" s="276"/>
      <c r="T44" s="288" t="s">
        <v>1140</v>
      </c>
      <c r="U44" s="303" t="s">
        <v>981</v>
      </c>
      <c r="V44" s="270">
        <v>0</v>
      </c>
      <c r="W44" s="271">
        <v>1</v>
      </c>
      <c r="X44" s="272">
        <v>35950000</v>
      </c>
      <c r="Y44" s="231">
        <v>3595000</v>
      </c>
      <c r="Z44" s="233">
        <v>39545000</v>
      </c>
      <c r="AA44" s="235">
        <f>Z43-AA43</f>
        <v>0</v>
      </c>
      <c r="AB44" s="236"/>
      <c r="AC44" s="235"/>
      <c r="AD44" s="236"/>
      <c r="AE44" s="235"/>
      <c r="AF44" s="277"/>
      <c r="AG44" s="250">
        <v>0</v>
      </c>
      <c r="AH44" s="235"/>
      <c r="AI44" s="235"/>
      <c r="AJ44" s="240"/>
      <c r="AK44" s="304">
        <f>Z44/Z43*Z49</f>
        <v>150847.10664988257</v>
      </c>
      <c r="AL44" s="241">
        <v>0</v>
      </c>
      <c r="AM44" s="245">
        <f>Z44+AK44</f>
        <v>39695847.106649883</v>
      </c>
      <c r="AN44" s="243">
        <f>AM44/W44</f>
        <v>39695847.106649883</v>
      </c>
      <c r="AO44" s="245"/>
      <c r="AP44" s="245"/>
      <c r="AR44" s="245"/>
      <c r="AS44" s="245"/>
    </row>
    <row r="45" spans="1:45" s="244" customFormat="1" ht="42" hidden="1" customHeight="1" x14ac:dyDescent="0.2">
      <c r="A45" s="271"/>
      <c r="B45" s="274"/>
      <c r="C45" s="275"/>
      <c r="D45" s="216" t="s">
        <v>1075</v>
      </c>
      <c r="E45" s="217" t="s">
        <v>1125</v>
      </c>
      <c r="F45" s="256" t="s">
        <v>1135</v>
      </c>
      <c r="G45" s="305"/>
      <c r="H45" s="306"/>
      <c r="I45" s="287"/>
      <c r="J45" s="307" t="s">
        <v>1141</v>
      </c>
      <c r="K45" s="284"/>
      <c r="L45" s="224">
        <v>2</v>
      </c>
      <c r="M45" s="278" t="s">
        <v>1131</v>
      </c>
      <c r="N45" s="225">
        <v>28000000</v>
      </c>
      <c r="O45" s="248">
        <f t="shared" si="1"/>
        <v>56000000</v>
      </c>
      <c r="P45" s="227"/>
      <c r="Q45" s="290"/>
      <c r="R45" s="228"/>
      <c r="S45" s="276"/>
      <c r="T45" s="288" t="s">
        <v>1141</v>
      </c>
      <c r="U45" s="303" t="s">
        <v>983</v>
      </c>
      <c r="V45" s="270">
        <v>0</v>
      </c>
      <c r="W45" s="271">
        <v>2</v>
      </c>
      <c r="X45" s="272">
        <v>27800000</v>
      </c>
      <c r="Y45" s="231">
        <v>5560000</v>
      </c>
      <c r="Z45" s="233">
        <v>61160000</v>
      </c>
      <c r="AA45" s="235"/>
      <c r="AB45" s="236"/>
      <c r="AC45" s="235"/>
      <c r="AD45" s="236"/>
      <c r="AE45" s="235"/>
      <c r="AF45" s="277"/>
      <c r="AG45" s="250">
        <v>0</v>
      </c>
      <c r="AH45" s="235"/>
      <c r="AI45" s="235"/>
      <c r="AJ45" s="240"/>
      <c r="AK45" s="304">
        <f>Z45/Z43*Z49</f>
        <v>233299.00221789905</v>
      </c>
      <c r="AL45" s="241">
        <v>0</v>
      </c>
      <c r="AM45" s="245">
        <f t="shared" ref="AM45:AM48" si="2">Z45+AK45</f>
        <v>61393299.002217896</v>
      </c>
      <c r="AN45" s="243">
        <f>AM45/W45</f>
        <v>30696649.501108948</v>
      </c>
      <c r="AO45" s="245"/>
      <c r="AP45" s="245"/>
      <c r="AR45" s="245"/>
      <c r="AS45" s="245"/>
    </row>
    <row r="46" spans="1:45" s="244" customFormat="1" ht="42" hidden="1" customHeight="1" x14ac:dyDescent="0.2">
      <c r="A46" s="271"/>
      <c r="B46" s="274"/>
      <c r="C46" s="275"/>
      <c r="D46" s="216" t="s">
        <v>1075</v>
      </c>
      <c r="E46" s="217" t="s">
        <v>1125</v>
      </c>
      <c r="F46" s="256" t="s">
        <v>1135</v>
      </c>
      <c r="G46" s="305"/>
      <c r="H46" s="306"/>
      <c r="I46" s="287"/>
      <c r="J46" s="308" t="s">
        <v>1142</v>
      </c>
      <c r="K46" s="284"/>
      <c r="L46" s="224">
        <v>17</v>
      </c>
      <c r="M46" s="278" t="s">
        <v>1131</v>
      </c>
      <c r="N46" s="225">
        <v>3000000</v>
      </c>
      <c r="O46" s="248">
        <f t="shared" si="1"/>
        <v>51000000</v>
      </c>
      <c r="P46" s="227"/>
      <c r="Q46" s="290"/>
      <c r="R46" s="228"/>
      <c r="S46" s="276"/>
      <c r="T46" s="288" t="s">
        <v>1142</v>
      </c>
      <c r="U46" s="303" t="s">
        <v>984</v>
      </c>
      <c r="V46" s="270">
        <v>0</v>
      </c>
      <c r="W46" s="271">
        <v>17</v>
      </c>
      <c r="X46" s="272">
        <v>2425000</v>
      </c>
      <c r="Y46" s="231">
        <v>4122500</v>
      </c>
      <c r="Z46" s="233">
        <v>45347000</v>
      </c>
      <c r="AA46" s="235"/>
      <c r="AB46" s="236"/>
      <c r="AC46" s="235"/>
      <c r="AD46" s="236"/>
      <c r="AE46" s="235"/>
      <c r="AF46" s="277"/>
      <c r="AG46" s="250">
        <v>0</v>
      </c>
      <c r="AH46" s="235"/>
      <c r="AI46" s="235"/>
      <c r="AJ46" s="240"/>
      <c r="AK46" s="304">
        <f>Z46/Z43*Z49</f>
        <v>172979.23239985397</v>
      </c>
      <c r="AL46" s="241">
        <v>0</v>
      </c>
      <c r="AM46" s="245">
        <f t="shared" si="2"/>
        <v>45519979.232399851</v>
      </c>
      <c r="AN46" s="243">
        <f>AM46/W46</f>
        <v>2677645.8371999911</v>
      </c>
      <c r="AO46" s="245"/>
      <c r="AP46" s="245"/>
      <c r="AR46" s="245"/>
      <c r="AS46" s="245"/>
    </row>
    <row r="47" spans="1:45" s="244" customFormat="1" ht="42" hidden="1" customHeight="1" x14ac:dyDescent="0.2">
      <c r="A47" s="271"/>
      <c r="B47" s="274"/>
      <c r="C47" s="275"/>
      <c r="D47" s="216" t="s">
        <v>1075</v>
      </c>
      <c r="E47" s="217" t="s">
        <v>1125</v>
      </c>
      <c r="F47" s="256" t="s">
        <v>1135</v>
      </c>
      <c r="G47" s="279"/>
      <c r="H47" s="267"/>
      <c r="I47" s="287"/>
      <c r="J47" s="308" t="s">
        <v>1143</v>
      </c>
      <c r="K47" s="284"/>
      <c r="L47" s="224">
        <v>2</v>
      </c>
      <c r="M47" s="278" t="s">
        <v>1131</v>
      </c>
      <c r="N47" s="225">
        <v>5000000</v>
      </c>
      <c r="O47" s="248">
        <f t="shared" si="1"/>
        <v>10000000</v>
      </c>
      <c r="P47" s="227"/>
      <c r="Q47" s="290"/>
      <c r="R47" s="228"/>
      <c r="S47" s="276"/>
      <c r="T47" s="288" t="s">
        <v>1143</v>
      </c>
      <c r="U47" s="303" t="s">
        <v>987</v>
      </c>
      <c r="V47" s="270">
        <v>0</v>
      </c>
      <c r="W47" s="271">
        <v>2</v>
      </c>
      <c r="X47" s="272">
        <v>4550000</v>
      </c>
      <c r="Y47" s="231">
        <v>910000</v>
      </c>
      <c r="Z47" s="233">
        <v>10010000</v>
      </c>
      <c r="AA47" s="235"/>
      <c r="AB47" s="236"/>
      <c r="AC47" s="235"/>
      <c r="AD47" s="236"/>
      <c r="AE47" s="235"/>
      <c r="AF47" s="277"/>
      <c r="AG47" s="250">
        <v>0</v>
      </c>
      <c r="AH47" s="235"/>
      <c r="AI47" s="235"/>
      <c r="AJ47" s="240"/>
      <c r="AK47" s="304">
        <f>Z47/Z43*Z49</f>
        <v>38183.82949969211</v>
      </c>
      <c r="AL47" s="241">
        <v>0</v>
      </c>
      <c r="AM47" s="245">
        <f t="shared" si="2"/>
        <v>10048183.829499692</v>
      </c>
      <c r="AN47" s="243">
        <f>AM47/W47</f>
        <v>5024091.9147498459</v>
      </c>
      <c r="AO47" s="245"/>
      <c r="AP47" s="245"/>
      <c r="AR47" s="245"/>
      <c r="AS47" s="245"/>
    </row>
    <row r="48" spans="1:45" s="244" customFormat="1" ht="42" hidden="1" customHeight="1" x14ac:dyDescent="0.2">
      <c r="A48" s="271"/>
      <c r="B48" s="274"/>
      <c r="C48" s="275"/>
      <c r="D48" s="216" t="s">
        <v>1075</v>
      </c>
      <c r="E48" s="217" t="s">
        <v>1125</v>
      </c>
      <c r="F48" s="256" t="s">
        <v>1135</v>
      </c>
      <c r="G48" s="279"/>
      <c r="H48" s="267"/>
      <c r="I48" s="287"/>
      <c r="J48" s="307" t="s">
        <v>247</v>
      </c>
      <c r="K48" s="284"/>
      <c r="L48" s="224">
        <v>1</v>
      </c>
      <c r="M48" s="278" t="s">
        <v>1144</v>
      </c>
      <c r="N48" s="225">
        <v>27000000</v>
      </c>
      <c r="O48" s="248">
        <f t="shared" si="1"/>
        <v>27000000</v>
      </c>
      <c r="P48" s="227"/>
      <c r="Q48" s="290"/>
      <c r="R48" s="228"/>
      <c r="S48" s="276"/>
      <c r="T48" s="288" t="s">
        <v>247</v>
      </c>
      <c r="U48" s="303" t="s">
        <v>988</v>
      </c>
      <c r="V48" s="270">
        <v>0</v>
      </c>
      <c r="W48" s="271">
        <v>1</v>
      </c>
      <c r="X48" s="272">
        <v>24950000</v>
      </c>
      <c r="Y48" s="231">
        <v>2495000</v>
      </c>
      <c r="Z48" s="233">
        <v>27445000</v>
      </c>
      <c r="AA48" s="235"/>
      <c r="AB48" s="236"/>
      <c r="AC48" s="235"/>
      <c r="AD48" s="236"/>
      <c r="AE48" s="235"/>
      <c r="AF48" s="277"/>
      <c r="AG48" s="250">
        <v>0</v>
      </c>
      <c r="AH48" s="235"/>
      <c r="AI48" s="235"/>
      <c r="AJ48" s="240"/>
      <c r="AK48" s="304">
        <f>Z48/Z43*Z49</f>
        <v>104690.82923267232</v>
      </c>
      <c r="AL48" s="241">
        <v>0</v>
      </c>
      <c r="AM48" s="245">
        <f t="shared" si="2"/>
        <v>27549690.829232674</v>
      </c>
      <c r="AN48" s="243">
        <f>AM48/W48</f>
        <v>27549690.829232674</v>
      </c>
      <c r="AO48" s="245"/>
      <c r="AP48" s="245"/>
      <c r="AR48" s="245"/>
      <c r="AS48" s="245"/>
    </row>
    <row r="49" spans="1:45" s="244" customFormat="1" ht="42" hidden="1" customHeight="1" x14ac:dyDescent="0.2">
      <c r="A49" s="271"/>
      <c r="B49" s="274"/>
      <c r="C49" s="275"/>
      <c r="D49" s="216" t="s">
        <v>1075</v>
      </c>
      <c r="E49" s="217" t="s">
        <v>1125</v>
      </c>
      <c r="F49" s="256" t="s">
        <v>1135</v>
      </c>
      <c r="G49" s="279"/>
      <c r="H49" s="267"/>
      <c r="I49" s="287"/>
      <c r="J49" s="293" t="s">
        <v>1087</v>
      </c>
      <c r="K49" s="284"/>
      <c r="L49" s="224"/>
      <c r="M49" s="225"/>
      <c r="N49" s="225"/>
      <c r="O49" s="248">
        <f t="shared" si="1"/>
        <v>0</v>
      </c>
      <c r="P49" s="227"/>
      <c r="Q49" s="290"/>
      <c r="R49" s="228"/>
      <c r="S49" s="276"/>
      <c r="T49" s="288"/>
      <c r="U49" s="231"/>
      <c r="V49" s="270"/>
      <c r="W49" s="271"/>
      <c r="X49" s="272"/>
      <c r="Y49" s="261"/>
      <c r="Z49" s="299">
        <v>700000</v>
      </c>
      <c r="AA49" s="235"/>
      <c r="AB49" s="236"/>
      <c r="AC49" s="235"/>
      <c r="AD49" s="236"/>
      <c r="AE49" s="235"/>
      <c r="AF49" s="277"/>
      <c r="AG49" s="250"/>
      <c r="AH49" s="235"/>
      <c r="AI49" s="235"/>
      <c r="AJ49" s="240"/>
      <c r="AK49" s="241"/>
      <c r="AL49" s="241"/>
      <c r="AM49" s="286"/>
      <c r="AN49" s="243"/>
      <c r="AO49" s="245"/>
      <c r="AP49" s="245"/>
      <c r="AR49" s="245"/>
      <c r="AS49" s="245"/>
    </row>
    <row r="50" spans="1:45" s="244" customFormat="1" ht="42" hidden="1" customHeight="1" x14ac:dyDescent="0.2">
      <c r="A50" s="271"/>
      <c r="B50" s="274"/>
      <c r="C50" s="275"/>
      <c r="D50" s="216" t="s">
        <v>1075</v>
      </c>
      <c r="E50" s="217" t="s">
        <v>1125</v>
      </c>
      <c r="F50" s="256" t="s">
        <v>1135</v>
      </c>
      <c r="G50" s="279"/>
      <c r="H50" s="267"/>
      <c r="I50" s="287"/>
      <c r="J50" s="293" t="s">
        <v>1088</v>
      </c>
      <c r="K50" s="284"/>
      <c r="L50" s="224">
        <v>1</v>
      </c>
      <c r="M50" s="225" t="s">
        <v>1132</v>
      </c>
      <c r="N50" s="225">
        <v>400000</v>
      </c>
      <c r="O50" s="248">
        <f t="shared" si="1"/>
        <v>400000</v>
      </c>
      <c r="P50" s="227"/>
      <c r="Q50" s="290"/>
      <c r="R50" s="228"/>
      <c r="S50" s="276"/>
      <c r="T50" s="288"/>
      <c r="U50" s="231"/>
      <c r="V50" s="270"/>
      <c r="W50" s="271"/>
      <c r="X50" s="272"/>
      <c r="Y50" s="261"/>
      <c r="Z50" s="248">
        <v>400000</v>
      </c>
      <c r="AA50" s="235"/>
      <c r="AB50" s="236"/>
      <c r="AC50" s="235"/>
      <c r="AD50" s="236"/>
      <c r="AE50" s="235" t="s">
        <v>1145</v>
      </c>
      <c r="AF50" s="277">
        <v>43761</v>
      </c>
      <c r="AG50" s="250"/>
      <c r="AH50" s="235"/>
      <c r="AI50" s="235"/>
      <c r="AJ50" s="240"/>
      <c r="AK50" s="241"/>
      <c r="AL50" s="241"/>
      <c r="AM50" s="286"/>
      <c r="AN50" s="243"/>
      <c r="AO50" s="245"/>
      <c r="AP50" s="245"/>
      <c r="AR50" s="245"/>
      <c r="AS50" s="245"/>
    </row>
    <row r="51" spans="1:45" s="244" customFormat="1" ht="42" hidden="1" customHeight="1" x14ac:dyDescent="0.2">
      <c r="A51" s="271"/>
      <c r="B51" s="274"/>
      <c r="C51" s="275"/>
      <c r="D51" s="216" t="s">
        <v>1075</v>
      </c>
      <c r="E51" s="217" t="s">
        <v>1125</v>
      </c>
      <c r="F51" s="256" t="s">
        <v>1135</v>
      </c>
      <c r="G51" s="279"/>
      <c r="H51" s="267"/>
      <c r="I51" s="287"/>
      <c r="J51" s="293" t="s">
        <v>1133</v>
      </c>
      <c r="K51" s="284"/>
      <c r="L51" s="224">
        <v>1</v>
      </c>
      <c r="M51" s="225" t="s">
        <v>1132</v>
      </c>
      <c r="N51" s="225">
        <v>300000</v>
      </c>
      <c r="O51" s="248">
        <f t="shared" si="1"/>
        <v>300000</v>
      </c>
      <c r="P51" s="227"/>
      <c r="Q51" s="290"/>
      <c r="R51" s="228"/>
      <c r="S51" s="276"/>
      <c r="T51" s="288"/>
      <c r="U51" s="231"/>
      <c r="V51" s="270"/>
      <c r="W51" s="271"/>
      <c r="X51" s="272"/>
      <c r="Y51" s="261"/>
      <c r="Z51" s="248">
        <v>300000</v>
      </c>
      <c r="AA51" s="235"/>
      <c r="AB51" s="236"/>
      <c r="AC51" s="235"/>
      <c r="AD51" s="236"/>
      <c r="AE51" s="235" t="s">
        <v>1145</v>
      </c>
      <c r="AF51" s="277">
        <v>43761</v>
      </c>
      <c r="AG51" s="250"/>
      <c r="AH51" s="235"/>
      <c r="AI51" s="235"/>
      <c r="AJ51" s="240"/>
      <c r="AK51" s="241"/>
      <c r="AL51" s="241"/>
      <c r="AM51" s="286"/>
      <c r="AN51" s="243"/>
      <c r="AO51" s="245"/>
      <c r="AP51" s="245"/>
      <c r="AR51" s="245"/>
      <c r="AS51" s="245"/>
    </row>
    <row r="52" spans="1:45" s="244" customFormat="1" ht="42" hidden="1" customHeight="1" x14ac:dyDescent="0.2">
      <c r="A52" s="271"/>
      <c r="B52" s="274"/>
      <c r="C52" s="275"/>
      <c r="D52" s="216" t="s">
        <v>1075</v>
      </c>
      <c r="E52" s="217" t="s">
        <v>1125</v>
      </c>
      <c r="F52" s="256" t="s">
        <v>1135</v>
      </c>
      <c r="G52" s="279"/>
      <c r="H52" s="267"/>
      <c r="I52" s="287"/>
      <c r="J52" s="293" t="s">
        <v>1134</v>
      </c>
      <c r="K52" s="284"/>
      <c r="L52" s="224">
        <v>1</v>
      </c>
      <c r="M52" s="225" t="s">
        <v>1132</v>
      </c>
      <c r="N52" s="225">
        <v>300000</v>
      </c>
      <c r="O52" s="248">
        <f t="shared" si="1"/>
        <v>300000</v>
      </c>
      <c r="P52" s="227"/>
      <c r="Q52" s="290"/>
      <c r="R52" s="228"/>
      <c r="S52" s="276"/>
      <c r="T52" s="288"/>
      <c r="U52" s="231"/>
      <c r="V52" s="270"/>
      <c r="W52" s="271"/>
      <c r="X52" s="272"/>
      <c r="Y52" s="261"/>
      <c r="Z52" s="233"/>
      <c r="AA52" s="235"/>
      <c r="AB52" s="236"/>
      <c r="AC52" s="235"/>
      <c r="AD52" s="236"/>
      <c r="AE52" s="235"/>
      <c r="AF52" s="277"/>
      <c r="AG52" s="250"/>
      <c r="AH52" s="235"/>
      <c r="AI52" s="235"/>
      <c r="AJ52" s="240"/>
      <c r="AK52" s="241"/>
      <c r="AL52" s="241"/>
      <c r="AM52" s="286"/>
      <c r="AN52" s="243"/>
      <c r="AO52" s="245"/>
      <c r="AP52" s="245"/>
      <c r="AR52" s="245"/>
      <c r="AS52" s="245"/>
    </row>
    <row r="53" spans="1:45" s="244" customFormat="1" ht="42" hidden="1" customHeight="1" x14ac:dyDescent="0.2">
      <c r="A53" s="271"/>
      <c r="B53" s="274"/>
      <c r="C53" s="275"/>
      <c r="D53" s="216" t="s">
        <v>1075</v>
      </c>
      <c r="E53" s="217" t="s">
        <v>1125</v>
      </c>
      <c r="F53" s="256"/>
      <c r="G53" s="279"/>
      <c r="H53" s="267"/>
      <c r="I53" s="287"/>
      <c r="J53" s="309"/>
      <c r="K53" s="284"/>
      <c r="L53" s="224"/>
      <c r="M53" s="225"/>
      <c r="N53" s="225"/>
      <c r="O53" s="248"/>
      <c r="P53" s="227"/>
      <c r="Q53" s="290"/>
      <c r="R53" s="228"/>
      <c r="S53" s="276"/>
      <c r="T53" s="288"/>
      <c r="U53" s="231"/>
      <c r="V53" s="270"/>
      <c r="W53" s="271"/>
      <c r="X53" s="272"/>
      <c r="Y53" s="261"/>
      <c r="Z53" s="233"/>
      <c r="AA53" s="235"/>
      <c r="AB53" s="236"/>
      <c r="AC53" s="235"/>
      <c r="AD53" s="236"/>
      <c r="AE53" s="235"/>
      <c r="AF53" s="277"/>
      <c r="AG53" s="250"/>
      <c r="AH53" s="235"/>
      <c r="AI53" s="235"/>
      <c r="AJ53" s="240"/>
      <c r="AK53" s="241"/>
      <c r="AL53" s="241"/>
      <c r="AM53" s="286"/>
      <c r="AN53" s="243"/>
      <c r="AO53" s="245"/>
      <c r="AP53" s="245"/>
      <c r="AR53" s="245"/>
      <c r="AS53" s="245"/>
    </row>
    <row r="54" spans="1:45" s="244" customFormat="1" ht="42" hidden="1" customHeight="1" x14ac:dyDescent="0.2">
      <c r="A54" s="271"/>
      <c r="B54" s="214" t="s">
        <v>1073</v>
      </c>
      <c r="C54" s="275"/>
      <c r="D54" s="216" t="s">
        <v>1075</v>
      </c>
      <c r="E54" s="217" t="s">
        <v>1125</v>
      </c>
      <c r="F54" s="256" t="s">
        <v>1146</v>
      </c>
      <c r="G54" s="279"/>
      <c r="H54" s="267"/>
      <c r="I54" s="287"/>
      <c r="J54" s="310" t="s">
        <v>1147</v>
      </c>
      <c r="K54" s="284"/>
      <c r="L54" s="224"/>
      <c r="M54" s="225"/>
      <c r="N54" s="225"/>
      <c r="O54" s="227">
        <f>SUM(O55:O59)</f>
        <v>37000000</v>
      </c>
      <c r="P54" s="227"/>
      <c r="Q54" s="290"/>
      <c r="R54" s="228"/>
      <c r="S54" s="276"/>
      <c r="T54" s="288"/>
      <c r="U54" s="231"/>
      <c r="V54" s="270"/>
      <c r="W54" s="271"/>
      <c r="X54" s="272"/>
      <c r="Y54" s="261"/>
      <c r="Z54" s="241">
        <f>SUM(Z55:Z58)</f>
        <v>36505000</v>
      </c>
      <c r="AA54" s="235"/>
      <c r="AB54" s="236"/>
      <c r="AC54" s="235"/>
      <c r="AD54" s="236"/>
      <c r="AE54" s="235"/>
      <c r="AF54" s="277"/>
      <c r="AG54" s="239"/>
      <c r="AH54" s="235"/>
      <c r="AI54" s="235"/>
      <c r="AJ54" s="240"/>
      <c r="AK54" s="241">
        <v>0</v>
      </c>
      <c r="AL54" s="241">
        <v>0</v>
      </c>
      <c r="AM54" s="311">
        <v>36505000</v>
      </c>
      <c r="AN54" s="243"/>
      <c r="AO54" s="245"/>
      <c r="AP54" s="245"/>
      <c r="AR54" s="245"/>
      <c r="AS54" s="245"/>
    </row>
    <row r="55" spans="1:45" s="244" customFormat="1" ht="42" hidden="1" customHeight="1" x14ac:dyDescent="0.2">
      <c r="A55" s="271"/>
      <c r="B55" s="274"/>
      <c r="C55" s="275"/>
      <c r="D55" s="216" t="s">
        <v>1075</v>
      </c>
      <c r="E55" s="217" t="s">
        <v>1125</v>
      </c>
      <c r="F55" s="256" t="s">
        <v>1146</v>
      </c>
      <c r="G55" s="279"/>
      <c r="H55" s="267"/>
      <c r="I55" s="287"/>
      <c r="J55" s="307" t="s">
        <v>158</v>
      </c>
      <c r="K55" s="284"/>
      <c r="L55" s="224">
        <v>6</v>
      </c>
      <c r="M55" s="225" t="s">
        <v>1148</v>
      </c>
      <c r="N55" s="225">
        <v>6000000</v>
      </c>
      <c r="O55" s="248">
        <f t="shared" ref="O55:O59" si="3">L55*N55</f>
        <v>36000000</v>
      </c>
      <c r="P55" s="233">
        <v>35805000</v>
      </c>
      <c r="Q55" s="312" t="s">
        <v>1149</v>
      </c>
      <c r="R55" s="228">
        <v>43642</v>
      </c>
      <c r="S55" s="276" t="s">
        <v>1150</v>
      </c>
      <c r="T55" s="288" t="s">
        <v>158</v>
      </c>
      <c r="U55" s="231" t="s">
        <v>969</v>
      </c>
      <c r="V55" s="270">
        <v>6</v>
      </c>
      <c r="W55" s="271" t="s">
        <v>1151</v>
      </c>
      <c r="X55" s="272"/>
      <c r="Y55" s="261"/>
      <c r="Z55" s="233">
        <v>35805000</v>
      </c>
      <c r="AA55" s="235"/>
      <c r="AB55" s="236"/>
      <c r="AC55" s="235"/>
      <c r="AD55" s="236"/>
      <c r="AE55" s="230" t="s">
        <v>1152</v>
      </c>
      <c r="AF55" s="277">
        <v>43787</v>
      </c>
      <c r="AG55" s="250"/>
      <c r="AH55" s="235"/>
      <c r="AI55" s="235"/>
      <c r="AJ55" s="240"/>
      <c r="AK55" s="241"/>
      <c r="AL55" s="241"/>
      <c r="AM55" s="286"/>
      <c r="AN55" s="243"/>
      <c r="AO55" s="245"/>
      <c r="AP55" s="245"/>
      <c r="AR55" s="245"/>
      <c r="AS55" s="245"/>
    </row>
    <row r="56" spans="1:45" s="244" customFormat="1" ht="42" hidden="1" customHeight="1" x14ac:dyDescent="0.2">
      <c r="A56" s="271"/>
      <c r="B56" s="274"/>
      <c r="C56" s="275"/>
      <c r="D56" s="216" t="s">
        <v>1075</v>
      </c>
      <c r="E56" s="217" t="s">
        <v>1125</v>
      </c>
      <c r="F56" s="256" t="s">
        <v>1146</v>
      </c>
      <c r="G56" s="279"/>
      <c r="H56" s="267"/>
      <c r="I56" s="287"/>
      <c r="J56" s="293" t="s">
        <v>1087</v>
      </c>
      <c r="K56" s="284"/>
      <c r="L56" s="224"/>
      <c r="M56" s="225"/>
      <c r="N56" s="225"/>
      <c r="O56" s="248">
        <f t="shared" si="3"/>
        <v>0</v>
      </c>
      <c r="P56" s="227"/>
      <c r="Q56" s="290"/>
      <c r="R56" s="228"/>
      <c r="S56" s="276"/>
      <c r="T56" s="288"/>
      <c r="U56" s="231"/>
      <c r="V56" s="270"/>
      <c r="W56" s="271"/>
      <c r="X56" s="272"/>
      <c r="Y56" s="261"/>
      <c r="Z56" s="233"/>
      <c r="AA56" s="235"/>
      <c r="AB56" s="236"/>
      <c r="AC56" s="235"/>
      <c r="AD56" s="236"/>
      <c r="AE56" s="235"/>
      <c r="AF56" s="277"/>
      <c r="AG56" s="250"/>
      <c r="AH56" s="235"/>
      <c r="AI56" s="235"/>
      <c r="AJ56" s="240"/>
      <c r="AK56" s="241"/>
      <c r="AL56" s="241"/>
      <c r="AM56" s="286"/>
      <c r="AN56" s="243"/>
      <c r="AO56" s="245"/>
      <c r="AP56" s="245"/>
      <c r="AR56" s="245"/>
      <c r="AS56" s="245"/>
    </row>
    <row r="57" spans="1:45" s="244" customFormat="1" ht="42" hidden="1" customHeight="1" x14ac:dyDescent="0.2">
      <c r="A57" s="271"/>
      <c r="B57" s="274"/>
      <c r="C57" s="275"/>
      <c r="D57" s="216" t="s">
        <v>1075</v>
      </c>
      <c r="E57" s="217" t="s">
        <v>1125</v>
      </c>
      <c r="F57" s="256" t="s">
        <v>1146</v>
      </c>
      <c r="G57" s="279"/>
      <c r="H57" s="267"/>
      <c r="I57" s="287"/>
      <c r="J57" s="293" t="s">
        <v>1088</v>
      </c>
      <c r="K57" s="284"/>
      <c r="L57" s="224">
        <v>1</v>
      </c>
      <c r="M57" s="225" t="s">
        <v>1132</v>
      </c>
      <c r="N57" s="225">
        <v>400000</v>
      </c>
      <c r="O57" s="248">
        <f t="shared" si="3"/>
        <v>400000</v>
      </c>
      <c r="P57" s="227"/>
      <c r="Q57" s="290"/>
      <c r="R57" s="228"/>
      <c r="S57" s="276"/>
      <c r="T57" s="288"/>
      <c r="U57" s="231"/>
      <c r="V57" s="270"/>
      <c r="W57" s="271"/>
      <c r="X57" s="272"/>
      <c r="Y57" s="261"/>
      <c r="Z57" s="233">
        <v>400000</v>
      </c>
      <c r="AA57" s="235"/>
      <c r="AB57" s="236"/>
      <c r="AC57" s="235"/>
      <c r="AD57" s="236"/>
      <c r="AE57" s="313" t="s">
        <v>1153</v>
      </c>
      <c r="AF57" s="277">
        <v>43808</v>
      </c>
      <c r="AG57" s="250"/>
      <c r="AH57" s="235"/>
      <c r="AI57" s="235"/>
      <c r="AJ57" s="240"/>
      <c r="AK57" s="241"/>
      <c r="AL57" s="241"/>
      <c r="AM57" s="286"/>
      <c r="AN57" s="243"/>
      <c r="AO57" s="245"/>
      <c r="AP57" s="245"/>
      <c r="AR57" s="245"/>
      <c r="AS57" s="245"/>
    </row>
    <row r="58" spans="1:45" s="244" customFormat="1" ht="42" hidden="1" customHeight="1" x14ac:dyDescent="0.2">
      <c r="A58" s="271"/>
      <c r="B58" s="274"/>
      <c r="C58" s="275"/>
      <c r="D58" s="216" t="s">
        <v>1075</v>
      </c>
      <c r="E58" s="217" t="s">
        <v>1125</v>
      </c>
      <c r="F58" s="256" t="s">
        <v>1146</v>
      </c>
      <c r="G58" s="279"/>
      <c r="H58" s="267"/>
      <c r="I58" s="287"/>
      <c r="J58" s="293" t="s">
        <v>1133</v>
      </c>
      <c r="K58" s="284"/>
      <c r="L58" s="224">
        <v>1</v>
      </c>
      <c r="M58" s="225" t="s">
        <v>1132</v>
      </c>
      <c r="N58" s="225">
        <v>300000</v>
      </c>
      <c r="O58" s="248">
        <f t="shared" si="3"/>
        <v>300000</v>
      </c>
      <c r="P58" s="227"/>
      <c r="Q58" s="290"/>
      <c r="R58" s="228"/>
      <c r="S58" s="276"/>
      <c r="T58" s="288"/>
      <c r="U58" s="231"/>
      <c r="V58" s="270"/>
      <c r="W58" s="271"/>
      <c r="X58" s="272"/>
      <c r="Y58" s="261"/>
      <c r="Z58" s="233">
        <v>300000</v>
      </c>
      <c r="AA58" s="235"/>
      <c r="AB58" s="236"/>
      <c r="AC58" s="235"/>
      <c r="AD58" s="236"/>
      <c r="AE58" s="313" t="s">
        <v>1153</v>
      </c>
      <c r="AF58" s="277">
        <v>43808</v>
      </c>
      <c r="AG58" s="250"/>
      <c r="AH58" s="235"/>
      <c r="AI58" s="235"/>
      <c r="AJ58" s="240"/>
      <c r="AK58" s="241"/>
      <c r="AL58" s="241"/>
      <c r="AM58" s="286"/>
      <c r="AN58" s="243"/>
      <c r="AO58" s="245"/>
      <c r="AP58" s="245"/>
      <c r="AR58" s="245"/>
      <c r="AS58" s="245"/>
    </row>
    <row r="59" spans="1:45" s="244" customFormat="1" ht="42" hidden="1" customHeight="1" x14ac:dyDescent="0.2">
      <c r="A59" s="271"/>
      <c r="B59" s="274"/>
      <c r="C59" s="275"/>
      <c r="D59" s="216" t="s">
        <v>1075</v>
      </c>
      <c r="E59" s="217" t="s">
        <v>1125</v>
      </c>
      <c r="F59" s="256" t="s">
        <v>1146</v>
      </c>
      <c r="G59" s="279"/>
      <c r="H59" s="267"/>
      <c r="I59" s="287"/>
      <c r="J59" s="293" t="s">
        <v>1134</v>
      </c>
      <c r="K59" s="284"/>
      <c r="L59" s="224">
        <v>1</v>
      </c>
      <c r="M59" s="225" t="s">
        <v>1132</v>
      </c>
      <c r="N59" s="225">
        <v>300000</v>
      </c>
      <c r="O59" s="248">
        <f t="shared" si="3"/>
        <v>300000</v>
      </c>
      <c r="P59" s="227"/>
      <c r="Q59" s="290"/>
      <c r="R59" s="228"/>
      <c r="S59" s="276"/>
      <c r="T59" s="288"/>
      <c r="U59" s="231"/>
      <c r="V59" s="270"/>
      <c r="W59" s="271"/>
      <c r="X59" s="272"/>
      <c r="Y59" s="261"/>
      <c r="Z59" s="233">
        <v>0</v>
      </c>
      <c r="AA59" s="235"/>
      <c r="AB59" s="236"/>
      <c r="AC59" s="235"/>
      <c r="AD59" s="236"/>
      <c r="AE59" s="235"/>
      <c r="AF59" s="277"/>
      <c r="AG59" s="250"/>
      <c r="AH59" s="235"/>
      <c r="AI59" s="235"/>
      <c r="AJ59" s="240"/>
      <c r="AK59" s="241"/>
      <c r="AL59" s="241"/>
      <c r="AM59" s="286"/>
      <c r="AN59" s="243"/>
      <c r="AO59" s="245"/>
      <c r="AP59" s="245"/>
      <c r="AR59" s="245"/>
      <c r="AS59" s="245"/>
    </row>
    <row r="60" spans="1:45" s="244" customFormat="1" ht="42" hidden="1" customHeight="1" x14ac:dyDescent="0.2">
      <c r="A60" s="271"/>
      <c r="B60" s="274"/>
      <c r="C60" s="275"/>
      <c r="D60" s="216" t="s">
        <v>1075</v>
      </c>
      <c r="E60" s="217" t="s">
        <v>1125</v>
      </c>
      <c r="F60" s="256"/>
      <c r="G60" s="279"/>
      <c r="H60" s="267"/>
      <c r="I60" s="287"/>
      <c r="J60" s="293"/>
      <c r="K60" s="284"/>
      <c r="L60" s="224"/>
      <c r="M60" s="225"/>
      <c r="N60" s="225"/>
      <c r="O60" s="248"/>
      <c r="P60" s="227"/>
      <c r="Q60" s="290"/>
      <c r="R60" s="228"/>
      <c r="S60" s="276"/>
      <c r="T60" s="288"/>
      <c r="U60" s="231"/>
      <c r="V60" s="270"/>
      <c r="W60" s="271"/>
      <c r="X60" s="272"/>
      <c r="Y60" s="261"/>
      <c r="Z60" s="233"/>
      <c r="AA60" s="235"/>
      <c r="AB60" s="236"/>
      <c r="AC60" s="235"/>
      <c r="AD60" s="236"/>
      <c r="AE60" s="235"/>
      <c r="AF60" s="277"/>
      <c r="AG60" s="250"/>
      <c r="AH60" s="235"/>
      <c r="AI60" s="235"/>
      <c r="AJ60" s="240"/>
      <c r="AK60" s="241"/>
      <c r="AL60" s="241"/>
      <c r="AM60" s="286"/>
      <c r="AN60" s="243"/>
      <c r="AO60" s="245"/>
      <c r="AP60" s="245"/>
      <c r="AR60" s="245"/>
      <c r="AS60" s="245"/>
    </row>
    <row r="61" spans="1:45" s="244" customFormat="1" ht="42" hidden="1" customHeight="1" x14ac:dyDescent="0.2">
      <c r="A61" s="271"/>
      <c r="B61" s="274"/>
      <c r="C61" s="275"/>
      <c r="D61" s="216" t="s">
        <v>1075</v>
      </c>
      <c r="E61" s="217" t="s">
        <v>1125</v>
      </c>
      <c r="F61" s="256" t="s">
        <v>1154</v>
      </c>
      <c r="G61" s="279"/>
      <c r="H61" s="267"/>
      <c r="I61" s="287"/>
      <c r="J61" s="215" t="s">
        <v>1155</v>
      </c>
      <c r="K61" s="284"/>
      <c r="L61" s="224"/>
      <c r="M61" s="225"/>
      <c r="N61" s="225"/>
      <c r="O61" s="227">
        <f>SUM(O62:O66)</f>
        <v>36000000</v>
      </c>
      <c r="P61" s="227"/>
      <c r="Q61" s="290"/>
      <c r="R61" s="228"/>
      <c r="S61" s="276"/>
      <c r="T61" s="288"/>
      <c r="U61" s="231"/>
      <c r="V61" s="270"/>
      <c r="W61" s="271"/>
      <c r="X61" s="272"/>
      <c r="Y61" s="261"/>
      <c r="Z61" s="233"/>
      <c r="AA61" s="235"/>
      <c r="AB61" s="236"/>
      <c r="AC61" s="235"/>
      <c r="AD61" s="236"/>
      <c r="AE61" s="235"/>
      <c r="AF61" s="277"/>
      <c r="AG61" s="250"/>
      <c r="AH61" s="235"/>
      <c r="AI61" s="235"/>
      <c r="AJ61" s="240"/>
      <c r="AK61" s="241"/>
      <c r="AL61" s="241"/>
      <c r="AM61" s="286"/>
      <c r="AN61" s="243"/>
      <c r="AO61" s="245"/>
      <c r="AP61" s="245"/>
      <c r="AR61" s="245"/>
      <c r="AS61" s="245"/>
    </row>
    <row r="62" spans="1:45" s="244" customFormat="1" ht="42" hidden="1" customHeight="1" x14ac:dyDescent="0.2">
      <c r="A62" s="271"/>
      <c r="B62" s="274"/>
      <c r="C62" s="275"/>
      <c r="D62" s="216" t="s">
        <v>1075</v>
      </c>
      <c r="E62" s="217" t="s">
        <v>1125</v>
      </c>
      <c r="F62" s="256" t="s">
        <v>1154</v>
      </c>
      <c r="G62" s="279"/>
      <c r="H62" s="267"/>
      <c r="I62" s="287"/>
      <c r="J62" s="293" t="s">
        <v>1156</v>
      </c>
      <c r="K62" s="284"/>
      <c r="L62" s="224">
        <v>1</v>
      </c>
      <c r="M62" s="225" t="s">
        <v>1148</v>
      </c>
      <c r="N62" s="225">
        <v>35000000</v>
      </c>
      <c r="O62" s="248">
        <f t="shared" ref="O62:O66" si="4">L62*N62</f>
        <v>35000000</v>
      </c>
      <c r="P62" s="227"/>
      <c r="Q62" s="290"/>
      <c r="R62" s="228"/>
      <c r="S62" s="276"/>
      <c r="T62" s="288"/>
      <c r="U62" s="231"/>
      <c r="V62" s="270"/>
      <c r="W62" s="271"/>
      <c r="X62" s="272"/>
      <c r="Y62" s="261"/>
      <c r="Z62" s="233"/>
      <c r="AA62" s="235"/>
      <c r="AB62" s="236"/>
      <c r="AC62" s="235"/>
      <c r="AD62" s="236"/>
      <c r="AE62" s="235"/>
      <c r="AF62" s="277"/>
      <c r="AG62" s="250"/>
      <c r="AH62" s="235"/>
      <c r="AI62" s="235"/>
      <c r="AJ62" s="240"/>
      <c r="AK62" s="241"/>
      <c r="AL62" s="241"/>
      <c r="AM62" s="286"/>
      <c r="AN62" s="243"/>
      <c r="AO62" s="245"/>
      <c r="AP62" s="245"/>
      <c r="AR62" s="245"/>
      <c r="AS62" s="245"/>
    </row>
    <row r="63" spans="1:45" s="244" customFormat="1" ht="42" hidden="1" customHeight="1" x14ac:dyDescent="0.2">
      <c r="A63" s="271"/>
      <c r="B63" s="274"/>
      <c r="C63" s="275"/>
      <c r="D63" s="216" t="s">
        <v>1075</v>
      </c>
      <c r="E63" s="217" t="s">
        <v>1125</v>
      </c>
      <c r="F63" s="256" t="s">
        <v>1154</v>
      </c>
      <c r="G63" s="279"/>
      <c r="H63" s="267"/>
      <c r="I63" s="287"/>
      <c r="J63" s="293" t="s">
        <v>1087</v>
      </c>
      <c r="K63" s="284"/>
      <c r="L63" s="224"/>
      <c r="M63" s="225"/>
      <c r="N63" s="225"/>
      <c r="O63" s="248">
        <f t="shared" si="4"/>
        <v>0</v>
      </c>
      <c r="P63" s="227"/>
      <c r="Q63" s="290"/>
      <c r="R63" s="228"/>
      <c r="S63" s="276"/>
      <c r="T63" s="288"/>
      <c r="U63" s="231"/>
      <c r="V63" s="270"/>
      <c r="W63" s="271"/>
      <c r="X63" s="272"/>
      <c r="Y63" s="261"/>
      <c r="Z63" s="233"/>
      <c r="AA63" s="235"/>
      <c r="AB63" s="236"/>
      <c r="AC63" s="235"/>
      <c r="AD63" s="236"/>
      <c r="AE63" s="235"/>
      <c r="AF63" s="277"/>
      <c r="AG63" s="250"/>
      <c r="AH63" s="235"/>
      <c r="AI63" s="235"/>
      <c r="AJ63" s="240"/>
      <c r="AK63" s="241"/>
      <c r="AL63" s="241"/>
      <c r="AM63" s="286"/>
      <c r="AN63" s="243"/>
      <c r="AO63" s="245"/>
      <c r="AP63" s="245"/>
      <c r="AR63" s="245"/>
      <c r="AS63" s="245"/>
    </row>
    <row r="64" spans="1:45" s="244" customFormat="1" ht="42" hidden="1" customHeight="1" x14ac:dyDescent="0.2">
      <c r="A64" s="271"/>
      <c r="B64" s="274"/>
      <c r="C64" s="275"/>
      <c r="D64" s="216" t="s">
        <v>1075</v>
      </c>
      <c r="E64" s="217" t="s">
        <v>1125</v>
      </c>
      <c r="F64" s="256" t="s">
        <v>1154</v>
      </c>
      <c r="G64" s="279"/>
      <c r="H64" s="267"/>
      <c r="I64" s="287"/>
      <c r="J64" s="293" t="s">
        <v>1088</v>
      </c>
      <c r="K64" s="284"/>
      <c r="L64" s="224">
        <v>1</v>
      </c>
      <c r="M64" s="225" t="s">
        <v>1132</v>
      </c>
      <c r="N64" s="225">
        <v>400000</v>
      </c>
      <c r="O64" s="248">
        <f t="shared" si="4"/>
        <v>400000</v>
      </c>
      <c r="P64" s="227"/>
      <c r="Q64" s="290"/>
      <c r="R64" s="228"/>
      <c r="S64" s="276"/>
      <c r="T64" s="288"/>
      <c r="U64" s="231"/>
      <c r="V64" s="270"/>
      <c r="W64" s="271"/>
      <c r="X64" s="272"/>
      <c r="Y64" s="261"/>
      <c r="Z64" s="233"/>
      <c r="AA64" s="235"/>
      <c r="AB64" s="236"/>
      <c r="AC64" s="235"/>
      <c r="AD64" s="236"/>
      <c r="AE64" s="235"/>
      <c r="AF64" s="277"/>
      <c r="AG64" s="250"/>
      <c r="AH64" s="235"/>
      <c r="AI64" s="235"/>
      <c r="AJ64" s="240"/>
      <c r="AK64" s="241"/>
      <c r="AL64" s="241"/>
      <c r="AM64" s="286"/>
      <c r="AN64" s="243"/>
      <c r="AO64" s="245"/>
      <c r="AP64" s="245"/>
      <c r="AR64" s="245"/>
      <c r="AS64" s="245"/>
    </row>
    <row r="65" spans="1:45" s="244" customFormat="1" ht="42" hidden="1" customHeight="1" x14ac:dyDescent="0.2">
      <c r="A65" s="271"/>
      <c r="B65" s="274"/>
      <c r="C65" s="275"/>
      <c r="D65" s="216" t="s">
        <v>1075</v>
      </c>
      <c r="E65" s="217" t="s">
        <v>1125</v>
      </c>
      <c r="F65" s="256" t="s">
        <v>1154</v>
      </c>
      <c r="G65" s="279"/>
      <c r="H65" s="267"/>
      <c r="I65" s="287"/>
      <c r="J65" s="293" t="s">
        <v>1133</v>
      </c>
      <c r="K65" s="284"/>
      <c r="L65" s="224">
        <v>1</v>
      </c>
      <c r="M65" s="225" t="s">
        <v>1132</v>
      </c>
      <c r="N65" s="225">
        <v>300000</v>
      </c>
      <c r="O65" s="248">
        <f t="shared" si="4"/>
        <v>300000</v>
      </c>
      <c r="P65" s="227"/>
      <c r="Q65" s="290"/>
      <c r="R65" s="228"/>
      <c r="S65" s="276"/>
      <c r="T65" s="288"/>
      <c r="U65" s="231"/>
      <c r="V65" s="270"/>
      <c r="W65" s="271"/>
      <c r="X65" s="272"/>
      <c r="Y65" s="261"/>
      <c r="Z65" s="233"/>
      <c r="AA65" s="235"/>
      <c r="AB65" s="236"/>
      <c r="AC65" s="235"/>
      <c r="AD65" s="236"/>
      <c r="AE65" s="235"/>
      <c r="AF65" s="277"/>
      <c r="AG65" s="250"/>
      <c r="AH65" s="235"/>
      <c r="AI65" s="235"/>
      <c r="AJ65" s="240"/>
      <c r="AK65" s="241"/>
      <c r="AL65" s="241"/>
      <c r="AM65" s="286"/>
      <c r="AN65" s="243"/>
      <c r="AO65" s="245"/>
      <c r="AP65" s="245"/>
      <c r="AR65" s="245"/>
      <c r="AS65" s="245"/>
    </row>
    <row r="66" spans="1:45" s="244" customFormat="1" ht="42" hidden="1" customHeight="1" x14ac:dyDescent="0.2">
      <c r="A66" s="271"/>
      <c r="B66" s="274"/>
      <c r="C66" s="275"/>
      <c r="D66" s="216" t="s">
        <v>1075</v>
      </c>
      <c r="E66" s="217" t="s">
        <v>1125</v>
      </c>
      <c r="F66" s="256" t="s">
        <v>1154</v>
      </c>
      <c r="G66" s="279"/>
      <c r="H66" s="267"/>
      <c r="I66" s="287"/>
      <c r="J66" s="293" t="s">
        <v>1134</v>
      </c>
      <c r="K66" s="284"/>
      <c r="L66" s="224">
        <v>1</v>
      </c>
      <c r="M66" s="225" t="s">
        <v>1132</v>
      </c>
      <c r="N66" s="225">
        <v>300000</v>
      </c>
      <c r="O66" s="248">
        <f t="shared" si="4"/>
        <v>300000</v>
      </c>
      <c r="P66" s="227"/>
      <c r="Q66" s="290"/>
      <c r="R66" s="228"/>
      <c r="S66" s="276"/>
      <c r="T66" s="288"/>
      <c r="U66" s="231"/>
      <c r="V66" s="270"/>
      <c r="W66" s="271"/>
      <c r="X66" s="272"/>
      <c r="Y66" s="261"/>
      <c r="Z66" s="233"/>
      <c r="AA66" s="235"/>
      <c r="AB66" s="236"/>
      <c r="AC66" s="235"/>
      <c r="AD66" s="236"/>
      <c r="AE66" s="235"/>
      <c r="AF66" s="277"/>
      <c r="AG66" s="250"/>
      <c r="AH66" s="235"/>
      <c r="AI66" s="235"/>
      <c r="AJ66" s="240"/>
      <c r="AK66" s="241"/>
      <c r="AL66" s="241"/>
      <c r="AM66" s="286"/>
      <c r="AN66" s="243"/>
      <c r="AO66" s="245"/>
      <c r="AP66" s="245"/>
      <c r="AR66" s="245"/>
      <c r="AS66" s="245"/>
    </row>
    <row r="67" spans="1:45" s="244" customFormat="1" ht="42" hidden="1" customHeight="1" x14ac:dyDescent="0.2">
      <c r="A67" s="271"/>
      <c r="B67" s="274"/>
      <c r="C67" s="275"/>
      <c r="D67" s="216"/>
      <c r="E67" s="217"/>
      <c r="F67" s="256"/>
      <c r="G67" s="279"/>
      <c r="H67" s="267"/>
      <c r="I67" s="287"/>
      <c r="J67" s="293"/>
      <c r="K67" s="284"/>
      <c r="L67" s="224"/>
      <c r="M67" s="225"/>
      <c r="N67" s="225"/>
      <c r="O67" s="248"/>
      <c r="P67" s="227"/>
      <c r="Q67" s="290"/>
      <c r="R67" s="228"/>
      <c r="S67" s="276"/>
      <c r="T67" s="288"/>
      <c r="U67" s="231"/>
      <c r="V67" s="270"/>
      <c r="W67" s="271"/>
      <c r="X67" s="272"/>
      <c r="Y67" s="261"/>
      <c r="Z67" s="233"/>
      <c r="AA67" s="235"/>
      <c r="AB67" s="236"/>
      <c r="AC67" s="235"/>
      <c r="AD67" s="236"/>
      <c r="AE67" s="235"/>
      <c r="AF67" s="277"/>
      <c r="AG67" s="250"/>
      <c r="AH67" s="235"/>
      <c r="AI67" s="235"/>
      <c r="AJ67" s="240"/>
      <c r="AK67" s="241"/>
      <c r="AL67" s="241"/>
      <c r="AM67" s="286"/>
      <c r="AN67" s="243"/>
      <c r="AO67" s="245"/>
      <c r="AP67" s="245"/>
      <c r="AR67" s="245"/>
      <c r="AS67" s="245"/>
    </row>
    <row r="68" spans="1:45" s="244" customFormat="1" ht="42" customHeight="1" x14ac:dyDescent="0.2">
      <c r="A68" s="271">
        <v>5</v>
      </c>
      <c r="B68" s="214" t="s">
        <v>1073</v>
      </c>
      <c r="C68" s="215" t="s">
        <v>1074</v>
      </c>
      <c r="D68" s="216" t="s">
        <v>1157</v>
      </c>
      <c r="E68" s="314" t="s">
        <v>1158</v>
      </c>
      <c r="F68" s="256" t="s">
        <v>1159</v>
      </c>
      <c r="G68" s="315" t="s">
        <v>1160</v>
      </c>
      <c r="H68" s="316" t="s">
        <v>1161</v>
      </c>
      <c r="I68" s="221" t="s">
        <v>1162</v>
      </c>
      <c r="J68" s="317" t="s">
        <v>1161</v>
      </c>
      <c r="K68" s="284"/>
      <c r="L68" s="224"/>
      <c r="M68" s="225"/>
      <c r="N68" s="289"/>
      <c r="O68" s="227">
        <f>O69+O72+O73</f>
        <v>200000000</v>
      </c>
      <c r="P68" s="227"/>
      <c r="Q68" s="227"/>
      <c r="R68" s="228"/>
      <c r="S68" s="276"/>
      <c r="T68" s="288"/>
      <c r="U68" s="231"/>
      <c r="V68" s="270"/>
      <c r="W68" s="271"/>
      <c r="X68" s="272"/>
      <c r="Y68" s="261"/>
      <c r="Z68" s="292">
        <v>97405000</v>
      </c>
      <c r="AA68" s="235"/>
      <c r="AB68" s="236"/>
      <c r="AC68" s="235"/>
      <c r="AD68" s="236"/>
      <c r="AE68" s="235"/>
      <c r="AF68" s="238"/>
      <c r="AG68" s="239" t="s">
        <v>1163</v>
      </c>
      <c r="AH68" s="235"/>
      <c r="AI68" s="235"/>
      <c r="AJ68" s="240"/>
      <c r="AK68" s="241"/>
      <c r="AL68" s="241"/>
      <c r="AM68" s="318">
        <v>97405000</v>
      </c>
      <c r="AN68" s="243"/>
      <c r="AO68" s="245"/>
      <c r="AP68" s="245"/>
      <c r="AR68" s="245"/>
      <c r="AS68" s="245"/>
    </row>
    <row r="69" spans="1:45" s="244" customFormat="1" ht="42" customHeight="1" x14ac:dyDescent="0.2">
      <c r="A69" s="271"/>
      <c r="B69" s="214"/>
      <c r="C69" s="215"/>
      <c r="D69" s="216" t="s">
        <v>1157</v>
      </c>
      <c r="E69" s="314" t="s">
        <v>1158</v>
      </c>
      <c r="F69" s="256" t="s">
        <v>1164</v>
      </c>
      <c r="G69" s="315"/>
      <c r="H69" s="316"/>
      <c r="I69" s="221"/>
      <c r="J69" s="288" t="s">
        <v>1087</v>
      </c>
      <c r="K69" s="284"/>
      <c r="L69" s="224"/>
      <c r="M69" s="225"/>
      <c r="N69" s="289"/>
      <c r="O69" s="227">
        <f>SUM(O70:O71)</f>
        <v>700000</v>
      </c>
      <c r="P69" s="227"/>
      <c r="Q69" s="227"/>
      <c r="R69" s="228"/>
      <c r="S69" s="276"/>
      <c r="T69" s="288"/>
      <c r="U69" s="231"/>
      <c r="V69" s="270"/>
      <c r="W69" s="271"/>
      <c r="X69" s="272"/>
      <c r="Y69" s="261"/>
      <c r="Z69" s="233"/>
      <c r="AA69" s="235"/>
      <c r="AB69" s="236"/>
      <c r="AC69" s="235"/>
      <c r="AD69" s="236"/>
      <c r="AE69" s="235"/>
      <c r="AF69" s="238"/>
      <c r="AG69" s="250"/>
      <c r="AH69" s="235"/>
      <c r="AI69" s="235"/>
      <c r="AJ69" s="240"/>
      <c r="AK69" s="241"/>
      <c r="AL69" s="241"/>
      <c r="AM69" s="286"/>
      <c r="AN69" s="243"/>
      <c r="AO69" s="245"/>
      <c r="AP69" s="245"/>
      <c r="AR69" s="245"/>
      <c r="AS69" s="245"/>
    </row>
    <row r="70" spans="1:45" s="244" customFormat="1" ht="42" customHeight="1" x14ac:dyDescent="0.2">
      <c r="A70" s="271"/>
      <c r="B70" s="214"/>
      <c r="C70" s="215"/>
      <c r="D70" s="216" t="s">
        <v>1157</v>
      </c>
      <c r="E70" s="314" t="s">
        <v>1158</v>
      </c>
      <c r="F70" s="256" t="s">
        <v>1164</v>
      </c>
      <c r="G70" s="315"/>
      <c r="H70" s="316"/>
      <c r="I70" s="221"/>
      <c r="J70" s="288" t="s">
        <v>1165</v>
      </c>
      <c r="K70" s="284"/>
      <c r="L70" s="224">
        <v>1</v>
      </c>
      <c r="M70" s="225" t="s">
        <v>1053</v>
      </c>
      <c r="N70" s="289">
        <v>400000</v>
      </c>
      <c r="O70" s="248">
        <f>L70*N70</f>
        <v>400000</v>
      </c>
      <c r="P70" s="227"/>
      <c r="Q70" s="227"/>
      <c r="R70" s="228"/>
      <c r="S70" s="276"/>
      <c r="T70" s="288"/>
      <c r="U70" s="231"/>
      <c r="V70" s="270"/>
      <c r="W70" s="271"/>
      <c r="X70" s="272"/>
      <c r="Y70" s="261"/>
      <c r="Z70" s="233"/>
      <c r="AA70" s="235"/>
      <c r="AB70" s="236"/>
      <c r="AC70" s="235"/>
      <c r="AD70" s="236"/>
      <c r="AE70" s="235"/>
      <c r="AF70" s="238"/>
      <c r="AG70" s="250"/>
      <c r="AH70" s="235"/>
      <c r="AI70" s="235"/>
      <c r="AJ70" s="240"/>
      <c r="AK70" s="241"/>
      <c r="AL70" s="241"/>
      <c r="AM70" s="286"/>
      <c r="AN70" s="243"/>
      <c r="AO70" s="245"/>
      <c r="AP70" s="245"/>
      <c r="AR70" s="245"/>
      <c r="AS70" s="245"/>
    </row>
    <row r="71" spans="1:45" s="244" customFormat="1" ht="42" customHeight="1" x14ac:dyDescent="0.2">
      <c r="A71" s="271"/>
      <c r="B71" s="214"/>
      <c r="C71" s="215"/>
      <c r="D71" s="216" t="s">
        <v>1157</v>
      </c>
      <c r="E71" s="314" t="s">
        <v>1158</v>
      </c>
      <c r="F71" s="256" t="s">
        <v>1164</v>
      </c>
      <c r="G71" s="315"/>
      <c r="H71" s="316"/>
      <c r="I71" s="221"/>
      <c r="J71" s="288" t="s">
        <v>1090</v>
      </c>
      <c r="K71" s="284"/>
      <c r="L71" s="224">
        <v>1</v>
      </c>
      <c r="M71" s="225" t="s">
        <v>1053</v>
      </c>
      <c r="N71" s="289">
        <v>300000</v>
      </c>
      <c r="O71" s="248">
        <f>L71*N71</f>
        <v>300000</v>
      </c>
      <c r="P71" s="227"/>
      <c r="Q71" s="227"/>
      <c r="R71" s="228"/>
      <c r="S71" s="276"/>
      <c r="T71" s="288"/>
      <c r="U71" s="231"/>
      <c r="V71" s="270"/>
      <c r="W71" s="271"/>
      <c r="X71" s="272"/>
      <c r="Y71" s="261"/>
      <c r="Z71" s="233"/>
      <c r="AA71" s="235"/>
      <c r="AB71" s="236"/>
      <c r="AC71" s="235"/>
      <c r="AD71" s="236"/>
      <c r="AE71" s="235"/>
      <c r="AF71" s="238"/>
      <c r="AG71" s="250"/>
      <c r="AH71" s="235"/>
      <c r="AI71" s="235"/>
      <c r="AJ71" s="240"/>
      <c r="AK71" s="241"/>
      <c r="AL71" s="241"/>
      <c r="AM71" s="286"/>
      <c r="AN71" s="243"/>
      <c r="AO71" s="245"/>
      <c r="AP71" s="245"/>
      <c r="AR71" s="245"/>
      <c r="AS71" s="245"/>
    </row>
    <row r="72" spans="1:45" s="244" customFormat="1" ht="42" customHeight="1" x14ac:dyDescent="0.2">
      <c r="A72" s="271"/>
      <c r="B72" s="214"/>
      <c r="C72" s="215"/>
      <c r="D72" s="216" t="s">
        <v>1157</v>
      </c>
      <c r="E72" s="314" t="s">
        <v>1158</v>
      </c>
      <c r="F72" s="256" t="s">
        <v>1166</v>
      </c>
      <c r="G72" s="315"/>
      <c r="H72" s="316"/>
      <c r="I72" s="221"/>
      <c r="J72" s="288" t="s">
        <v>1167</v>
      </c>
      <c r="K72" s="284"/>
      <c r="L72" s="224">
        <v>1</v>
      </c>
      <c r="M72" s="225" t="s">
        <v>1089</v>
      </c>
      <c r="N72" s="289">
        <v>3300000</v>
      </c>
      <c r="O72" s="227">
        <f>L72*N72</f>
        <v>3300000</v>
      </c>
      <c r="P72" s="227"/>
      <c r="Q72" s="227"/>
      <c r="R72" s="228"/>
      <c r="S72" s="276"/>
      <c r="T72" s="288"/>
      <c r="U72" s="231"/>
      <c r="V72" s="270"/>
      <c r="W72" s="271"/>
      <c r="X72" s="272"/>
      <c r="Y72" s="261"/>
      <c r="Z72" s="233"/>
      <c r="AA72" s="235"/>
      <c r="AB72" s="236"/>
      <c r="AC72" s="235"/>
      <c r="AD72" s="236"/>
      <c r="AE72" s="235"/>
      <c r="AF72" s="238"/>
      <c r="AG72" s="250"/>
      <c r="AH72" s="235"/>
      <c r="AI72" s="235"/>
      <c r="AJ72" s="240"/>
      <c r="AK72" s="241"/>
      <c r="AL72" s="241"/>
      <c r="AM72" s="286"/>
      <c r="AN72" s="243"/>
      <c r="AO72" s="245"/>
      <c r="AP72" s="245"/>
      <c r="AR72" s="245"/>
      <c r="AS72" s="245"/>
    </row>
    <row r="73" spans="1:45" s="244" customFormat="1" ht="48" customHeight="1" x14ac:dyDescent="0.2">
      <c r="A73" s="271"/>
      <c r="B73" s="214"/>
      <c r="C73" s="215"/>
      <c r="D73" s="216" t="s">
        <v>1157</v>
      </c>
      <c r="E73" s="314" t="s">
        <v>1158</v>
      </c>
      <c r="F73" s="256" t="s">
        <v>1159</v>
      </c>
      <c r="G73" s="315"/>
      <c r="H73" s="316"/>
      <c r="I73" s="221"/>
      <c r="J73" s="317" t="s">
        <v>1168</v>
      </c>
      <c r="K73" s="284"/>
      <c r="L73" s="224"/>
      <c r="M73" s="225"/>
      <c r="N73" s="289"/>
      <c r="O73" s="227">
        <f>SUM(O74:O75)</f>
        <v>196000000</v>
      </c>
      <c r="P73" s="227"/>
      <c r="Q73" s="227"/>
      <c r="R73" s="228"/>
      <c r="S73" s="276"/>
      <c r="T73" s="288"/>
      <c r="U73" s="231"/>
      <c r="V73" s="270"/>
      <c r="W73" s="271"/>
      <c r="X73" s="272"/>
      <c r="Y73" s="261"/>
      <c r="Z73" s="299"/>
      <c r="AA73" s="235"/>
      <c r="AB73" s="236"/>
      <c r="AC73" s="235"/>
      <c r="AD73" s="236"/>
      <c r="AE73" s="235"/>
      <c r="AF73" s="238"/>
      <c r="AG73" s="319"/>
      <c r="AH73" s="235"/>
      <c r="AI73" s="235"/>
      <c r="AJ73" s="240"/>
      <c r="AK73" s="241"/>
      <c r="AL73" s="241"/>
      <c r="AM73" s="286"/>
      <c r="AN73" s="243"/>
      <c r="AO73" s="245"/>
      <c r="AP73" s="245"/>
      <c r="AR73" s="245"/>
      <c r="AS73" s="245"/>
    </row>
    <row r="74" spans="1:45" s="244" customFormat="1" ht="42" customHeight="1" x14ac:dyDescent="0.2">
      <c r="A74" s="271"/>
      <c r="B74" s="274"/>
      <c r="C74" s="275"/>
      <c r="D74" s="216" t="s">
        <v>1157</v>
      </c>
      <c r="E74" s="314" t="s">
        <v>1158</v>
      </c>
      <c r="F74" s="256" t="s">
        <v>1159</v>
      </c>
      <c r="G74" s="315"/>
      <c r="H74" s="316"/>
      <c r="I74" s="221"/>
      <c r="J74" s="288" t="s">
        <v>1169</v>
      </c>
      <c r="K74" s="284"/>
      <c r="L74" s="224">
        <v>1</v>
      </c>
      <c r="M74" s="225" t="s">
        <v>1053</v>
      </c>
      <c r="N74" s="272">
        <v>98000000</v>
      </c>
      <c r="O74" s="248">
        <f>L74*N74</f>
        <v>98000000</v>
      </c>
      <c r="P74" s="227">
        <v>97405000</v>
      </c>
      <c r="Q74" s="227" t="s">
        <v>1170</v>
      </c>
      <c r="R74" s="228">
        <v>43668</v>
      </c>
      <c r="S74" s="276" t="s">
        <v>1171</v>
      </c>
      <c r="T74" s="288"/>
      <c r="U74" s="231"/>
      <c r="V74" s="270"/>
      <c r="W74" s="271"/>
      <c r="X74" s="272"/>
      <c r="Y74" s="235"/>
      <c r="Z74" s="252">
        <v>97405000</v>
      </c>
      <c r="AA74" s="235"/>
      <c r="AB74" s="236"/>
      <c r="AC74" s="235"/>
      <c r="AD74" s="236"/>
      <c r="AE74" s="235" t="s">
        <v>1172</v>
      </c>
      <c r="AF74" s="238">
        <v>43740</v>
      </c>
      <c r="AG74" s="320"/>
      <c r="AH74" s="235"/>
      <c r="AI74" s="235"/>
      <c r="AJ74" s="240"/>
      <c r="AK74" s="241"/>
      <c r="AL74" s="241"/>
      <c r="AM74" s="286"/>
      <c r="AN74" s="243"/>
      <c r="AO74" s="245"/>
      <c r="AP74" s="245"/>
      <c r="AR74" s="245"/>
      <c r="AS74" s="245"/>
    </row>
    <row r="75" spans="1:45" s="244" customFormat="1" ht="42" customHeight="1" x14ac:dyDescent="0.2">
      <c r="A75" s="271"/>
      <c r="B75" s="274"/>
      <c r="C75" s="275"/>
      <c r="D75" s="216" t="s">
        <v>1157</v>
      </c>
      <c r="E75" s="314" t="s">
        <v>1158</v>
      </c>
      <c r="F75" s="256" t="s">
        <v>1159</v>
      </c>
      <c r="G75" s="315"/>
      <c r="H75" s="316"/>
      <c r="I75" s="221"/>
      <c r="J75" s="288" t="s">
        <v>1173</v>
      </c>
      <c r="K75" s="284"/>
      <c r="L75" s="224">
        <v>1</v>
      </c>
      <c r="M75" s="225" t="s">
        <v>1053</v>
      </c>
      <c r="N75" s="272">
        <v>98000000</v>
      </c>
      <c r="O75" s="248">
        <f>L75*N75</f>
        <v>98000000</v>
      </c>
      <c r="P75" s="241"/>
      <c r="Q75" s="285"/>
      <c r="R75" s="236"/>
      <c r="S75" s="269"/>
      <c r="T75" s="288"/>
      <c r="U75" s="231"/>
      <c r="V75" s="270"/>
      <c r="W75" s="271"/>
      <c r="X75" s="272"/>
      <c r="Y75" s="235"/>
      <c r="Z75" s="233"/>
      <c r="AA75" s="235"/>
      <c r="AB75" s="236"/>
      <c r="AC75" s="235"/>
      <c r="AD75" s="236"/>
      <c r="AE75" s="235"/>
      <c r="AF75" s="277"/>
      <c r="AG75" s="250"/>
      <c r="AH75" s="235"/>
      <c r="AI75" s="235"/>
      <c r="AJ75" s="240"/>
      <c r="AK75" s="241"/>
      <c r="AL75" s="241"/>
      <c r="AM75" s="286"/>
      <c r="AN75" s="243"/>
      <c r="AO75" s="245"/>
      <c r="AP75" s="245"/>
      <c r="AR75" s="245"/>
      <c r="AS75" s="245"/>
    </row>
    <row r="76" spans="1:45" s="346" customFormat="1" ht="42" customHeight="1" thickBot="1" x14ac:dyDescent="0.25">
      <c r="A76" s="321"/>
      <c r="B76" s="322"/>
      <c r="C76" s="322"/>
      <c r="D76" s="323" t="s">
        <v>1157</v>
      </c>
      <c r="E76" s="324" t="s">
        <v>1158</v>
      </c>
      <c r="F76" s="325" t="s">
        <v>1159</v>
      </c>
      <c r="G76" s="326"/>
      <c r="H76" s="327"/>
      <c r="I76" s="328"/>
      <c r="J76" s="329"/>
      <c r="K76" s="330"/>
      <c r="L76" s="331"/>
      <c r="M76" s="321"/>
      <c r="N76" s="332"/>
      <c r="O76" s="333"/>
      <c r="P76" s="333"/>
      <c r="Q76" s="334"/>
      <c r="R76" s="335"/>
      <c r="S76" s="336"/>
      <c r="T76" s="337"/>
      <c r="U76" s="338"/>
      <c r="V76" s="339"/>
      <c r="W76" s="338"/>
      <c r="X76" s="340"/>
      <c r="Y76" s="341"/>
      <c r="Z76" s="333"/>
      <c r="AA76" s="341"/>
      <c r="AB76" s="335"/>
      <c r="AC76" s="341"/>
      <c r="AD76" s="335"/>
      <c r="AE76" s="341"/>
      <c r="AF76" s="342"/>
      <c r="AG76" s="343"/>
      <c r="AH76" s="341"/>
      <c r="AI76" s="341"/>
      <c r="AJ76" s="344"/>
      <c r="AK76" s="333"/>
      <c r="AL76" s="333"/>
      <c r="AM76" s="333"/>
      <c r="AN76" s="345"/>
      <c r="AP76" s="347"/>
    </row>
    <row r="77" spans="1:45" s="346" customFormat="1" ht="42" hidden="1" customHeight="1" thickBot="1" x14ac:dyDescent="0.25">
      <c r="A77" s="348" t="s">
        <v>100</v>
      </c>
      <c r="B77" s="349"/>
      <c r="C77" s="349"/>
      <c r="D77" s="349"/>
      <c r="E77" s="349"/>
      <c r="F77" s="349"/>
      <c r="G77" s="349"/>
      <c r="H77" s="349"/>
      <c r="I77" s="349"/>
      <c r="J77" s="349"/>
      <c r="K77" s="350"/>
      <c r="L77" s="351"/>
      <c r="M77" s="352"/>
      <c r="N77" s="353"/>
      <c r="O77" s="354"/>
      <c r="P77" s="354"/>
      <c r="Q77" s="355"/>
      <c r="R77" s="356"/>
      <c r="S77" s="357"/>
      <c r="T77" s="358"/>
      <c r="U77" s="359"/>
      <c r="V77" s="360"/>
      <c r="W77" s="359"/>
      <c r="X77" s="361"/>
      <c r="Y77" s="362"/>
      <c r="Z77" s="354"/>
      <c r="AA77" s="362"/>
      <c r="AB77" s="356"/>
      <c r="AC77" s="362"/>
      <c r="AD77" s="356"/>
      <c r="AE77" s="362"/>
      <c r="AF77" s="363"/>
      <c r="AG77" s="364"/>
      <c r="AH77" s="362"/>
      <c r="AI77" s="362"/>
      <c r="AJ77" s="365"/>
      <c r="AK77" s="354"/>
      <c r="AL77" s="354"/>
      <c r="AM77" s="354"/>
      <c r="AN77" s="366"/>
      <c r="AP77" s="347"/>
    </row>
    <row r="79" spans="1:45" x14ac:dyDescent="0.2">
      <c r="Z79" s="371">
        <f>SUBTOTAL(9,Z12:Z75)</f>
        <v>194810000</v>
      </c>
      <c r="AM79" s="371">
        <f>SUBTOTAL(9,AM12:AM75)</f>
        <v>97405000</v>
      </c>
    </row>
    <row r="80" spans="1:45" s="186" customFormat="1" x14ac:dyDescent="0.2">
      <c r="A80" s="188"/>
      <c r="B80" s="188"/>
      <c r="C80" s="188"/>
      <c r="D80" s="188"/>
      <c r="E80" s="367"/>
      <c r="F80" s="367"/>
      <c r="G80" s="367"/>
      <c r="H80" s="367"/>
      <c r="I80" s="368"/>
      <c r="J80" s="369"/>
      <c r="K80" s="370"/>
      <c r="L80" s="188"/>
      <c r="M80" s="188"/>
      <c r="N80" s="189"/>
      <c r="O80" s="190"/>
      <c r="P80" s="190"/>
      <c r="Q80" s="190"/>
      <c r="R80" s="191"/>
      <c r="S80" s="192"/>
      <c r="T80" s="190"/>
      <c r="U80" s="192"/>
      <c r="V80" s="193"/>
      <c r="W80" s="192"/>
      <c r="X80" s="190"/>
      <c r="Y80" s="190"/>
      <c r="Z80" s="190"/>
      <c r="AA80" s="190"/>
      <c r="AB80" s="191"/>
      <c r="AC80" s="190"/>
      <c r="AD80" s="191"/>
      <c r="AE80" s="192" t="s">
        <v>1174</v>
      </c>
      <c r="AF80" s="191"/>
      <c r="AG80" s="190"/>
      <c r="AH80" s="190"/>
      <c r="AI80" s="190"/>
      <c r="AJ80" s="190"/>
      <c r="AK80" s="190"/>
      <c r="AL80" s="190"/>
      <c r="AM80" s="190"/>
      <c r="AN80" s="190"/>
      <c r="AQ80" s="187"/>
    </row>
    <row r="81" spans="1:55" s="191" customFormat="1" x14ac:dyDescent="0.2">
      <c r="A81" s="188"/>
      <c r="B81" s="188"/>
      <c r="C81" s="188"/>
      <c r="D81" s="188"/>
      <c r="E81" s="367"/>
      <c r="F81" s="184"/>
      <c r="G81" s="367"/>
      <c r="H81" s="188" t="s">
        <v>1175</v>
      </c>
      <c r="I81" s="368"/>
      <c r="J81" s="369"/>
      <c r="K81" s="370"/>
      <c r="L81" s="188"/>
      <c r="M81" s="188"/>
      <c r="N81" s="189"/>
      <c r="O81" s="190"/>
      <c r="P81" s="190"/>
      <c r="Q81" s="190"/>
      <c r="S81" s="192"/>
      <c r="T81" s="190"/>
      <c r="U81" s="192"/>
      <c r="V81" s="193"/>
      <c r="W81" s="192"/>
      <c r="X81" s="190"/>
      <c r="Y81" s="190"/>
      <c r="Z81" s="190"/>
      <c r="AA81" s="190"/>
      <c r="AC81" s="190"/>
      <c r="AE81" s="192" t="s">
        <v>143</v>
      </c>
      <c r="AG81" s="190"/>
      <c r="AH81" s="190"/>
      <c r="AI81" s="190"/>
      <c r="AJ81" s="190"/>
      <c r="AK81" s="190"/>
      <c r="AL81" s="190"/>
      <c r="AM81" s="190"/>
      <c r="AN81" s="190"/>
      <c r="AO81" s="186"/>
      <c r="AP81" s="186"/>
      <c r="AQ81" s="187"/>
      <c r="AR81" s="186"/>
      <c r="AS81" s="186"/>
      <c r="AT81" s="186"/>
      <c r="AU81" s="186"/>
      <c r="AV81" s="186"/>
      <c r="AW81" s="186"/>
      <c r="AX81" s="186"/>
      <c r="AY81" s="186"/>
      <c r="AZ81" s="186"/>
      <c r="BA81" s="186"/>
      <c r="BB81" s="186"/>
      <c r="BC81" s="186"/>
    </row>
    <row r="82" spans="1:55" s="191" customFormat="1" x14ac:dyDescent="0.2">
      <c r="A82" s="188"/>
      <c r="B82" s="188"/>
      <c r="C82" s="184"/>
      <c r="D82" s="188"/>
      <c r="E82" s="367"/>
      <c r="F82" s="184"/>
      <c r="G82" s="367"/>
      <c r="H82" s="188" t="s">
        <v>145</v>
      </c>
      <c r="I82" s="368"/>
      <c r="J82" s="369"/>
      <c r="K82" s="370"/>
      <c r="L82" s="188"/>
      <c r="M82" s="188"/>
      <c r="N82" s="189"/>
      <c r="O82" s="190"/>
      <c r="P82" s="190"/>
      <c r="Q82" s="190"/>
      <c r="S82" s="192"/>
      <c r="T82" s="190"/>
      <c r="U82" s="192"/>
      <c r="V82" s="193"/>
      <c r="W82" s="192"/>
      <c r="X82" s="190"/>
      <c r="Y82" s="190"/>
      <c r="Z82" s="190"/>
      <c r="AA82" s="190"/>
      <c r="AC82" s="190"/>
      <c r="AE82" s="192"/>
      <c r="AG82" s="190"/>
      <c r="AH82" s="190"/>
      <c r="AI82" s="190"/>
      <c r="AJ82" s="190"/>
      <c r="AK82" s="190"/>
      <c r="AL82" s="190"/>
      <c r="AM82" s="190"/>
      <c r="AN82" s="190"/>
      <c r="AO82" s="186"/>
      <c r="AP82" s="186"/>
      <c r="AQ82" s="187"/>
      <c r="AR82" s="186"/>
      <c r="AS82" s="186"/>
      <c r="AT82" s="186"/>
      <c r="AU82" s="186"/>
      <c r="AV82" s="186"/>
      <c r="AW82" s="186"/>
      <c r="AX82" s="186"/>
      <c r="AY82" s="186"/>
      <c r="AZ82" s="186"/>
      <c r="BA82" s="186"/>
      <c r="BB82" s="186"/>
      <c r="BC82" s="186"/>
    </row>
    <row r="83" spans="1:55" s="191" customFormat="1" x14ac:dyDescent="0.2">
      <c r="A83" s="188"/>
      <c r="B83" s="188"/>
      <c r="C83" s="184"/>
      <c r="D83" s="188"/>
      <c r="E83" s="367"/>
      <c r="F83" s="184"/>
      <c r="G83" s="367"/>
      <c r="H83" s="188"/>
      <c r="I83" s="368"/>
      <c r="J83" s="369"/>
      <c r="K83" s="370"/>
      <c r="L83" s="188"/>
      <c r="M83" s="188"/>
      <c r="N83" s="189"/>
      <c r="O83" s="190"/>
      <c r="P83" s="190"/>
      <c r="Q83" s="190"/>
      <c r="S83" s="192"/>
      <c r="T83" s="190"/>
      <c r="U83" s="192"/>
      <c r="V83" s="193"/>
      <c r="W83" s="192"/>
      <c r="X83" s="190"/>
      <c r="Y83" s="190"/>
      <c r="Z83" s="190"/>
      <c r="AA83" s="190"/>
      <c r="AC83" s="190"/>
      <c r="AE83" s="192"/>
      <c r="AG83" s="190"/>
      <c r="AH83" s="190"/>
      <c r="AI83" s="190"/>
      <c r="AJ83" s="190"/>
      <c r="AK83" s="190"/>
      <c r="AL83" s="190"/>
      <c r="AM83" s="190"/>
      <c r="AN83" s="190"/>
      <c r="AO83" s="186"/>
      <c r="AP83" s="186"/>
      <c r="AQ83" s="187"/>
      <c r="AR83" s="186"/>
      <c r="AS83" s="186"/>
      <c r="AT83" s="186"/>
      <c r="AU83" s="186"/>
      <c r="AV83" s="186"/>
      <c r="AW83" s="186"/>
      <c r="AX83" s="186"/>
      <c r="AY83" s="186"/>
      <c r="AZ83" s="186"/>
      <c r="BA83" s="186"/>
      <c r="BB83" s="186"/>
      <c r="BC83" s="186"/>
    </row>
    <row r="84" spans="1:55" s="191" customFormat="1" x14ac:dyDescent="0.2">
      <c r="A84" s="188"/>
      <c r="B84" s="188"/>
      <c r="C84" s="184"/>
      <c r="D84" s="188"/>
      <c r="E84" s="367"/>
      <c r="F84" s="184"/>
      <c r="G84" s="367"/>
      <c r="H84" s="188"/>
      <c r="I84" s="368"/>
      <c r="J84" s="369"/>
      <c r="K84" s="370"/>
      <c r="L84" s="188"/>
      <c r="M84" s="188"/>
      <c r="N84" s="189"/>
      <c r="O84" s="190"/>
      <c r="P84" s="190"/>
      <c r="Q84" s="190"/>
      <c r="S84" s="192"/>
      <c r="T84" s="190"/>
      <c r="U84" s="192"/>
      <c r="V84" s="193"/>
      <c r="W84" s="192"/>
      <c r="X84" s="190"/>
      <c r="Y84" s="190"/>
      <c r="Z84" s="190"/>
      <c r="AA84" s="190"/>
      <c r="AC84" s="190"/>
      <c r="AE84" s="192"/>
      <c r="AG84" s="371"/>
      <c r="AH84" s="190"/>
      <c r="AI84" s="190"/>
      <c r="AJ84" s="190"/>
      <c r="AK84" s="371" t="s">
        <v>100</v>
      </c>
      <c r="AL84" s="371" t="s">
        <v>1176</v>
      </c>
      <c r="AM84" s="190"/>
      <c r="AN84" s="190"/>
      <c r="AO84" s="186"/>
      <c r="AP84" s="186"/>
      <c r="AQ84" s="187"/>
      <c r="AR84" s="186"/>
      <c r="AS84" s="186"/>
      <c r="AT84" s="186"/>
      <c r="AU84" s="186"/>
      <c r="AV84" s="186"/>
      <c r="AW84" s="186"/>
      <c r="AX84" s="186"/>
      <c r="AY84" s="186"/>
      <c r="AZ84" s="186"/>
      <c r="BA84" s="186"/>
      <c r="BB84" s="186"/>
      <c r="BC84" s="186"/>
    </row>
    <row r="85" spans="1:55" s="191" customFormat="1" ht="51" x14ac:dyDescent="0.2">
      <c r="A85" s="188"/>
      <c r="B85" s="188"/>
      <c r="C85" s="184"/>
      <c r="D85" s="188"/>
      <c r="E85" s="367"/>
      <c r="F85" s="184"/>
      <c r="G85" s="367"/>
      <c r="H85" s="188"/>
      <c r="I85" s="368"/>
      <c r="J85" s="369"/>
      <c r="K85" s="370"/>
      <c r="L85" s="188"/>
      <c r="M85" s="188"/>
      <c r="N85" s="189"/>
      <c r="O85" s="190"/>
      <c r="P85" s="190"/>
      <c r="Q85" s="190"/>
      <c r="S85" s="192"/>
      <c r="T85" s="190"/>
      <c r="U85" s="192"/>
      <c r="V85" s="193"/>
      <c r="W85" s="192"/>
      <c r="X85" s="190"/>
      <c r="Y85" s="190"/>
      <c r="Z85" s="190"/>
      <c r="AA85" s="190"/>
      <c r="AC85" s="190"/>
      <c r="AE85" s="192"/>
      <c r="AG85" s="372" t="s">
        <v>1177</v>
      </c>
      <c r="AH85" s="190"/>
      <c r="AI85" s="190"/>
      <c r="AJ85" s="190"/>
      <c r="AK85" s="190">
        <v>401880000</v>
      </c>
      <c r="AL85" s="190">
        <v>401880000</v>
      </c>
      <c r="AM85" s="190"/>
      <c r="AN85" s="190"/>
      <c r="AO85" s="186"/>
      <c r="AP85" s="186"/>
      <c r="AQ85" s="187"/>
      <c r="AR85" s="186"/>
      <c r="AS85" s="186"/>
      <c r="AT85" s="186"/>
      <c r="AU85" s="186"/>
      <c r="AV85" s="186"/>
      <c r="AW85" s="186"/>
      <c r="AX85" s="186"/>
      <c r="AY85" s="186"/>
      <c r="AZ85" s="186"/>
      <c r="BA85" s="186"/>
      <c r="BB85" s="186"/>
      <c r="BC85" s="186"/>
    </row>
    <row r="86" spans="1:55" s="191" customFormat="1" ht="34" x14ac:dyDescent="0.2">
      <c r="A86" s="188"/>
      <c r="B86" s="188"/>
      <c r="C86" s="188"/>
      <c r="D86" s="188"/>
      <c r="E86" s="367"/>
      <c r="F86" s="184"/>
      <c r="G86" s="367"/>
      <c r="H86" s="188"/>
      <c r="I86" s="368"/>
      <c r="J86" s="369"/>
      <c r="K86" s="370"/>
      <c r="L86" s="188"/>
      <c r="M86" s="188"/>
      <c r="N86" s="189"/>
      <c r="O86" s="190"/>
      <c r="P86" s="190"/>
      <c r="Q86" s="190"/>
      <c r="S86" s="192"/>
      <c r="T86" s="190"/>
      <c r="U86" s="192"/>
      <c r="V86" s="193"/>
      <c r="W86" s="192"/>
      <c r="X86" s="190"/>
      <c r="Y86" s="190"/>
      <c r="Z86" s="190"/>
      <c r="AA86" s="190"/>
      <c r="AC86" s="190"/>
      <c r="AE86" s="192"/>
      <c r="AG86" s="372" t="s">
        <v>1178</v>
      </c>
      <c r="AH86" s="190"/>
      <c r="AI86" s="190"/>
      <c r="AJ86" s="190"/>
      <c r="AK86" s="190">
        <v>174298200</v>
      </c>
      <c r="AL86" s="190">
        <v>174298200</v>
      </c>
      <c r="AM86" s="190"/>
      <c r="AN86" s="190"/>
      <c r="AO86" s="186"/>
      <c r="AP86" s="186"/>
      <c r="AQ86" s="187"/>
      <c r="AR86" s="186"/>
      <c r="AS86" s="186"/>
      <c r="AT86" s="186"/>
      <c r="AU86" s="186"/>
      <c r="AV86" s="186"/>
      <c r="AW86" s="186"/>
      <c r="AX86" s="186"/>
      <c r="AY86" s="186"/>
      <c r="AZ86" s="186"/>
      <c r="BA86" s="186"/>
      <c r="BB86" s="186"/>
      <c r="BC86" s="186"/>
    </row>
    <row r="87" spans="1:55" s="191" customFormat="1" x14ac:dyDescent="0.2">
      <c r="A87" s="188"/>
      <c r="B87" s="188"/>
      <c r="C87" s="184"/>
      <c r="D87" s="188"/>
      <c r="E87" s="367"/>
      <c r="F87" s="184"/>
      <c r="G87" s="367"/>
      <c r="H87" s="188" t="s">
        <v>838</v>
      </c>
      <c r="I87" s="368"/>
      <c r="J87" s="369"/>
      <c r="K87" s="370"/>
      <c r="L87" s="188"/>
      <c r="M87" s="188"/>
      <c r="N87" s="189"/>
      <c r="O87" s="190"/>
      <c r="P87" s="190"/>
      <c r="Q87" s="190"/>
      <c r="S87" s="192"/>
      <c r="T87" s="190"/>
      <c r="U87" s="192"/>
      <c r="V87" s="193"/>
      <c r="W87" s="192"/>
      <c r="X87" s="190"/>
      <c r="Y87" s="190"/>
      <c r="Z87" s="190"/>
      <c r="AA87" s="190"/>
      <c r="AC87" s="190"/>
      <c r="AE87" s="192" t="s">
        <v>1179</v>
      </c>
      <c r="AG87" s="373" t="s">
        <v>1163</v>
      </c>
      <c r="AH87" s="190"/>
      <c r="AI87" s="190"/>
      <c r="AJ87" s="190"/>
      <c r="AK87" s="190">
        <v>97405000</v>
      </c>
      <c r="AL87" s="190">
        <v>97405000</v>
      </c>
      <c r="AM87" s="190"/>
      <c r="AN87" s="190"/>
      <c r="AO87" s="186"/>
      <c r="AP87" s="186"/>
      <c r="AQ87" s="187"/>
      <c r="AR87" s="186"/>
      <c r="AS87" s="186"/>
      <c r="AT87" s="186"/>
      <c r="AU87" s="186"/>
      <c r="AV87" s="186"/>
      <c r="AW87" s="186"/>
      <c r="AX87" s="186"/>
      <c r="AY87" s="186"/>
      <c r="AZ87" s="186"/>
      <c r="BA87" s="186"/>
      <c r="BB87" s="186"/>
      <c r="BC87" s="186"/>
    </row>
    <row r="88" spans="1:55" s="191" customFormat="1" x14ac:dyDescent="0.2">
      <c r="A88" s="188"/>
      <c r="B88" s="188"/>
      <c r="C88" s="184"/>
      <c r="D88" s="188"/>
      <c r="E88" s="367"/>
      <c r="F88" s="184"/>
      <c r="G88" s="367"/>
      <c r="H88" s="188" t="s">
        <v>839</v>
      </c>
      <c r="I88" s="368"/>
      <c r="J88" s="369"/>
      <c r="K88" s="370"/>
      <c r="L88" s="188"/>
      <c r="M88" s="188"/>
      <c r="N88" s="189"/>
      <c r="O88" s="190"/>
      <c r="P88" s="190"/>
      <c r="Q88" s="190"/>
      <c r="S88" s="192"/>
      <c r="T88" s="190"/>
      <c r="U88" s="192"/>
      <c r="V88" s="193"/>
      <c r="W88" s="192"/>
      <c r="X88" s="190"/>
      <c r="Y88" s="190"/>
      <c r="Z88" s="190"/>
      <c r="AA88" s="190"/>
      <c r="AC88" s="190"/>
      <c r="AE88" s="192" t="s">
        <v>976</v>
      </c>
      <c r="AG88" s="374"/>
      <c r="AH88" s="190"/>
      <c r="AI88" s="190"/>
      <c r="AJ88" s="190"/>
      <c r="AK88" s="190"/>
      <c r="AL88" s="190"/>
      <c r="AM88" s="190"/>
      <c r="AN88" s="190"/>
      <c r="AO88" s="186"/>
      <c r="AP88" s="186"/>
      <c r="AQ88" s="187"/>
      <c r="AR88" s="186"/>
      <c r="AS88" s="186"/>
      <c r="AT88" s="186"/>
      <c r="AU88" s="186"/>
      <c r="AV88" s="186"/>
      <c r="AW88" s="186"/>
      <c r="AX88" s="186"/>
      <c r="AY88" s="186"/>
      <c r="AZ88" s="186"/>
      <c r="BA88" s="186"/>
      <c r="BB88" s="186"/>
      <c r="BC88" s="186"/>
    </row>
    <row r="89" spans="1:55" x14ac:dyDescent="0.2">
      <c r="AG89" s="373" t="s">
        <v>1180</v>
      </c>
      <c r="AK89" s="371">
        <f>SUBTOTAL(9,AK85:AK88)</f>
        <v>673583200</v>
      </c>
      <c r="AL89" s="371">
        <f>SUBTOTAL(9,AL85:AL88)</f>
        <v>673583200</v>
      </c>
    </row>
    <row r="91" spans="1:55" x14ac:dyDescent="0.2">
      <c r="AF91" s="191" t="s">
        <v>1176</v>
      </c>
    </row>
    <row r="92" spans="1:55" x14ac:dyDescent="0.2">
      <c r="AE92" s="190" t="s">
        <v>1081</v>
      </c>
      <c r="AF92" s="375">
        <v>174298200</v>
      </c>
    </row>
    <row r="93" spans="1:55" x14ac:dyDescent="0.2">
      <c r="AE93" s="190" t="s">
        <v>1181</v>
      </c>
      <c r="AF93" s="375">
        <v>401880000</v>
      </c>
    </row>
    <row r="94" spans="1:55" x14ac:dyDescent="0.2">
      <c r="AE94" s="190" t="s">
        <v>1163</v>
      </c>
      <c r="AF94" s="375">
        <v>97405000</v>
      </c>
    </row>
    <row r="96" spans="1:55" x14ac:dyDescent="0.2">
      <c r="AE96" s="371" t="s">
        <v>1182</v>
      </c>
      <c r="AF96" s="376">
        <f>SUM(AF92:AF95)</f>
        <v>673583200</v>
      </c>
    </row>
  </sheetData>
  <autoFilter ref="A10:AN77" xr:uid="{00000000-0009-0000-0000-000001000000}">
    <filterColumn colId="4">
      <filters>
        <filter val="40"/>
      </filters>
    </filterColumn>
  </autoFilter>
  <mergeCells count="47">
    <mergeCell ref="AK8:AK9"/>
    <mergeCell ref="AL8:AL9"/>
    <mergeCell ref="R8:R9"/>
    <mergeCell ref="V8:V9"/>
    <mergeCell ref="W8:W9"/>
    <mergeCell ref="X8:X9"/>
    <mergeCell ref="AA8:AB8"/>
    <mergeCell ref="AC8:AD8"/>
    <mergeCell ref="AE8:AF8"/>
    <mergeCell ref="U7:U9"/>
    <mergeCell ref="AK7:AL7"/>
    <mergeCell ref="AM7:AM9"/>
    <mergeCell ref="AN7:AN9"/>
    <mergeCell ref="AP7:AP9"/>
    <mergeCell ref="D8:D9"/>
    <mergeCell ref="E8:E9"/>
    <mergeCell ref="F8:F9"/>
    <mergeCell ref="G8:G9"/>
    <mergeCell ref="H8:H9"/>
    <mergeCell ref="I8:I9"/>
    <mergeCell ref="V7:X7"/>
    <mergeCell ref="Y7:Y9"/>
    <mergeCell ref="Z7:Z9"/>
    <mergeCell ref="AA7:AF7"/>
    <mergeCell ref="AG7:AG9"/>
    <mergeCell ref="AH7:AJ8"/>
    <mergeCell ref="T7:T9"/>
    <mergeCell ref="L8:L9"/>
    <mergeCell ref="M8:M9"/>
    <mergeCell ref="N8:N9"/>
    <mergeCell ref="Q8:Q9"/>
    <mergeCell ref="J7:J9"/>
    <mergeCell ref="K7:K9"/>
    <mergeCell ref="L7:N7"/>
    <mergeCell ref="O7:O9"/>
    <mergeCell ref="P7:S7"/>
    <mergeCell ref="A1:AN1"/>
    <mergeCell ref="A2:AN2"/>
    <mergeCell ref="A3:AN3"/>
    <mergeCell ref="B4:K4"/>
    <mergeCell ref="A6:O6"/>
    <mergeCell ref="P6:AN6"/>
    <mergeCell ref="A7:A9"/>
    <mergeCell ref="B7:B9"/>
    <mergeCell ref="C7:C9"/>
    <mergeCell ref="D7:F7"/>
    <mergeCell ref="G7:I7"/>
  </mergeCells>
  <dataValidations count="1">
    <dataValidation type="list" allowBlank="1" showInputMessage="1" showErrorMessage="1" sqref="AG12:AG77" xr:uid="{00000000-0002-0000-0100-000000000000}">
      <formula1>nam_aset</formula1>
    </dataValidation>
  </dataValidations>
  <printOptions horizontalCentered="1"/>
  <pageMargins left="0.19685039370078741" right="0" top="0.59055118110236227" bottom="0.98425196850393704" header="0.27559055118110237" footer="0.39370078740157483"/>
  <pageSetup paperSize="10000" scale="31" pageOrder="overThenDown" orientation="landscape" r:id="rId1"/>
  <headerFooter scaleWithDoc="0" alignWithMargins="0"/>
  <colBreaks count="1" manualBreakCount="1">
    <brk id="4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sheetPr>
  <dimension ref="B1:AF60"/>
  <sheetViews>
    <sheetView workbookViewId="0">
      <pane xSplit="1" topLeftCell="N1" activePane="topRight" state="frozen"/>
      <selection pane="topRight" activeCell="Q16" sqref="Q16"/>
    </sheetView>
  </sheetViews>
  <sheetFormatPr baseColWidth="10" defaultColWidth="8.83203125" defaultRowHeight="15" x14ac:dyDescent="0.2"/>
  <cols>
    <col min="1" max="1" width="3.5" customWidth="1"/>
    <col min="2" max="2" width="6.5" customWidth="1"/>
    <col min="3" max="3" width="36.33203125" bestFit="1" customWidth="1"/>
    <col min="4" max="4" width="20" style="169" bestFit="1" customWidth="1"/>
    <col min="5" max="5" width="16.5" style="169" customWidth="1"/>
    <col min="6" max="6" width="16.1640625" style="169" customWidth="1"/>
    <col min="7" max="7" width="16.5" style="169" customWidth="1"/>
    <col min="8" max="8" width="16.6640625" style="169" customWidth="1"/>
    <col min="9" max="9" width="15.5" style="169" customWidth="1"/>
    <col min="10" max="10" width="16.6640625" style="169" customWidth="1"/>
    <col min="11" max="11" width="17.6640625" style="169" customWidth="1"/>
    <col min="12" max="13" width="15" style="169" customWidth="1"/>
    <col min="14" max="14" width="15.33203125" style="169" customWidth="1"/>
    <col min="15" max="15" width="18.6640625" style="169" customWidth="1"/>
    <col min="17" max="17" width="20.83203125" style="524" customWidth="1"/>
    <col min="18" max="18" width="17.5" style="524" customWidth="1"/>
    <col min="19" max="20" width="16.5" style="524" customWidth="1"/>
    <col min="21" max="21" width="18.1640625" style="524" customWidth="1"/>
    <col min="22" max="22" width="16.33203125" style="524" customWidth="1"/>
    <col min="23" max="23" width="16" style="524" customWidth="1"/>
    <col min="24" max="24" width="19.5" style="524" customWidth="1"/>
    <col min="25" max="25" width="16.5" style="524" customWidth="1"/>
    <col min="26" max="26" width="20.6640625" customWidth="1"/>
    <col min="27" max="27" width="14" bestFit="1" customWidth="1"/>
    <col min="30" max="30" width="15.5" customWidth="1"/>
    <col min="31" max="31" width="16.6640625" customWidth="1"/>
    <col min="32" max="32" width="17.6640625" bestFit="1" customWidth="1"/>
  </cols>
  <sheetData>
    <row r="1" spans="2:32" ht="21" x14ac:dyDescent="0.2">
      <c r="B1" s="1027" t="s">
        <v>1005</v>
      </c>
      <c r="C1" s="1027"/>
      <c r="D1" s="1027"/>
      <c r="E1" s="1027"/>
      <c r="F1" s="1027"/>
      <c r="G1" s="1027"/>
      <c r="H1" s="1027"/>
      <c r="I1" s="1027"/>
      <c r="J1" s="1027"/>
      <c r="K1" s="1027"/>
      <c r="L1" s="1027"/>
      <c r="M1" s="1027"/>
      <c r="N1" s="1027"/>
      <c r="O1" s="1027"/>
    </row>
    <row r="2" spans="2:32" ht="21" x14ac:dyDescent="0.2">
      <c r="B2" s="1027" t="s">
        <v>1006</v>
      </c>
      <c r="C2" s="1027"/>
      <c r="D2" s="1027"/>
      <c r="E2" s="1027"/>
      <c r="F2" s="1027"/>
      <c r="G2" s="1027"/>
      <c r="H2" s="1027"/>
      <c r="I2" s="1027"/>
      <c r="J2" s="1027"/>
      <c r="K2" s="1027"/>
      <c r="L2" s="1027"/>
      <c r="M2" s="1027"/>
      <c r="N2" s="1027"/>
      <c r="O2" s="1027"/>
    </row>
    <row r="3" spans="2:32" ht="21" x14ac:dyDescent="0.2">
      <c r="B3" s="1027" t="s">
        <v>1007</v>
      </c>
      <c r="C3" s="1027"/>
      <c r="D3" s="1027"/>
      <c r="E3" s="1027"/>
      <c r="F3" s="1027"/>
      <c r="G3" s="1027"/>
      <c r="H3" s="1027"/>
      <c r="I3" s="1027"/>
      <c r="J3" s="1027"/>
      <c r="K3" s="1027"/>
      <c r="L3" s="1027"/>
      <c r="M3" s="1027"/>
      <c r="N3" s="1027"/>
      <c r="O3" s="1027"/>
    </row>
    <row r="5" spans="2:32" s="166" customFormat="1" x14ac:dyDescent="0.2">
      <c r="B5" s="1028" t="s">
        <v>1008</v>
      </c>
      <c r="C5" s="979" t="s">
        <v>1009</v>
      </c>
      <c r="D5" s="1024" t="s">
        <v>1010</v>
      </c>
      <c r="E5" s="1029" t="s">
        <v>1011</v>
      </c>
      <c r="F5" s="1029"/>
      <c r="G5" s="1029"/>
      <c r="H5" s="1029"/>
      <c r="I5" s="1029"/>
      <c r="J5" s="1024" t="s">
        <v>1012</v>
      </c>
      <c r="K5" s="1029" t="s">
        <v>1013</v>
      </c>
      <c r="L5" s="1029"/>
      <c r="M5" s="521"/>
      <c r="N5" s="1024" t="s">
        <v>1014</v>
      </c>
      <c r="O5" s="1024" t="s">
        <v>1015</v>
      </c>
      <c r="Q5" s="1022" t="s">
        <v>1219</v>
      </c>
      <c r="R5" s="1025" t="s">
        <v>1220</v>
      </c>
      <c r="S5" s="1026"/>
      <c r="T5" s="525"/>
      <c r="U5" s="1022" t="s">
        <v>1221</v>
      </c>
      <c r="V5" s="1023" t="s">
        <v>1013</v>
      </c>
      <c r="W5" s="1023"/>
      <c r="X5" s="1022" t="s">
        <v>1014</v>
      </c>
      <c r="Y5" s="1022" t="s">
        <v>1222</v>
      </c>
    </row>
    <row r="6" spans="2:32" s="175" customFormat="1" ht="36" customHeight="1" x14ac:dyDescent="0.2">
      <c r="B6" s="1028"/>
      <c r="C6" s="979"/>
      <c r="D6" s="1024"/>
      <c r="E6" s="520" t="s">
        <v>1016</v>
      </c>
      <c r="F6" s="520" t="s">
        <v>1017</v>
      </c>
      <c r="G6" s="520" t="s">
        <v>1018</v>
      </c>
      <c r="H6" s="174" t="s">
        <v>1020</v>
      </c>
      <c r="I6" s="174" t="s">
        <v>1019</v>
      </c>
      <c r="J6" s="1024"/>
      <c r="K6" s="520" t="s">
        <v>1021</v>
      </c>
      <c r="L6" s="520" t="s">
        <v>1022</v>
      </c>
      <c r="M6" s="174" t="s">
        <v>1019</v>
      </c>
      <c r="N6" s="1024"/>
      <c r="O6" s="1024"/>
      <c r="Q6" s="1022"/>
      <c r="R6" s="526" t="s">
        <v>1223</v>
      </c>
      <c r="S6" s="527" t="s">
        <v>1226</v>
      </c>
      <c r="T6" s="527" t="s">
        <v>1224</v>
      </c>
      <c r="U6" s="1022"/>
      <c r="V6" s="527" t="s">
        <v>1227</v>
      </c>
      <c r="W6" s="527" t="s">
        <v>1224</v>
      </c>
      <c r="X6" s="1022"/>
      <c r="Y6" s="1022"/>
    </row>
    <row r="7" spans="2:32" s="178" customFormat="1" ht="15.75" customHeight="1" x14ac:dyDescent="0.2">
      <c r="B7" s="176">
        <v>1</v>
      </c>
      <c r="C7" s="177">
        <v>2</v>
      </c>
      <c r="D7" s="176">
        <v>3</v>
      </c>
      <c r="E7" s="177">
        <v>4</v>
      </c>
      <c r="F7" s="176">
        <v>5</v>
      </c>
      <c r="G7" s="177">
        <v>6</v>
      </c>
      <c r="H7" s="177"/>
      <c r="I7" s="176">
        <v>7</v>
      </c>
      <c r="J7" s="177">
        <v>8</v>
      </c>
      <c r="K7" s="176">
        <v>9</v>
      </c>
      <c r="L7" s="177">
        <v>10</v>
      </c>
      <c r="M7" s="177"/>
      <c r="N7" s="176">
        <v>11</v>
      </c>
      <c r="O7" s="177">
        <v>12</v>
      </c>
      <c r="Q7" s="528">
        <v>3</v>
      </c>
      <c r="R7" s="529">
        <v>4</v>
      </c>
      <c r="S7" s="528"/>
      <c r="T7" s="528"/>
      <c r="U7" s="529">
        <v>8</v>
      </c>
      <c r="V7" s="528">
        <v>9</v>
      </c>
      <c r="W7" s="529">
        <v>10</v>
      </c>
      <c r="X7" s="528">
        <v>11</v>
      </c>
      <c r="Y7" s="529">
        <v>12</v>
      </c>
    </row>
    <row r="8" spans="2:32" s="175" customFormat="1" ht="15.75" customHeight="1" x14ac:dyDescent="0.2">
      <c r="B8" s="179">
        <v>1</v>
      </c>
      <c r="C8" s="179" t="s">
        <v>21</v>
      </c>
      <c r="D8" s="520">
        <f>D9+D11+D22+D25+D30+D34</f>
        <v>4273674261.0082979</v>
      </c>
      <c r="E8" s="520">
        <f>E9+E11+E22+E25+E30+E34</f>
        <v>576178200</v>
      </c>
      <c r="F8" s="520">
        <f t="shared" ref="F8:O8" si="0">F9+F11+F22+F25+F30+F34</f>
        <v>0</v>
      </c>
      <c r="G8" s="520">
        <f t="shared" si="0"/>
        <v>0</v>
      </c>
      <c r="H8" s="520">
        <f t="shared" si="0"/>
        <v>0</v>
      </c>
      <c r="I8" s="520">
        <f t="shared" si="0"/>
        <v>918337106.72000003</v>
      </c>
      <c r="J8" s="520">
        <f>J9+J11+J22+J25+J30+J34+J36</f>
        <v>2011511726.7886386</v>
      </c>
      <c r="K8" s="520">
        <f t="shared" si="0"/>
        <v>0</v>
      </c>
      <c r="L8" s="520">
        <f t="shared" si="0"/>
        <v>0</v>
      </c>
      <c r="M8" s="520"/>
      <c r="N8" s="520">
        <f t="shared" si="0"/>
        <v>70000000</v>
      </c>
      <c r="O8" s="520">
        <f t="shared" si="0"/>
        <v>5698189567.7282982</v>
      </c>
      <c r="Q8" s="551">
        <f t="shared" ref="Q8:Y8" si="1">Q9+Q11+Q22+Q25+Q28+Q33+Q37</f>
        <v>3340340367.9066811</v>
      </c>
      <c r="R8" s="526">
        <f t="shared" si="1"/>
        <v>254695155.36722842</v>
      </c>
      <c r="S8" s="551">
        <f t="shared" si="1"/>
        <v>842649001.41999996</v>
      </c>
      <c r="T8" s="551">
        <f t="shared" si="1"/>
        <v>0</v>
      </c>
      <c r="U8" s="551">
        <f t="shared" si="1"/>
        <v>1097344156.7872286</v>
      </c>
      <c r="V8" s="551">
        <f t="shared" si="1"/>
        <v>70000000</v>
      </c>
      <c r="W8" s="551">
        <f t="shared" si="1"/>
        <v>17191400</v>
      </c>
      <c r="X8" s="551">
        <f t="shared" si="1"/>
        <v>87191400</v>
      </c>
      <c r="Y8" s="551">
        <f t="shared" si="1"/>
        <v>4350493124.6939096</v>
      </c>
      <c r="Z8" s="558">
        <f>AE17-Y8</f>
        <v>-10123271.829999924</v>
      </c>
    </row>
    <row r="9" spans="2:32" s="166" customFormat="1" x14ac:dyDescent="0.2">
      <c r="B9" s="173" t="s">
        <v>22</v>
      </c>
      <c r="C9" s="173" t="s">
        <v>23</v>
      </c>
      <c r="D9" s="547">
        <f>D10</f>
        <v>0</v>
      </c>
      <c r="E9" s="180">
        <f t="shared" ref="E9:O9" si="2">E10</f>
        <v>0</v>
      </c>
      <c r="F9" s="180">
        <f t="shared" si="2"/>
        <v>0</v>
      </c>
      <c r="G9" s="180">
        <f t="shared" si="2"/>
        <v>0</v>
      </c>
      <c r="H9" s="180">
        <v>0</v>
      </c>
      <c r="I9" s="180">
        <f t="shared" si="2"/>
        <v>0</v>
      </c>
      <c r="J9" s="180">
        <f t="shared" si="2"/>
        <v>0</v>
      </c>
      <c r="K9" s="180">
        <f t="shared" si="2"/>
        <v>0</v>
      </c>
      <c r="L9" s="180">
        <f t="shared" si="2"/>
        <v>0</v>
      </c>
      <c r="M9" s="180"/>
      <c r="N9" s="180">
        <f t="shared" si="2"/>
        <v>0</v>
      </c>
      <c r="O9" s="180">
        <f t="shared" si="2"/>
        <v>0</v>
      </c>
      <c r="Q9" s="530">
        <v>0</v>
      </c>
      <c r="R9" s="530">
        <v>0</v>
      </c>
      <c r="S9" s="530">
        <v>0</v>
      </c>
      <c r="T9" s="530">
        <v>0</v>
      </c>
      <c r="U9" s="531">
        <f>U10</f>
        <v>0</v>
      </c>
      <c r="V9" s="532">
        <v>0</v>
      </c>
      <c r="W9" s="544">
        <v>0</v>
      </c>
      <c r="X9" s="531">
        <f>X10</f>
        <v>0</v>
      </c>
      <c r="Y9" s="533">
        <f>Y10</f>
        <v>0</v>
      </c>
    </row>
    <row r="10" spans="2:32" x14ac:dyDescent="0.2">
      <c r="B10" s="2" t="s">
        <v>24</v>
      </c>
      <c r="C10" s="2" t="s">
        <v>23</v>
      </c>
      <c r="D10" s="548">
        <v>0</v>
      </c>
      <c r="E10" s="548">
        <v>0</v>
      </c>
      <c r="F10" s="548">
        <v>0</v>
      </c>
      <c r="G10" s="548">
        <v>0</v>
      </c>
      <c r="H10" s="548">
        <v>0</v>
      </c>
      <c r="I10" s="548">
        <v>0</v>
      </c>
      <c r="J10" s="548">
        <v>0</v>
      </c>
      <c r="K10" s="181"/>
      <c r="L10" s="181"/>
      <c r="M10" s="181"/>
      <c r="N10" s="181">
        <f>SUM(K10:L10)</f>
        <v>0</v>
      </c>
      <c r="O10" s="181">
        <f>+E10+J10-N10</f>
        <v>0</v>
      </c>
      <c r="Q10" s="530">
        <v>0</v>
      </c>
      <c r="R10" s="530">
        <v>0</v>
      </c>
      <c r="S10" s="530">
        <v>0</v>
      </c>
      <c r="T10" s="530">
        <v>0</v>
      </c>
      <c r="U10" s="531">
        <f>SUM(R10:T10)</f>
        <v>0</v>
      </c>
      <c r="V10" s="532">
        <v>0</v>
      </c>
      <c r="W10" s="544">
        <v>0</v>
      </c>
      <c r="X10" s="531">
        <f>SUM(V10:W10)</f>
        <v>0</v>
      </c>
      <c r="Y10" s="534">
        <f t="shared" ref="Y10:Y27" si="3">Q10+U10-X10</f>
        <v>0</v>
      </c>
    </row>
    <row r="11" spans="2:32" s="166" customFormat="1" x14ac:dyDescent="0.2">
      <c r="B11" s="173" t="s">
        <v>25</v>
      </c>
      <c r="C11" s="173" t="s">
        <v>26</v>
      </c>
      <c r="D11" s="180">
        <f t="shared" ref="D11:I11" si="4">SUM(D12:D21)</f>
        <v>3104874730.0082979</v>
      </c>
      <c r="E11" s="180">
        <f t="shared" si="4"/>
        <v>401880000</v>
      </c>
      <c r="F11" s="547">
        <f t="shared" si="4"/>
        <v>0</v>
      </c>
      <c r="G11" s="547">
        <f t="shared" si="4"/>
        <v>0</v>
      </c>
      <c r="H11" s="547">
        <f t="shared" si="4"/>
        <v>0</v>
      </c>
      <c r="I11" s="180">
        <f t="shared" si="4"/>
        <v>918337106.72000003</v>
      </c>
      <c r="J11" s="180">
        <f t="shared" ref="J11:N11" si="5">SUM(J12:J21)</f>
        <v>1320217106.72</v>
      </c>
      <c r="K11" s="180">
        <f t="shared" si="5"/>
        <v>0</v>
      </c>
      <c r="L11" s="180">
        <f t="shared" si="5"/>
        <v>0</v>
      </c>
      <c r="M11" s="180"/>
      <c r="N11" s="180">
        <f t="shared" si="5"/>
        <v>70000000</v>
      </c>
      <c r="O11" s="180">
        <f>SUM(O12:O21)</f>
        <v>4355091836.7282982</v>
      </c>
      <c r="Q11" s="533">
        <f>SUM(Q12:Q21)</f>
        <v>2969625520.4999399</v>
      </c>
      <c r="R11" s="533">
        <f>SUM(R12:R21)</f>
        <v>233572464.75</v>
      </c>
      <c r="S11" s="533">
        <f t="shared" ref="S11:T11" si="6">SUM(S12:S24)</f>
        <v>842649001.41999996</v>
      </c>
      <c r="T11" s="535">
        <f t="shared" si="6"/>
        <v>0</v>
      </c>
      <c r="U11" s="536">
        <f>SUM(U12:U21)</f>
        <v>1076221466.1700001</v>
      </c>
      <c r="V11" s="533">
        <f>SUM(V12:V24)</f>
        <v>70000000</v>
      </c>
      <c r="W11" s="533">
        <f>SUM(W12:W24)</f>
        <v>17191400</v>
      </c>
      <c r="X11" s="533">
        <f t="shared" ref="X11" si="7">SUM(X12:X24)</f>
        <v>87191400</v>
      </c>
      <c r="Y11" s="533">
        <f>SUM(Y13:Y21)</f>
        <v>3958655586.66994</v>
      </c>
    </row>
    <row r="12" spans="2:32" x14ac:dyDescent="0.2">
      <c r="B12" s="2" t="s">
        <v>27</v>
      </c>
      <c r="C12" s="2" t="s">
        <v>28</v>
      </c>
      <c r="D12" s="548">
        <v>0</v>
      </c>
      <c r="E12" s="548">
        <v>0</v>
      </c>
      <c r="F12" s="548">
        <v>0</v>
      </c>
      <c r="G12" s="548">
        <v>0</v>
      </c>
      <c r="H12" s="548">
        <v>0</v>
      </c>
      <c r="I12" s="181"/>
      <c r="J12" s="548">
        <f t="shared" ref="J12:J21" si="8">SUM(E12:I12)</f>
        <v>0</v>
      </c>
      <c r="K12" s="181"/>
      <c r="L12" s="181"/>
      <c r="M12" s="181"/>
      <c r="N12" s="181">
        <f t="shared" ref="N12:N21" si="9">SUM(K12:L12)</f>
        <v>0</v>
      </c>
      <c r="O12" s="181">
        <f t="shared" ref="O12" si="10">+E12+J12-N12</f>
        <v>0</v>
      </c>
      <c r="Q12" s="530">
        <v>0</v>
      </c>
      <c r="R12" s="530">
        <v>0</v>
      </c>
      <c r="S12" s="530">
        <v>0</v>
      </c>
      <c r="T12" s="530">
        <v>0</v>
      </c>
      <c r="U12" s="532">
        <f t="shared" ref="U12:W24" si="11">SUM(R12:T12)</f>
        <v>0</v>
      </c>
      <c r="V12" s="532">
        <v>0</v>
      </c>
      <c r="W12" s="532">
        <v>0</v>
      </c>
      <c r="X12" s="547">
        <f>SUM(V12:W12)</f>
        <v>0</v>
      </c>
      <c r="Y12" s="534">
        <f>Q12+U12-X12</f>
        <v>0</v>
      </c>
    </row>
    <row r="13" spans="2:32" x14ac:dyDescent="0.2">
      <c r="B13" s="2" t="s">
        <v>29</v>
      </c>
      <c r="C13" s="2" t="s">
        <v>30</v>
      </c>
      <c r="D13" s="538">
        <v>226000000</v>
      </c>
      <c r="E13" s="548">
        <v>0</v>
      </c>
      <c r="F13" s="548">
        <v>0</v>
      </c>
      <c r="G13" s="548">
        <v>0</v>
      </c>
      <c r="H13" s="548">
        <v>0</v>
      </c>
      <c r="I13" s="181">
        <v>918337106.72000003</v>
      </c>
      <c r="J13" s="181">
        <f>SUM(E13:I13)</f>
        <v>918337106.72000003</v>
      </c>
      <c r="K13" s="181"/>
      <c r="L13" s="181"/>
      <c r="M13" s="181">
        <v>70000000</v>
      </c>
      <c r="N13" s="181">
        <f>SUM(K13:M13)</f>
        <v>70000000</v>
      </c>
      <c r="O13" s="538">
        <f>D13+J13-N13</f>
        <v>1074337106.72</v>
      </c>
      <c r="Q13" s="539">
        <v>226000000</v>
      </c>
      <c r="R13" s="181">
        <v>71135660</v>
      </c>
      <c r="S13" s="534">
        <v>842649001.41999996</v>
      </c>
      <c r="T13" s="530">
        <v>0</v>
      </c>
      <c r="U13" s="549">
        <f>SUM(R13:T13)</f>
        <v>913784661.41999996</v>
      </c>
      <c r="V13" s="537">
        <v>70000000</v>
      </c>
      <c r="W13" s="532">
        <v>0</v>
      </c>
      <c r="X13" s="180">
        <f t="shared" ref="X13" si="12">SUM(V13:W13)</f>
        <v>70000000</v>
      </c>
      <c r="Y13" s="545">
        <f>Q13+U13-X13</f>
        <v>1069784661.4200001</v>
      </c>
      <c r="Z13" t="s">
        <v>1225</v>
      </c>
      <c r="AD13" t="s">
        <v>1237</v>
      </c>
      <c r="AE13" s="169">
        <v>3340340367.9066811</v>
      </c>
      <c r="AF13" s="169">
        <v>-4081770062.72016</v>
      </c>
    </row>
    <row r="14" spans="2:32" x14ac:dyDescent="0.2">
      <c r="B14" s="2" t="s">
        <v>31</v>
      </c>
      <c r="C14" s="2" t="s">
        <v>32</v>
      </c>
      <c r="D14" s="538">
        <v>9600000</v>
      </c>
      <c r="E14" s="548">
        <v>0</v>
      </c>
      <c r="F14" s="548">
        <v>0</v>
      </c>
      <c r="G14" s="548">
        <v>0</v>
      </c>
      <c r="H14" s="548">
        <v>0</v>
      </c>
      <c r="I14" s="548">
        <v>0</v>
      </c>
      <c r="J14" s="548">
        <f t="shared" si="8"/>
        <v>0</v>
      </c>
      <c r="K14" s="181"/>
      <c r="L14" s="181"/>
      <c r="M14" s="181"/>
      <c r="N14" s="181">
        <f t="shared" si="9"/>
        <v>0</v>
      </c>
      <c r="O14" s="538">
        <f t="shared" ref="O14:O37" si="13">D14+J14-N14</f>
        <v>9600000</v>
      </c>
      <c r="Q14" s="538">
        <v>9600000</v>
      </c>
      <c r="R14" s="530">
        <v>0</v>
      </c>
      <c r="S14" s="534"/>
      <c r="T14" s="530">
        <v>0</v>
      </c>
      <c r="U14" s="532">
        <f t="shared" si="11"/>
        <v>0</v>
      </c>
      <c r="V14" s="532">
        <v>0</v>
      </c>
      <c r="W14" s="532">
        <v>0</v>
      </c>
      <c r="X14" s="547">
        <f>SUM(V14:W14)</f>
        <v>0</v>
      </c>
      <c r="Y14" s="545">
        <f>Q14+U14-X14</f>
        <v>9600000</v>
      </c>
      <c r="AD14" t="s">
        <v>1238</v>
      </c>
      <c r="AE14" s="169">
        <v>815334329.59000003</v>
      </c>
      <c r="AF14" s="169">
        <v>-815334329.59000003</v>
      </c>
    </row>
    <row r="15" spans="2:32" x14ac:dyDescent="0.2">
      <c r="B15" s="2" t="s">
        <v>33</v>
      </c>
      <c r="C15" s="2" t="s">
        <v>34</v>
      </c>
      <c r="D15" s="548">
        <v>0</v>
      </c>
      <c r="E15" s="548">
        <v>0</v>
      </c>
      <c r="F15" s="548">
        <v>0</v>
      </c>
      <c r="G15" s="548">
        <v>0</v>
      </c>
      <c r="H15" s="548">
        <v>0</v>
      </c>
      <c r="I15" s="548">
        <v>0</v>
      </c>
      <c r="J15" s="548">
        <f t="shared" si="8"/>
        <v>0</v>
      </c>
      <c r="K15" s="181"/>
      <c r="L15" s="181"/>
      <c r="M15" s="181"/>
      <c r="N15" s="181">
        <f t="shared" si="9"/>
        <v>0</v>
      </c>
      <c r="O15" s="181">
        <f t="shared" si="13"/>
        <v>0</v>
      </c>
      <c r="Q15" s="540">
        <v>0</v>
      </c>
      <c r="R15" s="530">
        <v>0</v>
      </c>
      <c r="S15" s="530">
        <v>0</v>
      </c>
      <c r="T15" s="530">
        <v>0</v>
      </c>
      <c r="U15" s="532">
        <f t="shared" si="11"/>
        <v>0</v>
      </c>
      <c r="V15" s="532">
        <v>0</v>
      </c>
      <c r="W15" s="532">
        <f t="shared" si="11"/>
        <v>0</v>
      </c>
      <c r="X15" s="547">
        <f t="shared" ref="X15:X22" si="14">SUM(V15:W15)</f>
        <v>0</v>
      </c>
      <c r="Y15" s="530">
        <f t="shared" si="3"/>
        <v>0</v>
      </c>
      <c r="AD15" t="s">
        <v>1239</v>
      </c>
      <c r="AE15" s="169">
        <v>-70000000</v>
      </c>
      <c r="AF15" s="169">
        <v>-70000000</v>
      </c>
    </row>
    <row r="16" spans="2:32" x14ac:dyDescent="0.2">
      <c r="B16" s="2" t="s">
        <v>35</v>
      </c>
      <c r="C16" s="2" t="s">
        <v>36</v>
      </c>
      <c r="D16" s="538">
        <v>2823003298.0082979</v>
      </c>
      <c r="E16" s="181">
        <v>401880000</v>
      </c>
      <c r="F16" s="548">
        <v>0</v>
      </c>
      <c r="G16" s="548">
        <v>0</v>
      </c>
      <c r="H16" s="548">
        <v>0</v>
      </c>
      <c r="I16" s="548">
        <v>0</v>
      </c>
      <c r="J16" s="181">
        <f t="shared" si="8"/>
        <v>401880000</v>
      </c>
      <c r="K16" s="181"/>
      <c r="L16" s="181"/>
      <c r="M16" s="181"/>
      <c r="N16" s="181">
        <f t="shared" si="9"/>
        <v>0</v>
      </c>
      <c r="O16" s="538">
        <f t="shared" si="13"/>
        <v>3224883298.0082979</v>
      </c>
      <c r="Q16" s="538">
        <v>2698774888.1474128</v>
      </c>
      <c r="R16" s="534">
        <v>159681604.75</v>
      </c>
      <c r="S16" s="530">
        <v>0</v>
      </c>
      <c r="T16" s="530">
        <v>0</v>
      </c>
      <c r="U16" s="546">
        <f>SUM(R16:T16)</f>
        <v>159681604.75</v>
      </c>
      <c r="V16" s="532">
        <v>0</v>
      </c>
      <c r="W16" s="181">
        <v>17191400</v>
      </c>
      <c r="X16" s="180">
        <f t="shared" si="14"/>
        <v>17191400</v>
      </c>
      <c r="Y16" s="545">
        <f>Q16+U16-X16</f>
        <v>2841265092.8974128</v>
      </c>
      <c r="Z16" s="541">
        <v>2841265092.8974123</v>
      </c>
      <c r="AA16" s="542">
        <f>Y16-Z16</f>
        <v>0</v>
      </c>
      <c r="AD16" t="s">
        <v>1240</v>
      </c>
      <c r="AE16" s="169">
        <v>254695155.36722842</v>
      </c>
      <c r="AF16" s="169">
        <v>-254695155.367228</v>
      </c>
    </row>
    <row r="17" spans="2:32" x14ac:dyDescent="0.2">
      <c r="B17" s="2" t="s">
        <v>37</v>
      </c>
      <c r="C17" s="2" t="s">
        <v>38</v>
      </c>
      <c r="D17" s="538">
        <v>18719432</v>
      </c>
      <c r="E17" s="548">
        <v>0</v>
      </c>
      <c r="F17" s="548">
        <v>0</v>
      </c>
      <c r="G17" s="548">
        <v>0</v>
      </c>
      <c r="H17" s="548">
        <v>0</v>
      </c>
      <c r="I17" s="548">
        <v>0</v>
      </c>
      <c r="J17" s="548">
        <f t="shared" si="8"/>
        <v>0</v>
      </c>
      <c r="K17" s="181"/>
      <c r="L17" s="181"/>
      <c r="M17" s="181"/>
      <c r="N17" s="181">
        <f t="shared" si="9"/>
        <v>0</v>
      </c>
      <c r="O17" s="538">
        <f t="shared" si="13"/>
        <v>18719432</v>
      </c>
      <c r="Q17" s="538">
        <v>18719432.352527101</v>
      </c>
      <c r="R17" s="530">
        <v>0</v>
      </c>
      <c r="S17" s="530">
        <v>0</v>
      </c>
      <c r="T17" s="530">
        <v>0</v>
      </c>
      <c r="U17" s="532">
        <f t="shared" si="11"/>
        <v>0</v>
      </c>
      <c r="V17" s="532">
        <v>0</v>
      </c>
      <c r="W17" s="532">
        <v>0</v>
      </c>
      <c r="X17" s="547">
        <f t="shared" si="14"/>
        <v>0</v>
      </c>
      <c r="Y17" s="545">
        <f>Q17+U17-X17</f>
        <v>18719432.352527101</v>
      </c>
      <c r="AD17" t="s">
        <v>1241</v>
      </c>
      <c r="AE17" s="556">
        <f>SUM(AE13:AE16)</f>
        <v>4340369852.8639097</v>
      </c>
      <c r="AF17" s="557">
        <f>AF13+AF14-AF15+AF16</f>
        <v>-5081799547.6773872</v>
      </c>
    </row>
    <row r="18" spans="2:32" x14ac:dyDescent="0.2">
      <c r="B18" s="2" t="s">
        <v>39</v>
      </c>
      <c r="C18" s="2" t="s">
        <v>40</v>
      </c>
      <c r="D18" s="538">
        <v>27552000</v>
      </c>
      <c r="E18" s="548">
        <v>0</v>
      </c>
      <c r="F18" s="548">
        <v>0</v>
      </c>
      <c r="G18" s="548">
        <v>0</v>
      </c>
      <c r="H18" s="548">
        <v>0</v>
      </c>
      <c r="I18" s="548">
        <v>0</v>
      </c>
      <c r="J18" s="548">
        <f t="shared" si="8"/>
        <v>0</v>
      </c>
      <c r="K18" s="181"/>
      <c r="L18" s="181"/>
      <c r="M18" s="181"/>
      <c r="N18" s="181">
        <f t="shared" si="9"/>
        <v>0</v>
      </c>
      <c r="O18" s="538">
        <f t="shared" si="13"/>
        <v>27552000</v>
      </c>
      <c r="Q18" s="539">
        <v>16531200</v>
      </c>
      <c r="R18" s="181">
        <v>2755200</v>
      </c>
      <c r="S18" s="530">
        <v>0</v>
      </c>
      <c r="T18" s="530">
        <v>0</v>
      </c>
      <c r="U18" s="546">
        <f t="shared" si="11"/>
        <v>2755200</v>
      </c>
      <c r="V18" s="532">
        <v>0</v>
      </c>
      <c r="W18" s="532">
        <v>0</v>
      </c>
      <c r="X18" s="547">
        <f>SUM(V18:W18)</f>
        <v>0</v>
      </c>
      <c r="Y18" s="545">
        <f>Q18+U18-X18</f>
        <v>19286400</v>
      </c>
    </row>
    <row r="19" spans="2:32" x14ac:dyDescent="0.2">
      <c r="B19" s="2" t="s">
        <v>41</v>
      </c>
      <c r="C19" s="2" t="s">
        <v>42</v>
      </c>
      <c r="D19" s="548">
        <v>0</v>
      </c>
      <c r="E19" s="548">
        <v>0</v>
      </c>
      <c r="F19" s="548">
        <v>0</v>
      </c>
      <c r="G19" s="548">
        <v>0</v>
      </c>
      <c r="H19" s="548">
        <v>0</v>
      </c>
      <c r="I19" s="548">
        <v>0</v>
      </c>
      <c r="J19" s="548">
        <f t="shared" si="8"/>
        <v>0</v>
      </c>
      <c r="K19" s="181"/>
      <c r="L19" s="181"/>
      <c r="M19" s="181"/>
      <c r="N19" s="181">
        <f t="shared" si="9"/>
        <v>0</v>
      </c>
      <c r="O19" s="181">
        <f t="shared" si="13"/>
        <v>0</v>
      </c>
      <c r="Q19" s="540">
        <v>0</v>
      </c>
      <c r="R19" s="530">
        <v>0</v>
      </c>
      <c r="S19" s="530">
        <v>0</v>
      </c>
      <c r="T19" s="530">
        <v>0</v>
      </c>
      <c r="U19" s="532">
        <f t="shared" si="11"/>
        <v>0</v>
      </c>
      <c r="V19" s="532">
        <v>0</v>
      </c>
      <c r="W19" s="532">
        <v>0</v>
      </c>
      <c r="X19" s="547">
        <f t="shared" si="14"/>
        <v>0</v>
      </c>
      <c r="Y19" s="530">
        <f t="shared" si="3"/>
        <v>0</v>
      </c>
    </row>
    <row r="20" spans="2:32" x14ac:dyDescent="0.2">
      <c r="B20" s="2" t="s">
        <v>43</v>
      </c>
      <c r="C20" s="2" t="s">
        <v>44</v>
      </c>
      <c r="D20" s="548">
        <v>0</v>
      </c>
      <c r="E20" s="548">
        <v>0</v>
      </c>
      <c r="F20" s="548">
        <v>0</v>
      </c>
      <c r="G20" s="548">
        <v>0</v>
      </c>
      <c r="H20" s="548">
        <v>0</v>
      </c>
      <c r="I20" s="548">
        <v>0</v>
      </c>
      <c r="J20" s="548">
        <f t="shared" si="8"/>
        <v>0</v>
      </c>
      <c r="K20" s="181"/>
      <c r="L20" s="181"/>
      <c r="M20" s="181"/>
      <c r="N20" s="181">
        <f t="shared" si="9"/>
        <v>0</v>
      </c>
      <c r="O20" s="181">
        <f t="shared" si="13"/>
        <v>0</v>
      </c>
      <c r="Q20" s="540">
        <v>0</v>
      </c>
      <c r="R20" s="530">
        <v>0</v>
      </c>
      <c r="S20" s="530">
        <v>0</v>
      </c>
      <c r="T20" s="530">
        <v>0</v>
      </c>
      <c r="U20" s="532">
        <f t="shared" si="11"/>
        <v>0</v>
      </c>
      <c r="V20" s="532">
        <v>0</v>
      </c>
      <c r="W20" s="532">
        <v>0</v>
      </c>
      <c r="X20" s="547">
        <f t="shared" si="14"/>
        <v>0</v>
      </c>
      <c r="Y20" s="530">
        <f t="shared" si="3"/>
        <v>0</v>
      </c>
    </row>
    <row r="21" spans="2:32" x14ac:dyDescent="0.2">
      <c r="B21" s="2" t="s">
        <v>45</v>
      </c>
      <c r="C21" s="2" t="s">
        <v>46</v>
      </c>
      <c r="D21" s="548">
        <v>0</v>
      </c>
      <c r="E21" s="548">
        <v>0</v>
      </c>
      <c r="F21" s="548">
        <v>0</v>
      </c>
      <c r="G21" s="548">
        <v>0</v>
      </c>
      <c r="H21" s="548">
        <v>0</v>
      </c>
      <c r="I21" s="548">
        <v>0</v>
      </c>
      <c r="J21" s="548">
        <f t="shared" si="8"/>
        <v>0</v>
      </c>
      <c r="K21" s="181"/>
      <c r="L21" s="181"/>
      <c r="M21" s="181"/>
      <c r="N21" s="181">
        <f t="shared" si="9"/>
        <v>0</v>
      </c>
      <c r="O21" s="181">
        <f t="shared" si="13"/>
        <v>0</v>
      </c>
      <c r="Q21" s="540">
        <v>0</v>
      </c>
      <c r="R21" s="530">
        <v>0</v>
      </c>
      <c r="S21" s="530">
        <v>0</v>
      </c>
      <c r="T21" s="530">
        <v>0</v>
      </c>
      <c r="U21" s="532">
        <f t="shared" si="11"/>
        <v>0</v>
      </c>
      <c r="V21" s="532">
        <v>0</v>
      </c>
      <c r="W21" s="532">
        <v>0</v>
      </c>
      <c r="X21" s="547">
        <f t="shared" si="14"/>
        <v>0</v>
      </c>
      <c r="Y21" s="530">
        <f t="shared" si="3"/>
        <v>0</v>
      </c>
    </row>
    <row r="22" spans="2:32" s="166" customFormat="1" x14ac:dyDescent="0.2">
      <c r="B22" s="173" t="s">
        <v>47</v>
      </c>
      <c r="C22" s="173" t="s">
        <v>48</v>
      </c>
      <c r="D22" s="180">
        <f>SUM(D23:D24)</f>
        <v>1168799531</v>
      </c>
      <c r="E22" s="180">
        <f t="shared" ref="E22:O22" si="15">SUM(E23:E24)</f>
        <v>174298200</v>
      </c>
      <c r="F22" s="547">
        <f t="shared" si="15"/>
        <v>0</v>
      </c>
      <c r="G22" s="547">
        <f t="shared" si="15"/>
        <v>0</v>
      </c>
      <c r="H22" s="547">
        <f t="shared" si="15"/>
        <v>0</v>
      </c>
      <c r="I22" s="547">
        <f t="shared" si="15"/>
        <v>0</v>
      </c>
      <c r="J22" s="180">
        <f t="shared" si="15"/>
        <v>174298200</v>
      </c>
      <c r="K22" s="180">
        <f t="shared" si="15"/>
        <v>0</v>
      </c>
      <c r="L22" s="180">
        <f t="shared" si="15"/>
        <v>0</v>
      </c>
      <c r="M22" s="180"/>
      <c r="N22" s="180">
        <f t="shared" si="15"/>
        <v>0</v>
      </c>
      <c r="O22" s="180">
        <f t="shared" si="15"/>
        <v>1343097731</v>
      </c>
      <c r="Q22" s="180">
        <f>SUM(Q23:Q24)</f>
        <v>370714847.40674102</v>
      </c>
      <c r="R22" s="180">
        <f>SUM(R23:R24)</f>
        <v>21122690.617228415</v>
      </c>
      <c r="S22" s="180">
        <f>SUM(S23:S24)</f>
        <v>0</v>
      </c>
      <c r="T22" s="180">
        <f>SUM(T23:T24)</f>
        <v>0</v>
      </c>
      <c r="U22" s="180">
        <f t="shared" si="11"/>
        <v>21122690.617228415</v>
      </c>
      <c r="V22" s="532">
        <v>0</v>
      </c>
      <c r="W22" s="532">
        <v>0</v>
      </c>
      <c r="X22" s="547">
        <f t="shared" si="14"/>
        <v>0</v>
      </c>
      <c r="Y22" s="533">
        <f t="shared" si="3"/>
        <v>391837538.02396941</v>
      </c>
      <c r="Z22" s="183">
        <v>3931340914.8399396</v>
      </c>
    </row>
    <row r="23" spans="2:32" x14ac:dyDescent="0.2">
      <c r="B23" s="2" t="s">
        <v>49</v>
      </c>
      <c r="C23" s="2" t="s">
        <v>50</v>
      </c>
      <c r="D23" s="538">
        <v>1168799531</v>
      </c>
      <c r="E23" s="181">
        <v>174298200</v>
      </c>
      <c r="F23" s="548">
        <v>0</v>
      </c>
      <c r="G23" s="548">
        <v>0</v>
      </c>
      <c r="H23" s="548">
        <v>0</v>
      </c>
      <c r="I23" s="548">
        <v>0</v>
      </c>
      <c r="J23" s="181">
        <f t="shared" ref="J23:J24" si="16">SUM(E23:I23)</f>
        <v>174298200</v>
      </c>
      <c r="K23" s="181"/>
      <c r="L23" s="181"/>
      <c r="M23" s="181"/>
      <c r="N23" s="181">
        <f t="shared" ref="N23:N24" si="17">SUM(K23:L23)</f>
        <v>0</v>
      </c>
      <c r="O23" s="538">
        <f t="shared" si="13"/>
        <v>1343097731</v>
      </c>
      <c r="Q23" s="538">
        <v>370714847.40674102</v>
      </c>
      <c r="R23" s="172">
        <v>21122690.617228415</v>
      </c>
      <c r="S23" s="530">
        <v>0</v>
      </c>
      <c r="T23" s="530">
        <v>0</v>
      </c>
      <c r="U23" s="546">
        <f>SUM(R23:T23)</f>
        <v>21122690.617228415</v>
      </c>
      <c r="V23" s="532">
        <v>0</v>
      </c>
      <c r="W23" s="532">
        <v>0</v>
      </c>
      <c r="X23" s="532">
        <v>0</v>
      </c>
      <c r="Y23" s="545">
        <f t="shared" si="3"/>
        <v>391837538.02396941</v>
      </c>
      <c r="Z23" s="169">
        <v>391837538.02396929</v>
      </c>
    </row>
    <row r="24" spans="2:32" x14ac:dyDescent="0.2">
      <c r="B24" s="2" t="s">
        <v>51</v>
      </c>
      <c r="C24" s="2" t="s">
        <v>52</v>
      </c>
      <c r="D24" s="548">
        <v>0</v>
      </c>
      <c r="E24" s="548">
        <v>0</v>
      </c>
      <c r="F24" s="548">
        <v>0</v>
      </c>
      <c r="G24" s="548">
        <v>0</v>
      </c>
      <c r="H24" s="548">
        <v>0</v>
      </c>
      <c r="I24" s="548">
        <v>0</v>
      </c>
      <c r="J24" s="181">
        <f t="shared" si="16"/>
        <v>0</v>
      </c>
      <c r="K24" s="181"/>
      <c r="L24" s="181"/>
      <c r="M24" s="181"/>
      <c r="N24" s="181">
        <f t="shared" si="17"/>
        <v>0</v>
      </c>
      <c r="O24" s="181">
        <f t="shared" si="13"/>
        <v>0</v>
      </c>
      <c r="Q24" s="540">
        <v>0</v>
      </c>
      <c r="R24" s="530">
        <v>0</v>
      </c>
      <c r="S24" s="530">
        <v>0</v>
      </c>
      <c r="T24" s="530">
        <v>0</v>
      </c>
      <c r="U24" s="532">
        <f t="shared" si="11"/>
        <v>0</v>
      </c>
      <c r="V24" s="532">
        <v>0</v>
      </c>
      <c r="W24" s="532">
        <v>0</v>
      </c>
      <c r="X24" s="532">
        <v>0</v>
      </c>
      <c r="Y24" s="530">
        <f t="shared" si="3"/>
        <v>0</v>
      </c>
      <c r="Z24" s="556">
        <f>SUM(Z22:Z23)</f>
        <v>4323178452.8639088</v>
      </c>
    </row>
    <row r="25" spans="2:32" s="166" customFormat="1" x14ac:dyDescent="0.2">
      <c r="B25" s="173" t="s">
        <v>53</v>
      </c>
      <c r="C25" s="173" t="s">
        <v>54</v>
      </c>
      <c r="D25" s="547">
        <f>SUM(D26:D29)</f>
        <v>0</v>
      </c>
      <c r="E25" s="547">
        <f t="shared" ref="E25:N25" si="18">SUM(E26:E29)</f>
        <v>0</v>
      </c>
      <c r="F25" s="547">
        <f t="shared" si="18"/>
        <v>0</v>
      </c>
      <c r="G25" s="547">
        <f t="shared" si="18"/>
        <v>0</v>
      </c>
      <c r="H25" s="547">
        <v>0</v>
      </c>
      <c r="I25" s="547">
        <f t="shared" si="18"/>
        <v>0</v>
      </c>
      <c r="J25" s="547">
        <f t="shared" si="18"/>
        <v>0</v>
      </c>
      <c r="K25" s="180">
        <f t="shared" si="18"/>
        <v>0</v>
      </c>
      <c r="L25" s="180">
        <f t="shared" si="18"/>
        <v>0</v>
      </c>
      <c r="M25" s="180"/>
      <c r="N25" s="180">
        <f t="shared" si="18"/>
        <v>0</v>
      </c>
      <c r="O25" s="181">
        <f t="shared" si="13"/>
        <v>0</v>
      </c>
      <c r="Q25" s="535">
        <f>SUM(Q26:Q27)</f>
        <v>0</v>
      </c>
      <c r="R25" s="533">
        <f t="shared" ref="R25" si="19">SUM(R26:R27)</f>
        <v>0</v>
      </c>
      <c r="S25" s="533"/>
      <c r="T25" s="535"/>
      <c r="U25" s="536">
        <f>SUM(R25:S25)</f>
        <v>0</v>
      </c>
      <c r="V25" s="535">
        <f t="shared" ref="V25:Y25" si="20">SUM(V26:V27)</f>
        <v>0</v>
      </c>
      <c r="W25" s="535">
        <f t="shared" si="20"/>
        <v>0</v>
      </c>
      <c r="X25" s="547">
        <f t="shared" si="20"/>
        <v>0</v>
      </c>
      <c r="Y25" s="533">
        <f t="shared" si="20"/>
        <v>0</v>
      </c>
    </row>
    <row r="26" spans="2:32" x14ac:dyDescent="0.2">
      <c r="B26" s="2" t="s">
        <v>55</v>
      </c>
      <c r="C26" s="2" t="s">
        <v>56</v>
      </c>
      <c r="D26" s="548">
        <v>0</v>
      </c>
      <c r="E26" s="548">
        <v>0</v>
      </c>
      <c r="F26" s="548">
        <v>0</v>
      </c>
      <c r="G26" s="548">
        <v>0</v>
      </c>
      <c r="H26" s="548">
        <v>0</v>
      </c>
      <c r="I26" s="181"/>
      <c r="J26" s="181">
        <f t="shared" ref="J26:J29" si="21">SUM(E26:I26)</f>
        <v>0</v>
      </c>
      <c r="K26" s="181"/>
      <c r="L26" s="181"/>
      <c r="M26" s="181"/>
      <c r="N26" s="181">
        <f t="shared" ref="N26:N29" si="22">SUM(K26:L26)</f>
        <v>0</v>
      </c>
      <c r="O26" s="181">
        <f t="shared" si="13"/>
        <v>0</v>
      </c>
      <c r="Q26" s="540">
        <v>0</v>
      </c>
      <c r="R26" s="534">
        <v>0</v>
      </c>
      <c r="S26" s="530">
        <v>0</v>
      </c>
      <c r="T26" s="530">
        <v>0</v>
      </c>
      <c r="U26" s="549">
        <f>SUM(R26:T26)</f>
        <v>0</v>
      </c>
      <c r="V26" s="532">
        <v>0</v>
      </c>
      <c r="W26" s="532">
        <v>0</v>
      </c>
      <c r="X26" s="180">
        <f t="shared" ref="X26:X27" si="23">SUM(V26:W26)</f>
        <v>0</v>
      </c>
      <c r="Y26" s="530">
        <f t="shared" si="3"/>
        <v>0</v>
      </c>
    </row>
    <row r="27" spans="2:32" x14ac:dyDescent="0.2">
      <c r="B27" s="2" t="s">
        <v>57</v>
      </c>
      <c r="C27" s="2" t="s">
        <v>58</v>
      </c>
      <c r="D27" s="548">
        <v>0</v>
      </c>
      <c r="E27" s="548">
        <v>0</v>
      </c>
      <c r="F27" s="548">
        <v>0</v>
      </c>
      <c r="G27" s="548">
        <v>0</v>
      </c>
      <c r="H27" s="548">
        <v>0</v>
      </c>
      <c r="I27" s="181"/>
      <c r="J27" s="181">
        <f t="shared" si="21"/>
        <v>0</v>
      </c>
      <c r="K27" s="181"/>
      <c r="L27" s="181"/>
      <c r="M27" s="181"/>
      <c r="N27" s="181">
        <f t="shared" si="22"/>
        <v>0</v>
      </c>
      <c r="O27" s="181">
        <f t="shared" si="13"/>
        <v>0</v>
      </c>
      <c r="Q27" s="540">
        <v>0</v>
      </c>
      <c r="R27" s="534">
        <v>0</v>
      </c>
      <c r="S27" s="530">
        <v>0</v>
      </c>
      <c r="T27" s="530">
        <v>0</v>
      </c>
      <c r="U27" s="550">
        <f>SUM(R27:T27)</f>
        <v>0</v>
      </c>
      <c r="V27" s="532">
        <v>0</v>
      </c>
      <c r="W27" s="532">
        <v>0</v>
      </c>
      <c r="X27" s="180">
        <f t="shared" si="23"/>
        <v>0</v>
      </c>
      <c r="Y27" s="530">
        <f t="shared" si="3"/>
        <v>0</v>
      </c>
    </row>
    <row r="28" spans="2:32" x14ac:dyDescent="0.2">
      <c r="B28" s="2" t="s">
        <v>59</v>
      </c>
      <c r="C28" s="2" t="s">
        <v>60</v>
      </c>
      <c r="D28" s="548">
        <v>0</v>
      </c>
      <c r="E28" s="548">
        <v>0</v>
      </c>
      <c r="F28" s="548">
        <v>0</v>
      </c>
      <c r="G28" s="548">
        <v>0</v>
      </c>
      <c r="H28" s="548">
        <v>0</v>
      </c>
      <c r="I28" s="181"/>
      <c r="J28" s="181">
        <f t="shared" si="21"/>
        <v>0</v>
      </c>
      <c r="K28" s="181"/>
      <c r="L28" s="181"/>
      <c r="M28" s="181"/>
      <c r="N28" s="181">
        <f t="shared" si="22"/>
        <v>0</v>
      </c>
      <c r="O28" s="181">
        <f t="shared" si="13"/>
        <v>0</v>
      </c>
      <c r="Q28" s="540">
        <v>0</v>
      </c>
      <c r="R28" s="535">
        <f t="shared" ref="R28:X28" si="24">SUM(R29:R32)</f>
        <v>0</v>
      </c>
      <c r="S28" s="535">
        <f t="shared" si="24"/>
        <v>0</v>
      </c>
      <c r="T28" s="535">
        <f t="shared" si="24"/>
        <v>0</v>
      </c>
      <c r="U28" s="535">
        <f t="shared" si="24"/>
        <v>0</v>
      </c>
      <c r="V28" s="533">
        <f t="shared" si="24"/>
        <v>0</v>
      </c>
      <c r="W28" s="532">
        <v>0</v>
      </c>
      <c r="X28" s="180">
        <f t="shared" si="24"/>
        <v>0</v>
      </c>
      <c r="Y28" s="530">
        <f t="shared" ref="Y28:Y37" si="25">Q28+U28-X28</f>
        <v>0</v>
      </c>
    </row>
    <row r="29" spans="2:32" x14ac:dyDescent="0.2">
      <c r="B29" s="2" t="s">
        <v>61</v>
      </c>
      <c r="C29" s="2" t="s">
        <v>62</v>
      </c>
      <c r="D29" s="548">
        <v>0</v>
      </c>
      <c r="E29" s="548">
        <v>0</v>
      </c>
      <c r="F29" s="548">
        <v>0</v>
      </c>
      <c r="G29" s="548">
        <v>0</v>
      </c>
      <c r="H29" s="548">
        <v>0</v>
      </c>
      <c r="I29" s="181"/>
      <c r="J29" s="181">
        <f t="shared" si="21"/>
        <v>0</v>
      </c>
      <c r="K29" s="181"/>
      <c r="L29" s="181"/>
      <c r="M29" s="181"/>
      <c r="N29" s="181">
        <f t="shared" si="22"/>
        <v>0</v>
      </c>
      <c r="O29" s="181">
        <f t="shared" si="13"/>
        <v>0</v>
      </c>
      <c r="Q29" s="540">
        <v>0</v>
      </c>
      <c r="R29" s="530">
        <v>0</v>
      </c>
      <c r="S29" s="530">
        <v>0</v>
      </c>
      <c r="T29" s="530">
        <v>0</v>
      </c>
      <c r="U29" s="531">
        <f>SUM(R29:T29)</f>
        <v>0</v>
      </c>
      <c r="V29" s="532">
        <v>0</v>
      </c>
      <c r="W29" s="532">
        <v>0</v>
      </c>
      <c r="X29" s="180">
        <f t="shared" ref="X29:X32" si="26">SUM(V29:W29)</f>
        <v>0</v>
      </c>
      <c r="Y29" s="530">
        <f t="shared" si="25"/>
        <v>0</v>
      </c>
    </row>
    <row r="30" spans="2:32" s="166" customFormat="1" x14ac:dyDescent="0.2">
      <c r="B30" s="173" t="s">
        <v>63</v>
      </c>
      <c r="C30" s="173" t="s">
        <v>64</v>
      </c>
      <c r="D30" s="547">
        <f>SUM(D31:D33)</f>
        <v>0</v>
      </c>
      <c r="E30" s="547">
        <f t="shared" ref="E30:N30" si="27">SUM(E31:E33)</f>
        <v>0</v>
      </c>
      <c r="F30" s="547">
        <f t="shared" si="27"/>
        <v>0</v>
      </c>
      <c r="G30" s="547">
        <f t="shared" si="27"/>
        <v>0</v>
      </c>
      <c r="H30" s="547"/>
      <c r="I30" s="547">
        <f t="shared" si="27"/>
        <v>0</v>
      </c>
      <c r="J30" s="547">
        <f t="shared" si="27"/>
        <v>0</v>
      </c>
      <c r="K30" s="180">
        <f t="shared" si="27"/>
        <v>0</v>
      </c>
      <c r="L30" s="180">
        <f t="shared" si="27"/>
        <v>0</v>
      </c>
      <c r="M30" s="180"/>
      <c r="N30" s="180">
        <f t="shared" si="27"/>
        <v>0</v>
      </c>
      <c r="O30" s="181">
        <f t="shared" si="13"/>
        <v>0</v>
      </c>
      <c r="Q30" s="535">
        <v>0</v>
      </c>
      <c r="R30" s="535">
        <v>0</v>
      </c>
      <c r="S30" s="535">
        <v>0</v>
      </c>
      <c r="T30" s="535">
        <v>0</v>
      </c>
      <c r="U30" s="531">
        <f>SUM(R30:T30)</f>
        <v>0</v>
      </c>
      <c r="V30" s="534"/>
      <c r="W30" s="532">
        <v>0</v>
      </c>
      <c r="X30" s="180">
        <f t="shared" si="26"/>
        <v>0</v>
      </c>
      <c r="Y30" s="530">
        <f t="shared" si="25"/>
        <v>0</v>
      </c>
    </row>
    <row r="31" spans="2:32" x14ac:dyDescent="0.2">
      <c r="B31" s="2" t="s">
        <v>65</v>
      </c>
      <c r="C31" s="2" t="s">
        <v>66</v>
      </c>
      <c r="D31" s="548">
        <v>0</v>
      </c>
      <c r="E31" s="548">
        <v>0</v>
      </c>
      <c r="F31" s="181"/>
      <c r="G31" s="181"/>
      <c r="H31" s="181"/>
      <c r="I31" s="181"/>
      <c r="J31" s="181">
        <f t="shared" ref="J31:J33" si="28">SUM(E31:I31)</f>
        <v>0</v>
      </c>
      <c r="K31" s="181"/>
      <c r="L31" s="181"/>
      <c r="M31" s="181"/>
      <c r="N31" s="181">
        <f t="shared" ref="N31:N33" si="29">SUM(K31:L31)</f>
        <v>0</v>
      </c>
      <c r="O31" s="181">
        <f t="shared" si="13"/>
        <v>0</v>
      </c>
      <c r="Q31" s="530">
        <v>0</v>
      </c>
      <c r="R31" s="530">
        <v>0</v>
      </c>
      <c r="S31" s="530">
        <v>0</v>
      </c>
      <c r="T31" s="530">
        <v>0</v>
      </c>
      <c r="U31" s="531">
        <f>SUM(R31:T31)</f>
        <v>0</v>
      </c>
      <c r="V31" s="532">
        <v>0</v>
      </c>
      <c r="W31" s="532">
        <v>0</v>
      </c>
      <c r="X31" s="180">
        <f t="shared" si="26"/>
        <v>0</v>
      </c>
      <c r="Y31" s="530">
        <f t="shared" si="25"/>
        <v>0</v>
      </c>
    </row>
    <row r="32" spans="2:32" x14ac:dyDescent="0.2">
      <c r="B32" s="2" t="s">
        <v>67</v>
      </c>
      <c r="C32" s="2" t="s">
        <v>68</v>
      </c>
      <c r="D32" s="548">
        <v>0</v>
      </c>
      <c r="E32" s="548">
        <v>0</v>
      </c>
      <c r="F32" s="181"/>
      <c r="G32" s="181"/>
      <c r="H32" s="181"/>
      <c r="I32" s="181"/>
      <c r="J32" s="181">
        <f t="shared" si="28"/>
        <v>0</v>
      </c>
      <c r="K32" s="181"/>
      <c r="L32" s="181"/>
      <c r="M32" s="181"/>
      <c r="N32" s="181">
        <f t="shared" si="29"/>
        <v>0</v>
      </c>
      <c r="O32" s="181">
        <f t="shared" si="13"/>
        <v>0</v>
      </c>
      <c r="Q32" s="530">
        <v>0</v>
      </c>
      <c r="R32" s="530">
        <v>0</v>
      </c>
      <c r="S32" s="530">
        <v>0</v>
      </c>
      <c r="T32" s="530">
        <v>0</v>
      </c>
      <c r="U32" s="531">
        <f>SUM(R32:T32)</f>
        <v>0</v>
      </c>
      <c r="V32" s="532">
        <v>0</v>
      </c>
      <c r="W32" s="532">
        <v>0</v>
      </c>
      <c r="X32" s="180">
        <f t="shared" si="26"/>
        <v>0</v>
      </c>
      <c r="Y32" s="530">
        <f t="shared" si="25"/>
        <v>0</v>
      </c>
    </row>
    <row r="33" spans="2:25" x14ac:dyDescent="0.2">
      <c r="B33" s="2" t="s">
        <v>69</v>
      </c>
      <c r="C33" s="2" t="s">
        <v>70</v>
      </c>
      <c r="D33" s="548">
        <v>0</v>
      </c>
      <c r="E33" s="548">
        <v>0</v>
      </c>
      <c r="F33" s="181"/>
      <c r="G33" s="181"/>
      <c r="H33" s="181"/>
      <c r="I33" s="181"/>
      <c r="J33" s="181">
        <f t="shared" si="28"/>
        <v>0</v>
      </c>
      <c r="K33" s="181"/>
      <c r="L33" s="181"/>
      <c r="M33" s="181"/>
      <c r="N33" s="181">
        <f t="shared" si="29"/>
        <v>0</v>
      </c>
      <c r="O33" s="181">
        <f t="shared" si="13"/>
        <v>0</v>
      </c>
      <c r="Q33" s="535">
        <f>SUM(Q34:Q36)</f>
        <v>0</v>
      </c>
      <c r="R33" s="535">
        <f>SUM(R34:R36)</f>
        <v>0</v>
      </c>
      <c r="S33" s="535">
        <f>SUM(S34:S36)</f>
        <v>0</v>
      </c>
      <c r="T33" s="535">
        <f>SUM(T34:T36)</f>
        <v>0</v>
      </c>
      <c r="U33" s="535">
        <f>SUM(U34:U36)</f>
        <v>0</v>
      </c>
      <c r="V33" s="533">
        <f t="shared" ref="V33:X33" si="30">SUM(V34:V36)</f>
        <v>0</v>
      </c>
      <c r="W33" s="532">
        <v>0</v>
      </c>
      <c r="X33" s="180">
        <f t="shared" si="30"/>
        <v>0</v>
      </c>
      <c r="Y33" s="530">
        <f t="shared" si="25"/>
        <v>0</v>
      </c>
    </row>
    <row r="34" spans="2:25" s="166" customFormat="1" x14ac:dyDescent="0.2">
      <c r="B34" s="173" t="s">
        <v>71</v>
      </c>
      <c r="C34" s="173" t="s">
        <v>72</v>
      </c>
      <c r="D34" s="548">
        <v>0</v>
      </c>
      <c r="E34" s="548">
        <v>0</v>
      </c>
      <c r="F34" s="180">
        <f t="shared" ref="F34:N34" si="31">F35</f>
        <v>0</v>
      </c>
      <c r="G34" s="180">
        <f t="shared" si="31"/>
        <v>0</v>
      </c>
      <c r="H34" s="180"/>
      <c r="I34" s="180">
        <f t="shared" si="31"/>
        <v>0</v>
      </c>
      <c r="J34" s="180">
        <f t="shared" si="31"/>
        <v>0</v>
      </c>
      <c r="K34" s="180">
        <f t="shared" si="31"/>
        <v>0</v>
      </c>
      <c r="L34" s="180">
        <f t="shared" si="31"/>
        <v>0</v>
      </c>
      <c r="M34" s="180"/>
      <c r="N34" s="180">
        <f t="shared" si="31"/>
        <v>0</v>
      </c>
      <c r="O34" s="181">
        <f t="shared" si="13"/>
        <v>0</v>
      </c>
      <c r="Q34" s="530">
        <v>0</v>
      </c>
      <c r="R34" s="530">
        <v>0</v>
      </c>
      <c r="S34" s="530">
        <v>0</v>
      </c>
      <c r="T34" s="530">
        <v>0</v>
      </c>
      <c r="U34" s="531">
        <f>SUM(R34:T34)</f>
        <v>0</v>
      </c>
      <c r="V34" s="532">
        <v>0</v>
      </c>
      <c r="W34" s="532">
        <v>0</v>
      </c>
      <c r="X34" s="180">
        <f t="shared" ref="X34:X36" si="32">SUM(V34:W34)</f>
        <v>0</v>
      </c>
      <c r="Y34" s="530">
        <f t="shared" si="25"/>
        <v>0</v>
      </c>
    </row>
    <row r="35" spans="2:25" x14ac:dyDescent="0.2">
      <c r="B35" s="2" t="s">
        <v>73</v>
      </c>
      <c r="C35" s="2" t="s">
        <v>72</v>
      </c>
      <c r="D35" s="548">
        <v>0</v>
      </c>
      <c r="E35" s="548">
        <v>0</v>
      </c>
      <c r="F35" s="181"/>
      <c r="G35" s="181"/>
      <c r="H35" s="181"/>
      <c r="I35" s="181"/>
      <c r="J35" s="181">
        <f>SUM(E35:I35)</f>
        <v>0</v>
      </c>
      <c r="K35" s="181"/>
      <c r="L35" s="181"/>
      <c r="M35" s="181"/>
      <c r="N35" s="181">
        <f>SUM(K35:L35)</f>
        <v>0</v>
      </c>
      <c r="O35" s="181">
        <f t="shared" si="13"/>
        <v>0</v>
      </c>
      <c r="Q35" s="530">
        <v>0</v>
      </c>
      <c r="R35" s="530">
        <v>0</v>
      </c>
      <c r="S35" s="530">
        <v>0</v>
      </c>
      <c r="T35" s="530">
        <v>0</v>
      </c>
      <c r="U35" s="531">
        <f>SUM(R35:T35)</f>
        <v>0</v>
      </c>
      <c r="V35" s="532">
        <v>0</v>
      </c>
      <c r="W35" s="532">
        <v>0</v>
      </c>
      <c r="X35" s="180">
        <f t="shared" si="32"/>
        <v>0</v>
      </c>
      <c r="Y35" s="530">
        <f t="shared" si="25"/>
        <v>0</v>
      </c>
    </row>
    <row r="36" spans="2:25" s="166" customFormat="1" x14ac:dyDescent="0.2">
      <c r="B36" s="173" t="s">
        <v>1023</v>
      </c>
      <c r="C36" s="173" t="s">
        <v>1024</v>
      </c>
      <c r="D36" s="180">
        <f>D37</f>
        <v>322186420.06863844</v>
      </c>
      <c r="E36" s="180">
        <f t="shared" ref="E36:O36" si="33">E37</f>
        <v>97405000</v>
      </c>
      <c r="F36" s="180">
        <f t="shared" si="33"/>
        <v>0</v>
      </c>
      <c r="G36" s="180">
        <f t="shared" si="33"/>
        <v>0</v>
      </c>
      <c r="H36" s="180">
        <f t="shared" si="33"/>
        <v>419591420.06863844</v>
      </c>
      <c r="I36" s="180">
        <f t="shared" si="33"/>
        <v>0</v>
      </c>
      <c r="J36" s="180">
        <f t="shared" si="33"/>
        <v>516996420.06863844</v>
      </c>
      <c r="K36" s="180">
        <f t="shared" si="33"/>
        <v>0</v>
      </c>
      <c r="L36" s="180">
        <f t="shared" si="33"/>
        <v>0</v>
      </c>
      <c r="M36" s="180"/>
      <c r="N36" s="180">
        <f t="shared" si="33"/>
        <v>0</v>
      </c>
      <c r="O36" s="180">
        <f t="shared" si="33"/>
        <v>839182840.13727689</v>
      </c>
      <c r="Q36" s="530">
        <v>0</v>
      </c>
      <c r="R36" s="530">
        <v>0</v>
      </c>
      <c r="S36" s="530">
        <v>0</v>
      </c>
      <c r="T36" s="530">
        <v>0</v>
      </c>
      <c r="U36" s="531">
        <f>SUM(R36:T36)</f>
        <v>0</v>
      </c>
      <c r="V36" s="532">
        <v>0</v>
      </c>
      <c r="W36" s="532">
        <v>0</v>
      </c>
      <c r="X36" s="180">
        <f t="shared" si="32"/>
        <v>0</v>
      </c>
      <c r="Y36" s="530">
        <f t="shared" si="25"/>
        <v>0</v>
      </c>
    </row>
    <row r="37" spans="2:25" x14ac:dyDescent="0.2">
      <c r="B37" s="2" t="s">
        <v>1025</v>
      </c>
      <c r="C37" s="2" t="s">
        <v>1026</v>
      </c>
      <c r="D37" s="182">
        <v>322186420.06863844</v>
      </c>
      <c r="E37" s="181">
        <v>97405000</v>
      </c>
      <c r="F37" s="181"/>
      <c r="G37" s="181"/>
      <c r="H37" s="181">
        <f>SUM(C37:G37)</f>
        <v>419591420.06863844</v>
      </c>
      <c r="I37" s="181"/>
      <c r="J37" s="181">
        <f>SUM(E37:I37)</f>
        <v>516996420.06863844</v>
      </c>
      <c r="K37" s="181"/>
      <c r="L37" s="181"/>
      <c r="M37" s="181"/>
      <c r="N37" s="181">
        <f>SUM(K37:L37)</f>
        <v>0</v>
      </c>
      <c r="O37" s="181">
        <f t="shared" si="13"/>
        <v>839182840.13727689</v>
      </c>
      <c r="Q37" s="530">
        <v>0</v>
      </c>
      <c r="R37" s="530">
        <v>0</v>
      </c>
      <c r="S37" s="530">
        <v>0</v>
      </c>
      <c r="T37" s="530">
        <v>0</v>
      </c>
      <c r="U37" s="531">
        <f>SUM(R37:T37)</f>
        <v>0</v>
      </c>
      <c r="V37" s="532">
        <v>0</v>
      </c>
      <c r="W37" s="532">
        <v>0</v>
      </c>
      <c r="X37" s="180">
        <v>0</v>
      </c>
      <c r="Y37" s="530">
        <f t="shared" si="25"/>
        <v>0</v>
      </c>
    </row>
    <row r="38" spans="2:25" x14ac:dyDescent="0.2">
      <c r="C38" s="523" t="s">
        <v>1027</v>
      </c>
      <c r="K38" s="1021"/>
      <c r="L38" s="1021"/>
      <c r="M38" s="1021"/>
      <c r="N38" s="1021"/>
      <c r="O38" s="1021"/>
    </row>
    <row r="39" spans="2:25" x14ac:dyDescent="0.2">
      <c r="C39" s="523" t="s">
        <v>1028</v>
      </c>
      <c r="K39" s="1021"/>
      <c r="L39" s="1021"/>
      <c r="M39" s="1021"/>
      <c r="N39" s="1021"/>
      <c r="O39" s="1021"/>
    </row>
    <row r="40" spans="2:25" x14ac:dyDescent="0.2">
      <c r="C40" s="523"/>
      <c r="K40" s="1021"/>
      <c r="L40" s="1021"/>
      <c r="M40" s="1021"/>
      <c r="N40" s="1021"/>
      <c r="O40" s="1021"/>
    </row>
    <row r="41" spans="2:25" x14ac:dyDescent="0.2">
      <c r="C41" s="523"/>
      <c r="K41" s="1021"/>
      <c r="L41" s="1021"/>
      <c r="M41" s="1021"/>
      <c r="N41" s="1021"/>
      <c r="O41" s="1021"/>
    </row>
    <row r="42" spans="2:25" x14ac:dyDescent="0.2">
      <c r="C42" s="523"/>
      <c r="K42" s="1021"/>
      <c r="L42" s="1021"/>
      <c r="M42" s="1021"/>
      <c r="N42" s="1021"/>
      <c r="O42" s="1021"/>
    </row>
    <row r="43" spans="2:25" s="166" customFormat="1" x14ac:dyDescent="0.2">
      <c r="C43" s="522" t="s">
        <v>1029</v>
      </c>
      <c r="D43" s="183"/>
      <c r="E43" s="183"/>
      <c r="F43" s="183"/>
      <c r="G43" s="183"/>
      <c r="H43" s="183"/>
      <c r="I43" s="183"/>
      <c r="J43" s="183"/>
      <c r="K43" s="1020"/>
      <c r="L43" s="1020"/>
      <c r="M43" s="1020"/>
      <c r="N43" s="1020"/>
      <c r="O43" s="1020"/>
      <c r="Q43" s="524"/>
      <c r="R43" s="524"/>
      <c r="S43" s="524"/>
      <c r="T43" s="524"/>
      <c r="U43" s="524"/>
      <c r="V43" s="524"/>
      <c r="W43" s="524"/>
      <c r="X43" s="524"/>
      <c r="Y43" s="524"/>
    </row>
    <row r="44" spans="2:25" x14ac:dyDescent="0.2">
      <c r="C44" s="523" t="s">
        <v>1030</v>
      </c>
      <c r="K44" s="1021"/>
      <c r="L44" s="1021"/>
      <c r="M44" s="1021"/>
      <c r="N44" s="1021"/>
      <c r="O44" s="1021"/>
    </row>
    <row r="46" spans="2:25" x14ac:dyDescent="0.2">
      <c r="E46" s="552"/>
      <c r="F46" s="552"/>
      <c r="G46" s="552"/>
      <c r="H46" s="552"/>
      <c r="I46" s="552"/>
      <c r="J46" s="552"/>
      <c r="Q46" s="543"/>
      <c r="R46" s="543"/>
      <c r="S46" s="543"/>
      <c r="T46" s="543"/>
      <c r="U46" s="543"/>
      <c r="V46" s="543"/>
      <c r="W46" s="543"/>
      <c r="X46" s="543"/>
      <c r="Y46" s="543"/>
    </row>
    <row r="47" spans="2:25" x14ac:dyDescent="0.2">
      <c r="E47" s="552"/>
      <c r="F47" s="552"/>
      <c r="G47" s="552"/>
      <c r="H47" s="552"/>
      <c r="I47" s="552"/>
      <c r="J47" s="552"/>
    </row>
    <row r="48" spans="2:25" x14ac:dyDescent="0.2">
      <c r="E48" s="553"/>
      <c r="F48" s="553"/>
      <c r="G48" s="553"/>
      <c r="H48" s="553"/>
      <c r="I48" s="553"/>
      <c r="J48" s="553"/>
    </row>
    <row r="49" spans="3:25" x14ac:dyDescent="0.2">
      <c r="E49" s="552" t="s">
        <v>1229</v>
      </c>
      <c r="F49" s="552"/>
      <c r="G49" s="552"/>
      <c r="H49" s="552"/>
      <c r="I49" s="552"/>
      <c r="J49" s="552"/>
    </row>
    <row r="50" spans="3:25" x14ac:dyDescent="0.2">
      <c r="E50" s="552"/>
      <c r="F50" s="552"/>
      <c r="G50" s="552"/>
      <c r="H50" s="552"/>
      <c r="I50" s="552"/>
      <c r="J50" s="552"/>
    </row>
    <row r="51" spans="3:25" x14ac:dyDescent="0.2">
      <c r="E51" s="552"/>
      <c r="F51" s="552"/>
      <c r="G51" s="552"/>
      <c r="H51" s="552"/>
      <c r="I51" s="552"/>
      <c r="J51" s="552"/>
    </row>
    <row r="52" spans="3:25" s="166" customFormat="1" x14ac:dyDescent="0.2">
      <c r="C52" s="166" t="s">
        <v>577</v>
      </c>
      <c r="D52" s="183" t="s">
        <v>1228</v>
      </c>
      <c r="E52" s="555">
        <v>71135660</v>
      </c>
      <c r="F52" s="554"/>
      <c r="G52" s="554"/>
      <c r="H52" s="554"/>
      <c r="I52" s="554"/>
      <c r="J52" s="554"/>
      <c r="K52" s="183"/>
      <c r="L52" s="183"/>
      <c r="M52" s="183"/>
      <c r="N52" s="183"/>
      <c r="O52" s="183"/>
      <c r="Q52" s="524"/>
      <c r="R52" s="524"/>
      <c r="S52" s="524"/>
      <c r="T52" s="524"/>
      <c r="U52" s="524"/>
      <c r="V52" s="524"/>
      <c r="W52" s="524"/>
      <c r="X52" s="524"/>
      <c r="Y52" s="524"/>
    </row>
    <row r="53" spans="3:25" x14ac:dyDescent="0.2">
      <c r="C53" t="s">
        <v>587</v>
      </c>
      <c r="D53" s="169" t="s">
        <v>1230</v>
      </c>
      <c r="E53" s="552">
        <v>0</v>
      </c>
      <c r="F53" s="552"/>
      <c r="G53" s="552"/>
      <c r="H53" s="552"/>
      <c r="I53" s="552"/>
      <c r="J53" s="552"/>
    </row>
    <row r="54" spans="3:25" x14ac:dyDescent="0.2">
      <c r="C54" t="s">
        <v>604</v>
      </c>
      <c r="D54" s="169" t="s">
        <v>1231</v>
      </c>
      <c r="E54" s="552">
        <v>62114205</v>
      </c>
      <c r="F54" s="552"/>
      <c r="G54" s="552"/>
      <c r="H54" s="552"/>
      <c r="I54" s="552"/>
      <c r="J54" s="552"/>
    </row>
    <row r="55" spans="3:25" x14ac:dyDescent="0.2">
      <c r="C55" t="s">
        <v>600</v>
      </c>
      <c r="D55" s="169" t="s">
        <v>1232</v>
      </c>
      <c r="E55" s="552">
        <v>0</v>
      </c>
      <c r="F55" s="552"/>
      <c r="G55" s="552"/>
      <c r="H55" s="552"/>
      <c r="I55" s="552"/>
      <c r="J55" s="552"/>
      <c r="Q55" s="543"/>
      <c r="R55" s="543"/>
      <c r="S55" s="543"/>
      <c r="T55" s="543"/>
      <c r="U55" s="543"/>
      <c r="V55" s="543"/>
      <c r="W55" s="543"/>
      <c r="X55" s="543"/>
      <c r="Y55" s="543"/>
    </row>
    <row r="56" spans="3:25" x14ac:dyDescent="0.2">
      <c r="C56" t="s">
        <v>602</v>
      </c>
      <c r="D56" s="169" t="s">
        <v>1233</v>
      </c>
      <c r="E56" s="169">
        <v>74175108</v>
      </c>
    </row>
    <row r="57" spans="3:25" x14ac:dyDescent="0.2">
      <c r="C57" t="s">
        <v>606</v>
      </c>
      <c r="D57" s="169" t="s">
        <v>1234</v>
      </c>
      <c r="E57" s="169">
        <v>23392292</v>
      </c>
    </row>
    <row r="58" spans="3:25" x14ac:dyDescent="0.2">
      <c r="C58" t="s">
        <v>610</v>
      </c>
      <c r="D58" s="169" t="s">
        <v>1235</v>
      </c>
      <c r="E58" s="169">
        <v>0</v>
      </c>
    </row>
    <row r="59" spans="3:25" x14ac:dyDescent="0.2">
      <c r="C59" t="s">
        <v>614</v>
      </c>
      <c r="D59" s="169" t="s">
        <v>1236</v>
      </c>
      <c r="E59" s="169">
        <v>2755200</v>
      </c>
    </row>
    <row r="60" spans="3:25" x14ac:dyDescent="0.2">
      <c r="E60" s="183">
        <f>SUM(E52:E59)</f>
        <v>233572465</v>
      </c>
    </row>
  </sheetData>
  <autoFilter ref="B7:O37" xr:uid="{00000000-0009-0000-0000-000002000000}"/>
  <mergeCells count="24">
    <mergeCell ref="B1:O1"/>
    <mergeCell ref="B2:O2"/>
    <mergeCell ref="B3:O3"/>
    <mergeCell ref="B5:B6"/>
    <mergeCell ref="C5:C6"/>
    <mergeCell ref="D5:D6"/>
    <mergeCell ref="E5:I5"/>
    <mergeCell ref="J5:J6"/>
    <mergeCell ref="K5:L5"/>
    <mergeCell ref="N5:N6"/>
    <mergeCell ref="K43:O43"/>
    <mergeCell ref="K44:O44"/>
    <mergeCell ref="Y5:Y6"/>
    <mergeCell ref="K38:O38"/>
    <mergeCell ref="K39:O39"/>
    <mergeCell ref="K40:O40"/>
    <mergeCell ref="K41:O41"/>
    <mergeCell ref="V5:W5"/>
    <mergeCell ref="X5:X6"/>
    <mergeCell ref="K42:O42"/>
    <mergeCell ref="O5:O6"/>
    <mergeCell ref="Q5:Q6"/>
    <mergeCell ref="R5:S5"/>
    <mergeCell ref="U5:U6"/>
  </mergeCells>
  <printOptions horizontalCentered="1"/>
  <pageMargins left="0.47244094488188981" right="0.47244094488188981" top="0.43307086614173229" bottom="0.39370078740157483" header="0.31496062992125984" footer="0.31496062992125984"/>
  <pageSetup paperSize="258" scale="65" orientation="landscape"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2:O31"/>
  <sheetViews>
    <sheetView tabSelected="1" view="pageBreakPreview" zoomScale="90" zoomScaleNormal="85" zoomScaleSheetLayoutView="90" workbookViewId="0">
      <selection activeCell="G12" sqref="G12"/>
    </sheetView>
  </sheetViews>
  <sheetFormatPr baseColWidth="10" defaultColWidth="8.83203125" defaultRowHeight="15" x14ac:dyDescent="0.2"/>
  <cols>
    <col min="1" max="1" width="6.5" style="168" bestFit="1" customWidth="1"/>
    <col min="2" max="2" width="18.1640625" style="168" customWidth="1"/>
    <col min="3" max="3" width="13.33203125" style="168" customWidth="1"/>
    <col min="4" max="4" width="13" style="168" customWidth="1"/>
    <col min="5" max="5" width="10.33203125" style="168" customWidth="1"/>
    <col min="6" max="6" width="13" style="168" customWidth="1"/>
    <col min="7" max="7" width="15.33203125" style="168" customWidth="1"/>
    <col min="8" max="8" width="17.1640625" style="168" customWidth="1"/>
    <col min="9" max="9" width="11.1640625" style="168" customWidth="1"/>
    <col min="10" max="10" width="9.1640625" style="168" customWidth="1"/>
    <col min="11" max="11" width="14" style="168" customWidth="1"/>
    <col min="12" max="12" width="11.1640625" style="168" customWidth="1"/>
    <col min="13" max="13" width="15.5" style="168" customWidth="1"/>
    <col min="14" max="14" width="14.83203125" style="168" customWidth="1"/>
    <col min="15" max="16384" width="8.83203125" style="168"/>
  </cols>
  <sheetData>
    <row r="2" spans="1:15" s="918" customFormat="1" ht="25" x14ac:dyDescent="0.25">
      <c r="A2" s="1039" t="s">
        <v>368</v>
      </c>
      <c r="B2" s="1039"/>
      <c r="C2" s="1039"/>
      <c r="D2" s="1039"/>
      <c r="E2" s="1039"/>
      <c r="F2" s="1039"/>
      <c r="G2" s="1039"/>
      <c r="H2" s="1039"/>
      <c r="I2" s="1039"/>
      <c r="J2" s="1039"/>
      <c r="K2" s="1039"/>
      <c r="L2" s="1039"/>
      <c r="M2" s="1039"/>
      <c r="N2" s="1039"/>
    </row>
    <row r="3" spans="1:15" s="918" customFormat="1" ht="25" x14ac:dyDescent="0.25">
      <c r="A3" s="1039" t="s">
        <v>840</v>
      </c>
      <c r="B3" s="1039"/>
      <c r="C3" s="1039"/>
      <c r="D3" s="1039"/>
      <c r="E3" s="1039"/>
      <c r="F3" s="1039"/>
      <c r="G3" s="1039"/>
      <c r="H3" s="1039"/>
      <c r="I3" s="1039"/>
      <c r="J3" s="1039"/>
      <c r="K3" s="1039"/>
      <c r="L3" s="1039"/>
      <c r="M3" s="1039"/>
      <c r="N3" s="1039"/>
    </row>
    <row r="4" spans="1:15" s="918" customFormat="1" ht="14" x14ac:dyDescent="0.15">
      <c r="A4" s="1040"/>
      <c r="B4" s="1040"/>
      <c r="C4" s="1040"/>
      <c r="D4" s="1040"/>
      <c r="E4" s="1040"/>
      <c r="F4" s="1040"/>
      <c r="G4" s="1040"/>
      <c r="H4" s="1040"/>
      <c r="I4" s="1040"/>
      <c r="J4" s="1040"/>
      <c r="K4" s="1040"/>
      <c r="L4" s="1040"/>
      <c r="M4" s="1040"/>
      <c r="N4" s="1040"/>
    </row>
    <row r="5" spans="1:15" s="924" customFormat="1" ht="22" customHeight="1" thickBot="1" x14ac:dyDescent="0.25">
      <c r="A5" s="1035" t="s">
        <v>1285</v>
      </c>
      <c r="B5" s="1035"/>
      <c r="C5" s="1035"/>
      <c r="D5" s="1035"/>
      <c r="E5" s="1184"/>
      <c r="F5" s="947"/>
      <c r="G5" s="947"/>
      <c r="H5" s="947"/>
      <c r="I5" s="947"/>
      <c r="J5" s="947"/>
      <c r="K5" s="947"/>
      <c r="L5" s="947"/>
      <c r="M5" s="948"/>
      <c r="N5" s="947"/>
    </row>
    <row r="6" spans="1:15" s="918" customFormat="1" ht="22" customHeight="1" x14ac:dyDescent="0.15">
      <c r="A6" s="1041" t="s">
        <v>918</v>
      </c>
      <c r="B6" s="1044" t="s">
        <v>920</v>
      </c>
      <c r="C6" s="1044" t="s">
        <v>934</v>
      </c>
      <c r="D6" s="1044"/>
      <c r="E6" s="1037" t="s">
        <v>928</v>
      </c>
      <c r="F6" s="1044" t="s">
        <v>929</v>
      </c>
      <c r="G6" s="1044" t="s">
        <v>930</v>
      </c>
      <c r="H6" s="1044" t="s">
        <v>942</v>
      </c>
      <c r="I6" s="1044"/>
      <c r="J6" s="1044"/>
      <c r="K6" s="1044"/>
      <c r="L6" s="1044" t="s">
        <v>936</v>
      </c>
      <c r="M6" s="1044" t="s">
        <v>1286</v>
      </c>
      <c r="N6" s="1047" t="s">
        <v>923</v>
      </c>
    </row>
    <row r="7" spans="1:15" s="918" customFormat="1" ht="19" customHeight="1" x14ac:dyDescent="0.15">
      <c r="A7" s="1042"/>
      <c r="B7" s="1045"/>
      <c r="C7" s="1045" t="s">
        <v>919</v>
      </c>
      <c r="D7" s="1045" t="s">
        <v>927</v>
      </c>
      <c r="E7" s="1037"/>
      <c r="F7" s="1045"/>
      <c r="G7" s="1045"/>
      <c r="H7" s="1050" t="s">
        <v>931</v>
      </c>
      <c r="I7" s="1050" t="s">
        <v>932</v>
      </c>
      <c r="J7" s="1050"/>
      <c r="K7" s="1050" t="s">
        <v>935</v>
      </c>
      <c r="L7" s="1045"/>
      <c r="M7" s="1045"/>
      <c r="N7" s="1048"/>
    </row>
    <row r="8" spans="1:15" s="918" customFormat="1" ht="20" customHeight="1" thickBot="1" x14ac:dyDescent="0.2">
      <c r="A8" s="1043"/>
      <c r="B8" s="1046"/>
      <c r="C8" s="1046"/>
      <c r="D8" s="1046"/>
      <c r="E8" s="1038"/>
      <c r="F8" s="1046"/>
      <c r="G8" s="1046"/>
      <c r="H8" s="1051"/>
      <c r="I8" s="951" t="s">
        <v>933</v>
      </c>
      <c r="J8" s="951" t="s">
        <v>934</v>
      </c>
      <c r="K8" s="1051"/>
      <c r="L8" s="1046"/>
      <c r="M8" s="1046"/>
      <c r="N8" s="1049"/>
    </row>
    <row r="9" spans="1:15" s="918" customFormat="1" thickBot="1" x14ac:dyDescent="0.2">
      <c r="A9" s="956">
        <v>1</v>
      </c>
      <c r="B9" s="957">
        <v>3</v>
      </c>
      <c r="C9" s="957">
        <v>3</v>
      </c>
      <c r="D9" s="958">
        <v>4</v>
      </c>
      <c r="E9" s="958">
        <v>5</v>
      </c>
      <c r="F9" s="958">
        <v>6</v>
      </c>
      <c r="G9" s="958">
        <v>7</v>
      </c>
      <c r="H9" s="957">
        <v>8</v>
      </c>
      <c r="I9" s="957">
        <v>9</v>
      </c>
      <c r="J9" s="958">
        <v>10</v>
      </c>
      <c r="K9" s="957">
        <v>11</v>
      </c>
      <c r="L9" s="958">
        <v>12</v>
      </c>
      <c r="M9" s="957">
        <v>13</v>
      </c>
      <c r="N9" s="959">
        <v>14</v>
      </c>
    </row>
    <row r="10" spans="1:15" s="918" customFormat="1" thickTop="1" x14ac:dyDescent="0.15">
      <c r="A10" s="952"/>
      <c r="B10" s="953"/>
      <c r="C10" s="953"/>
      <c r="D10" s="954"/>
      <c r="E10" s="954"/>
      <c r="F10" s="954"/>
      <c r="G10" s="954"/>
      <c r="H10" s="953"/>
      <c r="I10" s="953"/>
      <c r="J10" s="954"/>
      <c r="K10" s="953"/>
      <c r="L10" s="954"/>
      <c r="M10" s="953"/>
      <c r="N10" s="955"/>
    </row>
    <row r="11" spans="1:15" s="924" customFormat="1" ht="29" customHeight="1" x14ac:dyDescent="0.2">
      <c r="A11" s="938" t="s">
        <v>841</v>
      </c>
      <c r="B11" s="920" t="s">
        <v>905</v>
      </c>
      <c r="C11" s="949"/>
      <c r="D11" s="949"/>
      <c r="E11" s="921"/>
      <c r="F11" s="921"/>
      <c r="G11" s="921"/>
      <c r="H11" s="921"/>
      <c r="I11" s="921"/>
      <c r="J11" s="921"/>
      <c r="K11" s="921"/>
      <c r="L11" s="922"/>
      <c r="M11" s="946">
        <f>SUBTOTAL(9,M$13:M$15)</f>
        <v>0</v>
      </c>
      <c r="N11" s="939"/>
      <c r="O11" s="923"/>
    </row>
    <row r="12" spans="1:15" s="924" customFormat="1" ht="29" customHeight="1" x14ac:dyDescent="0.2">
      <c r="A12" s="950" t="s">
        <v>22</v>
      </c>
      <c r="B12" s="920" t="s">
        <v>905</v>
      </c>
      <c r="C12" s="960" t="s">
        <v>374</v>
      </c>
      <c r="D12" s="949"/>
      <c r="E12" s="921"/>
      <c r="F12" s="921"/>
      <c r="G12" s="921"/>
      <c r="H12" s="921"/>
      <c r="I12" s="921"/>
      <c r="J12" s="921"/>
      <c r="K12" s="921"/>
      <c r="L12" s="922"/>
      <c r="M12" s="922"/>
      <c r="N12" s="939"/>
    </row>
    <row r="13" spans="1:15" s="924" customFormat="1" ht="29" customHeight="1" x14ac:dyDescent="0.2">
      <c r="A13" s="940"/>
      <c r="B13" s="932"/>
      <c r="C13" s="933"/>
      <c r="D13" s="934"/>
      <c r="E13" s="941"/>
      <c r="F13" s="941"/>
      <c r="G13" s="941"/>
      <c r="H13" s="941"/>
      <c r="I13" s="941"/>
      <c r="J13" s="941"/>
      <c r="K13" s="941"/>
      <c r="L13" s="935"/>
      <c r="M13" s="936"/>
      <c r="N13" s="939"/>
    </row>
    <row r="14" spans="1:15" s="924" customFormat="1" ht="29" customHeight="1" x14ac:dyDescent="0.2">
      <c r="A14" s="942"/>
      <c r="B14" s="922"/>
      <c r="C14" s="922"/>
      <c r="D14" s="922"/>
      <c r="E14" s="925"/>
      <c r="F14" s="926"/>
      <c r="G14" s="922"/>
      <c r="H14" s="922"/>
      <c r="I14" s="922"/>
      <c r="J14" s="922"/>
      <c r="K14" s="937"/>
      <c r="L14" s="935"/>
      <c r="M14" s="927"/>
      <c r="N14" s="939"/>
    </row>
    <row r="15" spans="1:15" s="924" customFormat="1" ht="29" customHeight="1" x14ac:dyDescent="0.2">
      <c r="A15" s="942"/>
      <c r="B15" s="922"/>
      <c r="C15" s="922"/>
      <c r="D15" s="922"/>
      <c r="E15" s="925"/>
      <c r="F15" s="926"/>
      <c r="G15" s="922"/>
      <c r="H15" s="922"/>
      <c r="I15" s="922"/>
      <c r="J15" s="922"/>
      <c r="K15" s="937"/>
      <c r="L15" s="935"/>
      <c r="M15" s="927"/>
      <c r="N15" s="939"/>
    </row>
    <row r="16" spans="1:15" s="924" customFormat="1" ht="29" customHeight="1" thickBot="1" x14ac:dyDescent="0.25">
      <c r="A16" s="943"/>
      <c r="B16" s="944"/>
      <c r="C16" s="944"/>
      <c r="D16" s="944"/>
      <c r="E16" s="944"/>
      <c r="F16" s="944"/>
      <c r="G16" s="944"/>
      <c r="H16" s="944"/>
      <c r="I16" s="944"/>
      <c r="J16" s="944"/>
      <c r="K16" s="944"/>
      <c r="L16" s="944"/>
      <c r="M16" s="944"/>
      <c r="N16" s="945"/>
    </row>
    <row r="17" spans="1:15" s="918" customFormat="1" ht="14" x14ac:dyDescent="0.15"/>
    <row r="18" spans="1:15" s="918" customFormat="1" ht="14" x14ac:dyDescent="0.15">
      <c r="A18" s="928"/>
      <c r="B18" s="928"/>
      <c r="C18" s="928"/>
      <c r="D18" s="928"/>
      <c r="J18" s="929"/>
      <c r="K18" s="929"/>
      <c r="L18" s="929"/>
      <c r="M18" s="929"/>
      <c r="N18" s="929"/>
    </row>
    <row r="19" spans="1:15" s="918" customFormat="1" ht="14" x14ac:dyDescent="0.15">
      <c r="A19" s="1031" t="s">
        <v>144</v>
      </c>
      <c r="B19" s="1031"/>
      <c r="C19" s="1031"/>
      <c r="D19" s="1031"/>
      <c r="E19" s="1031"/>
      <c r="F19" s="1031"/>
      <c r="G19" s="592"/>
      <c r="H19" s="592"/>
      <c r="I19" s="1036" t="s">
        <v>1265</v>
      </c>
      <c r="J19" s="1036"/>
      <c r="K19" s="1036"/>
      <c r="L19" s="1036"/>
      <c r="M19" s="1036"/>
      <c r="N19" s="919"/>
    </row>
    <row r="20" spans="1:15" s="918" customFormat="1" ht="14" x14ac:dyDescent="0.15">
      <c r="A20" s="1032" t="s">
        <v>1175</v>
      </c>
      <c r="B20" s="1032"/>
      <c r="C20" s="1032"/>
      <c r="D20" s="1032"/>
      <c r="E20" s="1032"/>
      <c r="F20" s="1032"/>
      <c r="G20" s="592"/>
      <c r="H20" s="593"/>
      <c r="I20" s="1034"/>
      <c r="J20" s="1034"/>
      <c r="K20" s="1034"/>
      <c r="L20" s="1034"/>
      <c r="M20" s="1034"/>
      <c r="N20" s="928"/>
    </row>
    <row r="21" spans="1:15" s="918" customFormat="1" ht="14" x14ac:dyDescent="0.15">
      <c r="A21" s="1032" t="s">
        <v>1266</v>
      </c>
      <c r="B21" s="1032"/>
      <c r="C21" s="1032"/>
      <c r="D21" s="1032"/>
      <c r="E21" s="1032"/>
      <c r="F21" s="1032"/>
      <c r="G21" s="592"/>
      <c r="H21" s="592"/>
      <c r="I21" s="1034" t="s">
        <v>1287</v>
      </c>
      <c r="J21" s="1034"/>
      <c r="K21" s="1034"/>
      <c r="L21" s="1034"/>
      <c r="M21" s="1034"/>
      <c r="N21" s="919"/>
    </row>
    <row r="22" spans="1:15" s="918" customFormat="1" ht="14" x14ac:dyDescent="0.15">
      <c r="A22" s="615"/>
      <c r="B22" s="615"/>
      <c r="C22" s="615"/>
      <c r="D22" s="616"/>
      <c r="E22" s="592"/>
      <c r="F22" s="592"/>
      <c r="G22" s="594"/>
      <c r="H22" s="594"/>
      <c r="I22" s="612"/>
      <c r="J22" s="617"/>
      <c r="K22" s="617"/>
      <c r="L22" s="617"/>
      <c r="M22" s="618"/>
      <c r="N22" s="919"/>
    </row>
    <row r="23" spans="1:15" s="918" customFormat="1" ht="14" x14ac:dyDescent="0.15">
      <c r="A23" s="615"/>
      <c r="B23" s="615"/>
      <c r="C23" s="615"/>
      <c r="D23" s="616"/>
      <c r="E23" s="592"/>
      <c r="F23" s="592"/>
      <c r="G23" s="594"/>
      <c r="H23" s="594"/>
      <c r="I23" s="612"/>
      <c r="J23" s="617"/>
      <c r="K23" s="617"/>
      <c r="L23" s="617"/>
      <c r="M23" s="618"/>
      <c r="N23" s="919"/>
    </row>
    <row r="24" spans="1:15" s="918" customFormat="1" ht="14" x14ac:dyDescent="0.15">
      <c r="A24" s="615"/>
      <c r="B24" s="615"/>
      <c r="C24" s="615"/>
      <c r="D24" s="616"/>
      <c r="E24" s="592"/>
      <c r="F24" s="592"/>
      <c r="G24" s="594"/>
      <c r="H24" s="594"/>
      <c r="I24" s="612"/>
      <c r="J24" s="617"/>
      <c r="K24" s="617"/>
      <c r="L24" s="617"/>
      <c r="M24" s="618"/>
      <c r="N24" s="919"/>
    </row>
    <row r="25" spans="1:15" s="918" customFormat="1" ht="14" x14ac:dyDescent="0.15">
      <c r="A25" s="615"/>
      <c r="B25" s="615"/>
      <c r="C25" s="615"/>
      <c r="D25" s="616"/>
      <c r="E25" s="592"/>
      <c r="F25" s="592"/>
      <c r="G25" s="594"/>
      <c r="H25" s="594"/>
      <c r="I25" s="612"/>
      <c r="J25" s="617"/>
      <c r="K25" s="617"/>
      <c r="L25" s="617"/>
      <c r="M25" s="618"/>
      <c r="N25" s="919"/>
    </row>
    <row r="26" spans="1:15" s="918" customFormat="1" ht="14" x14ac:dyDescent="0.15">
      <c r="A26" s="1033" t="s">
        <v>838</v>
      </c>
      <c r="B26" s="1033"/>
      <c r="C26" s="1033"/>
      <c r="D26" s="1033"/>
      <c r="E26" s="1033"/>
      <c r="F26" s="1033"/>
      <c r="G26" s="608"/>
      <c r="H26" s="607"/>
      <c r="I26" s="1033" t="s">
        <v>975</v>
      </c>
      <c r="J26" s="1033"/>
      <c r="K26" s="1033"/>
      <c r="L26" s="1033"/>
      <c r="M26" s="1033"/>
      <c r="N26" s="930"/>
      <c r="O26" s="930"/>
    </row>
    <row r="27" spans="1:15" s="918" customFormat="1" ht="14" x14ac:dyDescent="0.15">
      <c r="A27" s="1030" t="s">
        <v>839</v>
      </c>
      <c r="B27" s="1030"/>
      <c r="C27" s="1030"/>
      <c r="D27" s="1030"/>
      <c r="E27" s="1030"/>
      <c r="F27" s="1030"/>
      <c r="G27" s="592"/>
      <c r="H27" s="592"/>
      <c r="I27" s="1030" t="s">
        <v>976</v>
      </c>
      <c r="J27" s="1030"/>
      <c r="K27" s="1030"/>
      <c r="L27" s="1030"/>
      <c r="M27" s="1030"/>
      <c r="N27" s="931"/>
      <c r="O27" s="930"/>
    </row>
    <row r="28" spans="1:15" s="918" customFormat="1" ht="14" x14ac:dyDescent="0.15"/>
    <row r="29" spans="1:15" s="918" customFormat="1" ht="14" x14ac:dyDescent="0.15"/>
    <row r="30" spans="1:15" s="918" customFormat="1" ht="14" x14ac:dyDescent="0.15"/>
    <row r="31" spans="1:15" s="918" customFormat="1" ht="14" x14ac:dyDescent="0.15"/>
  </sheetData>
  <mergeCells count="29">
    <mergeCell ref="D7:D8"/>
    <mergeCell ref="H7:H8"/>
    <mergeCell ref="I7:J7"/>
    <mergeCell ref="K7:K8"/>
    <mergeCell ref="A5:D5"/>
    <mergeCell ref="I19:M19"/>
    <mergeCell ref="E6:E8"/>
    <mergeCell ref="A2:N2"/>
    <mergeCell ref="A3:N3"/>
    <mergeCell ref="A4:N4"/>
    <mergeCell ref="A6:A8"/>
    <mergeCell ref="B6:B8"/>
    <mergeCell ref="C6:D6"/>
    <mergeCell ref="F6:F8"/>
    <mergeCell ref="G6:G8"/>
    <mergeCell ref="H6:K6"/>
    <mergeCell ref="L6:L8"/>
    <mergeCell ref="M6:M8"/>
    <mergeCell ref="N6:N8"/>
    <mergeCell ref="C7:C8"/>
    <mergeCell ref="I27:M27"/>
    <mergeCell ref="A19:F19"/>
    <mergeCell ref="A20:F20"/>
    <mergeCell ref="A21:F21"/>
    <mergeCell ref="A26:F26"/>
    <mergeCell ref="A27:F27"/>
    <mergeCell ref="I20:M20"/>
    <mergeCell ref="I21:M21"/>
    <mergeCell ref="I26:M26"/>
  </mergeCells>
  <printOptions horizontalCentered="1"/>
  <pageMargins left="0.47" right="0.933070866" top="1.04" bottom="0.70866141732283505" header="0.31496062992126" footer="0.31496062992126"/>
  <pageSetup paperSize="5" scale="7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2:AQ378"/>
  <sheetViews>
    <sheetView view="pageBreakPreview" topLeftCell="C359" zoomScale="80" zoomScaleNormal="96" zoomScaleSheetLayoutView="80" workbookViewId="0">
      <selection activeCell="C364" sqref="C364:G364"/>
    </sheetView>
  </sheetViews>
  <sheetFormatPr baseColWidth="10" defaultColWidth="9.1640625" defaultRowHeight="15" x14ac:dyDescent="0.2"/>
  <cols>
    <col min="1" max="1" width="8.6640625" style="32" hidden="1" customWidth="1"/>
    <col min="2" max="2" width="9.83203125" style="32" hidden="1" customWidth="1"/>
    <col min="3" max="3" width="7.6640625" style="32" customWidth="1"/>
    <col min="4" max="4" width="22.83203125" style="32" customWidth="1"/>
    <col min="5" max="5" width="23.5" style="32" customWidth="1"/>
    <col min="6" max="6" width="12.83203125" style="130" customWidth="1"/>
    <col min="7" max="7" width="23" style="32" customWidth="1"/>
    <col min="8" max="8" width="10.1640625" style="32" customWidth="1"/>
    <col min="9" max="9" width="18.6640625" style="32" customWidth="1"/>
    <col min="10" max="10" width="12.83203125" style="129" customWidth="1"/>
    <col min="11" max="11" width="13.1640625" style="32" customWidth="1"/>
    <col min="12" max="12" width="21.33203125" style="32" customWidth="1"/>
    <col min="13" max="13" width="14.33203125" style="32" customWidth="1"/>
    <col min="14" max="14" width="13.1640625" style="32" customWidth="1"/>
    <col min="15" max="15" width="10.5" style="32" customWidth="1"/>
    <col min="16" max="16" width="18.1640625" style="135" customWidth="1"/>
    <col min="17" max="17" width="20.5" style="132" customWidth="1"/>
    <col min="18" max="18" width="18.5" style="131" customWidth="1"/>
    <col min="19" max="19" width="11.6640625" style="32" hidden="1" customWidth="1"/>
    <col min="20" max="21" width="2.5" style="32" hidden="1" customWidth="1"/>
    <col min="22" max="22" width="9.1640625" style="32" customWidth="1"/>
    <col min="23" max="23" width="30.5" style="32" customWidth="1"/>
    <col min="24" max="24" width="15.83203125" style="32" customWidth="1"/>
    <col min="25" max="25" width="11.33203125" style="32" customWidth="1"/>
    <col min="26" max="26" width="9.1640625" style="32" customWidth="1"/>
    <col min="27" max="27" width="20.5" style="32" customWidth="1"/>
    <col min="28" max="29" width="16.1640625" style="32" customWidth="1"/>
    <col min="30" max="31" width="15.6640625" style="32" customWidth="1"/>
    <col min="32" max="32" width="19.33203125" style="32" customWidth="1"/>
    <col min="33" max="33" width="16.33203125" style="32" customWidth="1"/>
    <col min="34" max="34" width="10.6640625" style="32" customWidth="1"/>
    <col min="35" max="35" width="21" style="32" customWidth="1"/>
    <col min="36" max="36" width="16.5" style="32" customWidth="1"/>
    <col min="37" max="37" width="17.5" style="32" customWidth="1"/>
    <col min="38" max="38" width="16.6640625" style="32" customWidth="1"/>
    <col min="39" max="39" width="19" style="32" customWidth="1"/>
    <col min="40" max="40" width="20.6640625" style="32" bestFit="1" customWidth="1"/>
    <col min="41" max="42" width="18" style="32" bestFit="1" customWidth="1"/>
    <col min="43" max="43" width="15.33203125" style="32" bestFit="1" customWidth="1"/>
    <col min="44" max="16384" width="9.1640625" style="32"/>
  </cols>
  <sheetData>
    <row r="2" spans="1:39" s="786" customFormat="1" ht="25" x14ac:dyDescent="0.2">
      <c r="C2" s="1070" t="s">
        <v>370</v>
      </c>
      <c r="D2" s="1070"/>
      <c r="E2" s="1070"/>
      <c r="F2" s="1070"/>
      <c r="G2" s="1070"/>
      <c r="H2" s="1070"/>
      <c r="I2" s="1070"/>
      <c r="J2" s="1070"/>
      <c r="K2" s="1070"/>
      <c r="L2" s="1070"/>
      <c r="M2" s="1070"/>
      <c r="N2" s="1070"/>
      <c r="O2" s="1070"/>
      <c r="P2" s="1070"/>
      <c r="Q2" s="1070"/>
      <c r="R2" s="1070"/>
      <c r="S2" s="1070"/>
      <c r="T2" s="1070"/>
      <c r="U2" s="1070"/>
    </row>
    <row r="3" spans="1:39" s="786" customFormat="1" ht="25" x14ac:dyDescent="0.2">
      <c r="C3" s="1070" t="s">
        <v>379</v>
      </c>
      <c r="D3" s="1070"/>
      <c r="E3" s="1070"/>
      <c r="F3" s="1070"/>
      <c r="G3" s="1070"/>
      <c r="H3" s="1070"/>
      <c r="I3" s="1070"/>
      <c r="J3" s="1070"/>
      <c r="K3" s="1070"/>
      <c r="L3" s="1070"/>
      <c r="M3" s="1070"/>
      <c r="N3" s="1070"/>
      <c r="O3" s="1070"/>
      <c r="P3" s="1070"/>
      <c r="Q3" s="1070"/>
      <c r="R3" s="1070"/>
      <c r="S3" s="1070"/>
      <c r="T3" s="1070"/>
      <c r="U3" s="1070"/>
      <c r="AD3" s="787"/>
      <c r="AE3" s="787"/>
      <c r="AF3" s="787"/>
      <c r="AG3" s="787"/>
      <c r="AJ3" s="788"/>
      <c r="AK3" s="788"/>
    </row>
    <row r="4" spans="1:39" s="786" customFormat="1" ht="14" x14ac:dyDescent="0.2">
      <c r="C4" s="1071"/>
      <c r="D4" s="1071"/>
      <c r="E4" s="1071"/>
      <c r="F4" s="1071"/>
      <c r="G4" s="1071"/>
      <c r="H4" s="1071"/>
      <c r="I4" s="1071"/>
      <c r="J4" s="1071"/>
      <c r="K4" s="1071"/>
      <c r="L4" s="1071"/>
      <c r="M4" s="1071"/>
      <c r="N4" s="1071"/>
      <c r="O4" s="1071"/>
      <c r="P4" s="1071"/>
      <c r="Q4" s="1071"/>
      <c r="R4" s="1071"/>
      <c r="S4" s="1071"/>
      <c r="T4" s="1071"/>
      <c r="U4" s="1071"/>
      <c r="W4" s="789"/>
      <c r="X4" s="790"/>
      <c r="Y4" s="791"/>
      <c r="Z4" s="791"/>
      <c r="AA4" s="790"/>
      <c r="AB4" s="791"/>
      <c r="AC4" s="790"/>
      <c r="AD4" s="789"/>
      <c r="AE4" s="789"/>
      <c r="AF4" s="789"/>
      <c r="AG4" s="789"/>
      <c r="AH4" s="791"/>
      <c r="AI4" s="791"/>
      <c r="AJ4" s="792"/>
      <c r="AK4" s="792"/>
    </row>
    <row r="5" spans="1:39" s="786" customFormat="1" ht="17" customHeight="1" thickBot="1" x14ac:dyDescent="0.25">
      <c r="C5" s="1052" t="s">
        <v>1280</v>
      </c>
      <c r="D5" s="1052"/>
      <c r="E5" s="1052"/>
      <c r="F5" s="1052"/>
      <c r="J5" s="793"/>
      <c r="P5" s="885"/>
      <c r="Q5" s="886"/>
      <c r="R5" s="887"/>
    </row>
    <row r="6" spans="1:39" s="794" customFormat="1" ht="31.5" customHeight="1" x14ac:dyDescent="0.2">
      <c r="C6" s="1072" t="s">
        <v>918</v>
      </c>
      <c r="D6" s="1075" t="s">
        <v>919</v>
      </c>
      <c r="E6" s="1078" t="s">
        <v>920</v>
      </c>
      <c r="F6" s="1078" t="s">
        <v>927</v>
      </c>
      <c r="G6" s="1078" t="s">
        <v>926</v>
      </c>
      <c r="H6" s="1078" t="s">
        <v>925</v>
      </c>
      <c r="I6" s="1078" t="s">
        <v>924</v>
      </c>
      <c r="J6" s="1078" t="s">
        <v>921</v>
      </c>
      <c r="K6" s="1078" t="s">
        <v>934</v>
      </c>
      <c r="L6" s="1078"/>
      <c r="M6" s="1078"/>
      <c r="N6" s="1078"/>
      <c r="O6" s="1078"/>
      <c r="P6" s="1078" t="s">
        <v>922</v>
      </c>
      <c r="Q6" s="1078" t="s">
        <v>1255</v>
      </c>
      <c r="R6" s="1064" t="s">
        <v>923</v>
      </c>
      <c r="S6" s="1068" t="s">
        <v>139</v>
      </c>
      <c r="T6" s="1069"/>
      <c r="U6" s="1069"/>
      <c r="V6" s="659" t="s">
        <v>529</v>
      </c>
      <c r="W6" s="659" t="s">
        <v>804</v>
      </c>
      <c r="X6" s="659" t="s">
        <v>805</v>
      </c>
      <c r="Y6" s="659" t="s">
        <v>806</v>
      </c>
      <c r="Z6" s="659" t="s">
        <v>100</v>
      </c>
      <c r="AA6" s="659" t="s">
        <v>807</v>
      </c>
      <c r="AB6" s="659" t="s">
        <v>807</v>
      </c>
      <c r="AC6" s="659" t="s">
        <v>807</v>
      </c>
      <c r="AD6" s="659" t="s">
        <v>807</v>
      </c>
      <c r="AE6" s="659" t="s">
        <v>807</v>
      </c>
      <c r="AF6" s="659" t="s">
        <v>807</v>
      </c>
      <c r="AG6" s="659" t="s">
        <v>807</v>
      </c>
      <c r="AH6" s="659" t="s">
        <v>803</v>
      </c>
      <c r="AI6" s="659" t="s">
        <v>808</v>
      </c>
      <c r="AJ6" s="1054" t="s">
        <v>816</v>
      </c>
      <c r="AK6" s="1057" t="s">
        <v>817</v>
      </c>
      <c r="AL6" s="1053" t="s">
        <v>835</v>
      </c>
      <c r="AM6" s="1053" t="s">
        <v>1002</v>
      </c>
    </row>
    <row r="7" spans="1:39" s="794" customFormat="1" ht="25.5" customHeight="1" x14ac:dyDescent="0.2">
      <c r="C7" s="1073"/>
      <c r="D7" s="1076"/>
      <c r="E7" s="1060"/>
      <c r="F7" s="1060"/>
      <c r="G7" s="1060"/>
      <c r="H7" s="1060"/>
      <c r="I7" s="1060"/>
      <c r="J7" s="1060"/>
      <c r="K7" s="1060" t="s">
        <v>1281</v>
      </c>
      <c r="L7" s="1060" t="s">
        <v>1282</v>
      </c>
      <c r="M7" s="1060" t="s">
        <v>1283</v>
      </c>
      <c r="N7" s="1060" t="s">
        <v>1284</v>
      </c>
      <c r="O7" s="1060" t="s">
        <v>19</v>
      </c>
      <c r="P7" s="1060"/>
      <c r="Q7" s="1060"/>
      <c r="R7" s="1065"/>
      <c r="S7" s="1062" t="s">
        <v>140</v>
      </c>
      <c r="T7" s="1067" t="s">
        <v>141</v>
      </c>
      <c r="U7" s="1067"/>
      <c r="V7" s="660" t="s">
        <v>809</v>
      </c>
      <c r="W7" s="660" t="s">
        <v>810</v>
      </c>
      <c r="X7" s="660" t="s">
        <v>811</v>
      </c>
      <c r="Y7" s="660" t="s">
        <v>812</v>
      </c>
      <c r="Z7" s="660" t="s">
        <v>813</v>
      </c>
      <c r="AA7" s="660" t="s">
        <v>818</v>
      </c>
      <c r="AB7" s="660" t="s">
        <v>819</v>
      </c>
      <c r="AC7" s="660" t="s">
        <v>820</v>
      </c>
      <c r="AD7" s="660" t="s">
        <v>821</v>
      </c>
      <c r="AE7" s="660" t="s">
        <v>822</v>
      </c>
      <c r="AF7" s="660" t="s">
        <v>834</v>
      </c>
      <c r="AG7" s="660" t="s">
        <v>1001</v>
      </c>
      <c r="AH7" s="660"/>
      <c r="AI7" s="660" t="s">
        <v>814</v>
      </c>
      <c r="AJ7" s="1055"/>
      <c r="AK7" s="1058"/>
      <c r="AL7" s="1053"/>
      <c r="AM7" s="1053"/>
    </row>
    <row r="8" spans="1:39" s="794" customFormat="1" ht="15.75" customHeight="1" thickBot="1" x14ac:dyDescent="0.25">
      <c r="C8" s="1074"/>
      <c r="D8" s="1077"/>
      <c r="E8" s="1061"/>
      <c r="F8" s="1061"/>
      <c r="G8" s="1061"/>
      <c r="H8" s="1061"/>
      <c r="I8" s="1061"/>
      <c r="J8" s="1061"/>
      <c r="K8" s="1061"/>
      <c r="L8" s="1061"/>
      <c r="M8" s="1061"/>
      <c r="N8" s="1061"/>
      <c r="O8" s="1061"/>
      <c r="P8" s="1061"/>
      <c r="Q8" s="1061"/>
      <c r="R8" s="1066"/>
      <c r="S8" s="1063"/>
      <c r="T8" s="795" t="s">
        <v>119</v>
      </c>
      <c r="U8" s="795" t="s">
        <v>142</v>
      </c>
      <c r="V8" s="736"/>
      <c r="W8" s="736"/>
      <c r="X8" s="736"/>
      <c r="Y8" s="736"/>
      <c r="Z8" s="736"/>
      <c r="AA8" s="736"/>
      <c r="AB8" s="736"/>
      <c r="AC8" s="736"/>
      <c r="AD8" s="736"/>
      <c r="AE8" s="736"/>
      <c r="AF8" s="736"/>
      <c r="AG8" s="736"/>
      <c r="AH8" s="736"/>
      <c r="AI8" s="736"/>
      <c r="AJ8" s="1056"/>
      <c r="AK8" s="1059"/>
      <c r="AL8" s="1053"/>
      <c r="AM8" s="1053"/>
    </row>
    <row r="9" spans="1:39" s="794" customFormat="1" ht="25" customHeight="1" thickBot="1" x14ac:dyDescent="0.25">
      <c r="C9" s="906">
        <v>1</v>
      </c>
      <c r="D9" s="907">
        <v>2</v>
      </c>
      <c r="E9" s="908">
        <v>3</v>
      </c>
      <c r="F9" s="907">
        <v>4</v>
      </c>
      <c r="G9" s="908">
        <v>5</v>
      </c>
      <c r="H9" s="907">
        <v>6</v>
      </c>
      <c r="I9" s="908">
        <v>7</v>
      </c>
      <c r="J9" s="907">
        <v>8</v>
      </c>
      <c r="K9" s="908">
        <v>9</v>
      </c>
      <c r="L9" s="907">
        <v>10</v>
      </c>
      <c r="M9" s="907">
        <v>11</v>
      </c>
      <c r="N9" s="908">
        <v>12</v>
      </c>
      <c r="O9" s="907">
        <v>13</v>
      </c>
      <c r="P9" s="907">
        <v>14</v>
      </c>
      <c r="Q9" s="908">
        <v>15</v>
      </c>
      <c r="R9" s="909">
        <v>16</v>
      </c>
      <c r="S9" s="888"/>
      <c r="T9" s="797"/>
      <c r="U9" s="796"/>
      <c r="V9" s="798"/>
      <c r="W9" s="798"/>
      <c r="X9" s="798"/>
      <c r="Y9" s="798"/>
      <c r="Z9" s="798"/>
      <c r="AA9" s="798"/>
      <c r="AB9" s="798"/>
      <c r="AC9" s="798"/>
      <c r="AD9" s="798"/>
      <c r="AE9" s="798"/>
      <c r="AF9" s="798"/>
      <c r="AG9" s="798"/>
      <c r="AH9" s="798"/>
      <c r="AI9" s="798"/>
      <c r="AJ9" s="799"/>
      <c r="AK9" s="800"/>
      <c r="AL9" s="690"/>
      <c r="AM9" s="690"/>
    </row>
    <row r="10" spans="1:39" s="786" customFormat="1" ht="23" customHeight="1" thickTop="1" x14ac:dyDescent="0.2">
      <c r="C10" s="900"/>
      <c r="D10" s="901"/>
      <c r="E10" s="902"/>
      <c r="F10" s="902"/>
      <c r="G10" s="902"/>
      <c r="H10" s="902"/>
      <c r="I10" s="902"/>
      <c r="J10" s="903"/>
      <c r="K10" s="902"/>
      <c r="L10" s="902"/>
      <c r="M10" s="902"/>
      <c r="N10" s="902"/>
      <c r="O10" s="902"/>
      <c r="P10" s="903"/>
      <c r="Q10" s="904"/>
      <c r="R10" s="905"/>
      <c r="S10" s="889"/>
      <c r="T10" s="801"/>
      <c r="U10" s="801"/>
      <c r="V10" s="801"/>
      <c r="W10" s="801"/>
      <c r="X10" s="801"/>
      <c r="Y10" s="801"/>
      <c r="Z10" s="801"/>
      <c r="AA10" s="801"/>
      <c r="AB10" s="801"/>
      <c r="AC10" s="802"/>
      <c r="AD10" s="802"/>
      <c r="AE10" s="802"/>
      <c r="AF10" s="802"/>
      <c r="AG10" s="802"/>
      <c r="AH10" s="801"/>
      <c r="AI10" s="801"/>
      <c r="AJ10" s="803"/>
      <c r="AK10" s="804"/>
      <c r="AL10" s="699"/>
    </row>
    <row r="11" spans="1:39" s="786" customFormat="1" ht="33" customHeight="1" x14ac:dyDescent="0.2">
      <c r="C11" s="805" t="s">
        <v>25</v>
      </c>
      <c r="D11" s="806" t="s">
        <v>906</v>
      </c>
      <c r="E11" s="699"/>
      <c r="F11" s="699"/>
      <c r="G11" s="699"/>
      <c r="H11" s="699"/>
      <c r="I11" s="699"/>
      <c r="J11" s="807"/>
      <c r="K11" s="699"/>
      <c r="L11" s="699"/>
      <c r="M11" s="699"/>
      <c r="N11" s="699"/>
      <c r="O11" s="699"/>
      <c r="P11" s="807"/>
      <c r="Q11" s="808">
        <f>Q12+Q14+Q26+Q30+Q32+Q347+Q350+Q354+Q356+Q358</f>
        <v>4325091836.7243052</v>
      </c>
      <c r="R11" s="893"/>
      <c r="S11" s="890"/>
      <c r="T11" s="699"/>
      <c r="U11" s="699"/>
      <c r="V11" s="699"/>
      <c r="W11" s="699"/>
      <c r="X11" s="699"/>
      <c r="Y11" s="699"/>
      <c r="Z11" s="699"/>
      <c r="AA11" s="808">
        <f t="shared" ref="AA11:AG11" si="0">AA12+AA14+AA26+AA30+AA32+AA347+AA350+AA354+AA356+AA358</f>
        <v>1532865017.1561637</v>
      </c>
      <c r="AB11" s="808">
        <f t="shared" si="0"/>
        <v>470156245.80799103</v>
      </c>
      <c r="AC11" s="808">
        <f t="shared" si="0"/>
        <v>564547698.19440031</v>
      </c>
      <c r="AD11" s="808">
        <f t="shared" si="0"/>
        <v>405002161.66393185</v>
      </c>
      <c r="AE11" s="808">
        <f t="shared" si="0"/>
        <v>386579181.99631858</v>
      </c>
      <c r="AF11" s="808">
        <f t="shared" si="0"/>
        <v>261831957.04131854</v>
      </c>
      <c r="AG11" s="808">
        <f t="shared" si="0"/>
        <v>272998253.85927224</v>
      </c>
      <c r="AH11" s="699"/>
      <c r="AI11" s="809">
        <f>AI12+AI14+AI26+AI30+AI32+AI347+AI350+AI354+AI356+AI358</f>
        <v>390991045.69999999</v>
      </c>
      <c r="AJ11" s="809">
        <f>AJ12+AJ14+AJ26+AJ30+AJ32+AJ347+AJ350+AJ354+AJ356+AJ358</f>
        <v>2972571122.8224864</v>
      </c>
      <c r="AK11" s="810">
        <f>AK12+AK14+AK26+AK30+AK32+AK347+AK350+AK354+AK356+AK358</f>
        <v>3359150304.8188038</v>
      </c>
      <c r="AL11" s="808">
        <f>AL12+AL14+AL26+AL30+AL32+AL347+AL350+AL354+AL356+AL358</f>
        <v>3620982261.8601232</v>
      </c>
      <c r="AM11" s="808">
        <f>AM12+AM14+AM26+AM30+AM32+AM347+AM350+AM354+AM356+AM358</f>
        <v>3893980515.7193952</v>
      </c>
    </row>
    <row r="12" spans="1:39" s="786" customFormat="1" ht="33" customHeight="1" x14ac:dyDescent="0.2">
      <c r="C12" s="805" t="s">
        <v>27</v>
      </c>
      <c r="D12" s="806" t="s">
        <v>907</v>
      </c>
      <c r="E12" s="819" t="s">
        <v>374</v>
      </c>
      <c r="F12" s="811"/>
      <c r="G12" s="699"/>
      <c r="H12" s="699"/>
      <c r="I12" s="699"/>
      <c r="J12" s="807"/>
      <c r="K12" s="699"/>
      <c r="L12" s="699"/>
      <c r="M12" s="699"/>
      <c r="N12" s="699"/>
      <c r="O12" s="699"/>
      <c r="P12" s="807"/>
      <c r="Q12" s="699"/>
      <c r="R12" s="893"/>
      <c r="S12" s="890"/>
      <c r="T12" s="699"/>
      <c r="U12" s="699"/>
      <c r="V12" s="699"/>
      <c r="W12" s="699"/>
      <c r="X12" s="699"/>
      <c r="Y12" s="699"/>
      <c r="Z12" s="699"/>
      <c r="AA12" s="699"/>
      <c r="AB12" s="699"/>
      <c r="AC12" s="699"/>
      <c r="AD12" s="699"/>
      <c r="AE12" s="699"/>
      <c r="AF12" s="699"/>
      <c r="AG12" s="699"/>
      <c r="AH12" s="699"/>
      <c r="AI12" s="812"/>
      <c r="AJ12" s="803"/>
      <c r="AK12" s="804"/>
      <c r="AL12" s="699"/>
    </row>
    <row r="13" spans="1:39" s="786" customFormat="1" ht="33" customHeight="1" x14ac:dyDescent="0.2">
      <c r="C13" s="813"/>
      <c r="D13" s="777"/>
      <c r="E13" s="814"/>
      <c r="F13" s="811"/>
      <c r="G13" s="699"/>
      <c r="H13" s="699"/>
      <c r="I13" s="699"/>
      <c r="J13" s="807"/>
      <c r="K13" s="699"/>
      <c r="L13" s="699"/>
      <c r="M13" s="699"/>
      <c r="N13" s="699"/>
      <c r="O13" s="699"/>
      <c r="P13" s="807"/>
      <c r="Q13" s="815"/>
      <c r="R13" s="893"/>
      <c r="S13" s="890"/>
      <c r="T13" s="699"/>
      <c r="U13" s="699"/>
      <c r="V13" s="690"/>
      <c r="W13" s="699"/>
      <c r="X13" s="699"/>
      <c r="Y13" s="816"/>
      <c r="Z13" s="816"/>
      <c r="AA13" s="815"/>
      <c r="AB13" s="815"/>
      <c r="AC13" s="815"/>
      <c r="AD13" s="815"/>
      <c r="AE13" s="815"/>
      <c r="AF13" s="815"/>
      <c r="AG13" s="815"/>
      <c r="AH13" s="817"/>
      <c r="AI13" s="818"/>
      <c r="AJ13" s="803"/>
      <c r="AK13" s="804"/>
      <c r="AL13" s="699"/>
    </row>
    <row r="14" spans="1:39" s="786" customFormat="1" ht="33" customHeight="1" x14ac:dyDescent="0.2">
      <c r="A14" s="794" t="str">
        <f>LEFT(D14,11)</f>
        <v>ALAT-ALAT A</v>
      </c>
      <c r="B14" s="806" t="s">
        <v>30</v>
      </c>
      <c r="C14" s="805" t="s">
        <v>29</v>
      </c>
      <c r="D14" s="806" t="s">
        <v>908</v>
      </c>
      <c r="E14" s="807"/>
      <c r="F14" s="690"/>
      <c r="G14" s="690"/>
      <c r="H14" s="690"/>
      <c r="I14" s="690"/>
      <c r="J14" s="819"/>
      <c r="K14" s="690"/>
      <c r="L14" s="690"/>
      <c r="M14" s="690"/>
      <c r="N14" s="690"/>
      <c r="O14" s="690"/>
      <c r="P14" s="819"/>
      <c r="Q14" s="820">
        <f>SUM(Q15:Q24)</f>
        <v>1044337106.724365</v>
      </c>
      <c r="R14" s="892"/>
      <c r="S14" s="890"/>
      <c r="T14" s="699"/>
      <c r="U14" s="699"/>
      <c r="V14" s="690"/>
      <c r="W14" s="699"/>
      <c r="X14" s="699"/>
      <c r="Y14" s="816"/>
      <c r="Z14" s="816"/>
      <c r="AA14" s="820">
        <f>SUM(AA15:AA24)</f>
        <v>439293755.48000002</v>
      </c>
      <c r="AB14" s="820">
        <f t="shared" ref="AB14:AG14" si="1">SUM(AB15:AB24)</f>
        <v>112619586.67490929</v>
      </c>
      <c r="AC14" s="820">
        <f t="shared" si="1"/>
        <v>112619586.67490929</v>
      </c>
      <c r="AD14" s="820">
        <f t="shared" si="1"/>
        <v>112619586.67490929</v>
      </c>
      <c r="AE14" s="820">
        <f t="shared" si="1"/>
        <v>75688105.304909289</v>
      </c>
      <c r="AF14" s="820">
        <f t="shared" si="1"/>
        <v>75688105.304909289</v>
      </c>
      <c r="AG14" s="820">
        <f t="shared" si="1"/>
        <v>75688105.304909289</v>
      </c>
      <c r="AH14" s="817"/>
      <c r="AI14" s="820">
        <f>SUM(AI15:AI20)</f>
        <v>0</v>
      </c>
      <c r="AJ14" s="820">
        <f>SUM(AJ15:AJ24)</f>
        <v>777152515.50472784</v>
      </c>
      <c r="AK14" s="820">
        <f>SUM(AK15:AK24)</f>
        <v>852840620.80963719</v>
      </c>
      <c r="AL14" s="820">
        <f>SUM(AL15:AL24)</f>
        <v>928528726.11454654</v>
      </c>
      <c r="AM14" s="820">
        <f>SUM(AM15:AM24)</f>
        <v>1004216831.4194558</v>
      </c>
    </row>
    <row r="15" spans="1:39" s="786" customFormat="1" ht="42" customHeight="1" x14ac:dyDescent="0.2">
      <c r="A15" s="794" t="str">
        <f t="shared" ref="A15:A35" si="2">LEFT(D15,11)</f>
        <v>02.03.01.02</v>
      </c>
      <c r="B15" s="806" t="s">
        <v>30</v>
      </c>
      <c r="C15" s="821">
        <v>1</v>
      </c>
      <c r="D15" s="777" t="s">
        <v>900</v>
      </c>
      <c r="E15" s="777" t="s">
        <v>334</v>
      </c>
      <c r="F15" s="822" t="s">
        <v>842</v>
      </c>
      <c r="G15" s="807" t="s">
        <v>392</v>
      </c>
      <c r="H15" s="807" t="s">
        <v>393</v>
      </c>
      <c r="I15" s="807"/>
      <c r="J15" s="807" t="s">
        <v>411</v>
      </c>
      <c r="K15" s="807"/>
      <c r="L15" s="807" t="s">
        <v>395</v>
      </c>
      <c r="M15" s="807" t="s">
        <v>393</v>
      </c>
      <c r="N15" s="807" t="s">
        <v>1214</v>
      </c>
      <c r="O15" s="807"/>
      <c r="P15" s="807" t="s">
        <v>146</v>
      </c>
      <c r="Q15" s="815">
        <v>130000000</v>
      </c>
      <c r="R15" s="892"/>
      <c r="S15" s="890"/>
      <c r="T15" s="699"/>
      <c r="U15" s="699"/>
      <c r="V15" s="690" t="str">
        <f>MID(D15,2,7)</f>
        <v>2.03.01</v>
      </c>
      <c r="W15" s="699" t="str">
        <f t="shared" ref="W15:W65" si="3">VLOOKUP(V15,kelompok,2,0)</f>
        <v>Alat Angkutan Darat Bermotor</v>
      </c>
      <c r="X15" s="699">
        <f t="shared" ref="X15:X65" si="4">VLOOKUP(V15,MASAMANFAAT,4,0)</f>
        <v>7</v>
      </c>
      <c r="Y15" s="816">
        <f t="shared" ref="Y15:Y24" si="5">(Q15)/X15</f>
        <v>18571428.571428571</v>
      </c>
      <c r="Z15" s="823">
        <f t="shared" ref="Z15:Z24" si="6">2013-AH15+1</f>
        <v>13</v>
      </c>
      <c r="AA15" s="824">
        <f t="shared" ref="AA15:AA24" si="7">IF(Z15&gt;X15,Q15,Y15*Z15)</f>
        <v>130000000</v>
      </c>
      <c r="AB15" s="824">
        <f>IF(Q15=AA15,0,Y15)</f>
        <v>0</v>
      </c>
      <c r="AC15" s="824">
        <f>IF(Q15=AA15+AB15,0,Y15)</f>
        <v>0</v>
      </c>
      <c r="AD15" s="824">
        <f t="shared" ref="AD15:AD24" si="8">IF(Q15=AA15+AB15+AC15,0,Y15)</f>
        <v>0</v>
      </c>
      <c r="AE15" s="825">
        <f t="shared" ref="AE15:AE24" si="9">IF(Q15=AA15+AB15+AC15+AD15,0,Y15)</f>
        <v>0</v>
      </c>
      <c r="AF15" s="824">
        <f>IF(Q15=AA15+AB15+AC15+AD15+AE15,0,Y15)</f>
        <v>0</v>
      </c>
      <c r="AG15" s="826">
        <f t="shared" ref="AG15:AG24" si="10">IF(Q15=AA15+AB15+AC15+AD15+AE15+AF15,0,Y15)</f>
        <v>0</v>
      </c>
      <c r="AH15" s="827" t="str">
        <f t="shared" ref="AH15:AH66" si="11">J15</f>
        <v>2001</v>
      </c>
      <c r="AI15" s="828">
        <f t="shared" ref="AI15:AI24" si="12">Q15-(AA15+AB15+AC15+AD15+AE15+AF15+AG15)</f>
        <v>0</v>
      </c>
      <c r="AJ15" s="829">
        <f t="shared" ref="AJ15:AJ24" si="13">AA15+AB15+AC15+AD15</f>
        <v>130000000</v>
      </c>
      <c r="AK15" s="830">
        <f t="shared" ref="AK15:AK24" si="14">AA15+AB15+AC15+AD15+AE15</f>
        <v>130000000</v>
      </c>
      <c r="AL15" s="817">
        <f>AA15+AB15+AC15+AD15+AE15+AF15</f>
        <v>130000000</v>
      </c>
      <c r="AM15" s="817">
        <f>AA15+AB15+AC15+AD15+AE15+AF15+AG15</f>
        <v>130000000</v>
      </c>
    </row>
    <row r="16" spans="1:39" s="786" customFormat="1" ht="42" customHeight="1" x14ac:dyDescent="0.2">
      <c r="A16" s="794" t="str">
        <f t="shared" si="2"/>
        <v>02.03.01.05</v>
      </c>
      <c r="B16" s="806" t="s">
        <v>30</v>
      </c>
      <c r="C16" s="821">
        <v>2</v>
      </c>
      <c r="D16" s="777" t="s">
        <v>901</v>
      </c>
      <c r="E16" s="777" t="s">
        <v>333</v>
      </c>
      <c r="F16" s="822" t="s">
        <v>843</v>
      </c>
      <c r="G16" s="807" t="s">
        <v>394</v>
      </c>
      <c r="H16" s="807" t="s">
        <v>380</v>
      </c>
      <c r="I16" s="807"/>
      <c r="J16" s="807" t="s">
        <v>411</v>
      </c>
      <c r="K16" s="807"/>
      <c r="L16" s="807" t="s">
        <v>396</v>
      </c>
      <c r="M16" s="807" t="s">
        <v>397</v>
      </c>
      <c r="N16" s="807" t="s">
        <v>398</v>
      </c>
      <c r="O16" s="807"/>
      <c r="P16" s="807" t="s">
        <v>146</v>
      </c>
      <c r="Q16" s="815">
        <v>4000000</v>
      </c>
      <c r="R16" s="892"/>
      <c r="S16" s="890"/>
      <c r="T16" s="699"/>
      <c r="U16" s="699"/>
      <c r="V16" s="690" t="str">
        <f t="shared" ref="V16:V24" si="15">MID(D16,2,7)</f>
        <v>2.03.01</v>
      </c>
      <c r="W16" s="699" t="str">
        <f t="shared" si="3"/>
        <v>Alat Angkutan Darat Bermotor</v>
      </c>
      <c r="X16" s="699">
        <f t="shared" si="4"/>
        <v>7</v>
      </c>
      <c r="Y16" s="816">
        <f t="shared" si="5"/>
        <v>571428.57142857148</v>
      </c>
      <c r="Z16" s="823">
        <f t="shared" si="6"/>
        <v>13</v>
      </c>
      <c r="AA16" s="824">
        <f t="shared" si="7"/>
        <v>4000000</v>
      </c>
      <c r="AB16" s="824">
        <f t="shared" ref="AB16:AB24" si="16">IF(Q16=AA16,0,Y16)</f>
        <v>0</v>
      </c>
      <c r="AC16" s="824">
        <f t="shared" ref="AC16:AC24" si="17">IF(Q16=AA16+AB16,0,Y16)</f>
        <v>0</v>
      </c>
      <c r="AD16" s="824">
        <f t="shared" si="8"/>
        <v>0</v>
      </c>
      <c r="AE16" s="825">
        <f t="shared" si="9"/>
        <v>0</v>
      </c>
      <c r="AF16" s="824">
        <f t="shared" ref="AF16:AF24" si="18">IF(Q16=AA16+AB16+AC16+AD16+AE16,0,Y16)</f>
        <v>0</v>
      </c>
      <c r="AG16" s="826">
        <f t="shared" si="10"/>
        <v>0</v>
      </c>
      <c r="AH16" s="827" t="str">
        <f t="shared" si="11"/>
        <v>2001</v>
      </c>
      <c r="AI16" s="828">
        <f t="shared" si="12"/>
        <v>0</v>
      </c>
      <c r="AJ16" s="829">
        <f t="shared" si="13"/>
        <v>4000000</v>
      </c>
      <c r="AK16" s="830">
        <f t="shared" si="14"/>
        <v>4000000</v>
      </c>
      <c r="AL16" s="817">
        <f t="shared" ref="AL16:AL24" si="19">AA16+AB16+AC16+AD16+AE16+AF16</f>
        <v>4000000</v>
      </c>
      <c r="AM16" s="817">
        <f t="shared" ref="AM16:AM24" si="20">AA16+AB16+AC16+AD16+AE16+AF16+AG16</f>
        <v>4000000</v>
      </c>
    </row>
    <row r="17" spans="1:43" s="786" customFormat="1" ht="42" customHeight="1" x14ac:dyDescent="0.2">
      <c r="A17" s="794" t="str">
        <f t="shared" si="2"/>
        <v>02.03.01.05</v>
      </c>
      <c r="B17" s="806" t="s">
        <v>30</v>
      </c>
      <c r="C17" s="821">
        <v>3</v>
      </c>
      <c r="D17" s="777" t="s">
        <v>901</v>
      </c>
      <c r="E17" s="777" t="s">
        <v>333</v>
      </c>
      <c r="F17" s="822" t="s">
        <v>844</v>
      </c>
      <c r="G17" s="807" t="s">
        <v>381</v>
      </c>
      <c r="H17" s="807" t="s">
        <v>359</v>
      </c>
      <c r="I17" s="807"/>
      <c r="J17" s="807" t="s">
        <v>376</v>
      </c>
      <c r="K17" s="807"/>
      <c r="L17" s="807" t="s">
        <v>399</v>
      </c>
      <c r="M17" s="807" t="s">
        <v>400</v>
      </c>
      <c r="N17" s="807" t="s">
        <v>401</v>
      </c>
      <c r="O17" s="807"/>
      <c r="P17" s="807" t="s">
        <v>146</v>
      </c>
      <c r="Q17" s="815">
        <v>3500000</v>
      </c>
      <c r="R17" s="892"/>
      <c r="S17" s="890"/>
      <c r="T17" s="699"/>
      <c r="U17" s="699"/>
      <c r="V17" s="690" t="str">
        <f t="shared" si="15"/>
        <v>2.03.01</v>
      </c>
      <c r="W17" s="699" t="str">
        <f t="shared" si="3"/>
        <v>Alat Angkutan Darat Bermotor</v>
      </c>
      <c r="X17" s="699">
        <f t="shared" si="4"/>
        <v>7</v>
      </c>
      <c r="Y17" s="816">
        <f t="shared" si="5"/>
        <v>500000</v>
      </c>
      <c r="Z17" s="823">
        <f t="shared" si="6"/>
        <v>14</v>
      </c>
      <c r="AA17" s="824">
        <f t="shared" si="7"/>
        <v>3500000</v>
      </c>
      <c r="AB17" s="824">
        <f t="shared" si="16"/>
        <v>0</v>
      </c>
      <c r="AC17" s="824">
        <f t="shared" si="17"/>
        <v>0</v>
      </c>
      <c r="AD17" s="824">
        <f t="shared" si="8"/>
        <v>0</v>
      </c>
      <c r="AE17" s="825">
        <f t="shared" si="9"/>
        <v>0</v>
      </c>
      <c r="AF17" s="824">
        <f t="shared" si="18"/>
        <v>0</v>
      </c>
      <c r="AG17" s="826">
        <f t="shared" si="10"/>
        <v>0</v>
      </c>
      <c r="AH17" s="827" t="str">
        <f t="shared" si="11"/>
        <v>2000</v>
      </c>
      <c r="AI17" s="828">
        <f t="shared" si="12"/>
        <v>0</v>
      </c>
      <c r="AJ17" s="829">
        <f t="shared" si="13"/>
        <v>3500000</v>
      </c>
      <c r="AK17" s="830">
        <f t="shared" si="14"/>
        <v>3500000</v>
      </c>
      <c r="AL17" s="817">
        <f t="shared" si="19"/>
        <v>3500000</v>
      </c>
      <c r="AM17" s="817">
        <f t="shared" si="20"/>
        <v>3500000</v>
      </c>
    </row>
    <row r="18" spans="1:43" s="786" customFormat="1" ht="42" customHeight="1" x14ac:dyDescent="0.2">
      <c r="A18" s="794" t="str">
        <f t="shared" si="2"/>
        <v>02.03.01.05</v>
      </c>
      <c r="B18" s="806" t="s">
        <v>30</v>
      </c>
      <c r="C18" s="821">
        <v>4</v>
      </c>
      <c r="D18" s="777" t="s">
        <v>901</v>
      </c>
      <c r="E18" s="777" t="s">
        <v>333</v>
      </c>
      <c r="F18" s="822" t="s">
        <v>845</v>
      </c>
      <c r="G18" s="807" t="s">
        <v>394</v>
      </c>
      <c r="H18" s="807" t="s">
        <v>380</v>
      </c>
      <c r="I18" s="807"/>
      <c r="J18" s="807" t="s">
        <v>411</v>
      </c>
      <c r="K18" s="807"/>
      <c r="L18" s="807" t="s">
        <v>402</v>
      </c>
      <c r="M18" s="807" t="s">
        <v>403</v>
      </c>
      <c r="N18" s="807" t="s">
        <v>404</v>
      </c>
      <c r="O18" s="807"/>
      <c r="P18" s="807" t="s">
        <v>146</v>
      </c>
      <c r="Q18" s="815">
        <v>4000000</v>
      </c>
      <c r="R18" s="892"/>
      <c r="S18" s="890"/>
      <c r="T18" s="699"/>
      <c r="U18" s="699"/>
      <c r="V18" s="690" t="str">
        <f t="shared" si="15"/>
        <v>2.03.01</v>
      </c>
      <c r="W18" s="699" t="str">
        <f t="shared" si="3"/>
        <v>Alat Angkutan Darat Bermotor</v>
      </c>
      <c r="X18" s="699">
        <f t="shared" si="4"/>
        <v>7</v>
      </c>
      <c r="Y18" s="816">
        <f t="shared" si="5"/>
        <v>571428.57142857148</v>
      </c>
      <c r="Z18" s="823">
        <f t="shared" si="6"/>
        <v>13</v>
      </c>
      <c r="AA18" s="824">
        <f t="shared" si="7"/>
        <v>4000000</v>
      </c>
      <c r="AB18" s="824">
        <f t="shared" si="16"/>
        <v>0</v>
      </c>
      <c r="AC18" s="824">
        <f t="shared" si="17"/>
        <v>0</v>
      </c>
      <c r="AD18" s="824">
        <f t="shared" si="8"/>
        <v>0</v>
      </c>
      <c r="AE18" s="825">
        <f t="shared" si="9"/>
        <v>0</v>
      </c>
      <c r="AF18" s="824">
        <f t="shared" si="18"/>
        <v>0</v>
      </c>
      <c r="AG18" s="826">
        <f t="shared" si="10"/>
        <v>0</v>
      </c>
      <c r="AH18" s="827" t="str">
        <f t="shared" si="11"/>
        <v>2001</v>
      </c>
      <c r="AI18" s="828">
        <f t="shared" si="12"/>
        <v>0</v>
      </c>
      <c r="AJ18" s="829">
        <f t="shared" si="13"/>
        <v>4000000</v>
      </c>
      <c r="AK18" s="830">
        <f t="shared" si="14"/>
        <v>4000000</v>
      </c>
      <c r="AL18" s="817">
        <f t="shared" si="19"/>
        <v>4000000</v>
      </c>
      <c r="AM18" s="817">
        <f t="shared" si="20"/>
        <v>4000000</v>
      </c>
    </row>
    <row r="19" spans="1:43" s="786" customFormat="1" ht="42" customHeight="1" x14ac:dyDescent="0.2">
      <c r="A19" s="794" t="str">
        <f t="shared" si="2"/>
        <v>02.03.01.05</v>
      </c>
      <c r="B19" s="806" t="s">
        <v>30</v>
      </c>
      <c r="C19" s="821">
        <v>5</v>
      </c>
      <c r="D19" s="777" t="s">
        <v>901</v>
      </c>
      <c r="E19" s="777" t="s">
        <v>333</v>
      </c>
      <c r="F19" s="822" t="s">
        <v>846</v>
      </c>
      <c r="G19" s="807" t="s">
        <v>394</v>
      </c>
      <c r="H19" s="807" t="s">
        <v>380</v>
      </c>
      <c r="I19" s="807"/>
      <c r="J19" s="807" t="s">
        <v>411</v>
      </c>
      <c r="K19" s="807"/>
      <c r="L19" s="807" t="s">
        <v>405</v>
      </c>
      <c r="M19" s="807" t="s">
        <v>406</v>
      </c>
      <c r="N19" s="807" t="s">
        <v>407</v>
      </c>
      <c r="O19" s="807"/>
      <c r="P19" s="807" t="s">
        <v>146</v>
      </c>
      <c r="Q19" s="815">
        <v>4000000</v>
      </c>
      <c r="R19" s="892"/>
      <c r="S19" s="890"/>
      <c r="T19" s="699"/>
      <c r="U19" s="699"/>
      <c r="V19" s="690" t="str">
        <f t="shared" si="15"/>
        <v>2.03.01</v>
      </c>
      <c r="W19" s="699" t="str">
        <f t="shared" si="3"/>
        <v>Alat Angkutan Darat Bermotor</v>
      </c>
      <c r="X19" s="699">
        <f t="shared" si="4"/>
        <v>7</v>
      </c>
      <c r="Y19" s="816">
        <f t="shared" si="5"/>
        <v>571428.57142857148</v>
      </c>
      <c r="Z19" s="823">
        <f t="shared" si="6"/>
        <v>13</v>
      </c>
      <c r="AA19" s="824">
        <f t="shared" si="7"/>
        <v>4000000</v>
      </c>
      <c r="AB19" s="824">
        <f t="shared" si="16"/>
        <v>0</v>
      </c>
      <c r="AC19" s="824">
        <f t="shared" si="17"/>
        <v>0</v>
      </c>
      <c r="AD19" s="824">
        <f t="shared" si="8"/>
        <v>0</v>
      </c>
      <c r="AE19" s="825">
        <f t="shared" si="9"/>
        <v>0</v>
      </c>
      <c r="AF19" s="824">
        <f t="shared" si="18"/>
        <v>0</v>
      </c>
      <c r="AG19" s="826">
        <f t="shared" si="10"/>
        <v>0</v>
      </c>
      <c r="AH19" s="827" t="str">
        <f t="shared" si="11"/>
        <v>2001</v>
      </c>
      <c r="AI19" s="828">
        <f t="shared" si="12"/>
        <v>0</v>
      </c>
      <c r="AJ19" s="829">
        <f t="shared" si="13"/>
        <v>4000000</v>
      </c>
      <c r="AK19" s="830">
        <f t="shared" si="14"/>
        <v>4000000</v>
      </c>
      <c r="AL19" s="817">
        <f t="shared" si="19"/>
        <v>4000000</v>
      </c>
      <c r="AM19" s="817">
        <f t="shared" si="20"/>
        <v>4000000</v>
      </c>
    </row>
    <row r="20" spans="1:43" s="786" customFormat="1" ht="42" customHeight="1" x14ac:dyDescent="0.2">
      <c r="A20" s="794" t="str">
        <f t="shared" si="2"/>
        <v>02.03.01.05</v>
      </c>
      <c r="B20" s="806" t="s">
        <v>30</v>
      </c>
      <c r="C20" s="821">
        <v>6</v>
      </c>
      <c r="D20" s="777" t="s">
        <v>901</v>
      </c>
      <c r="E20" s="777" t="s">
        <v>333</v>
      </c>
      <c r="F20" s="822" t="s">
        <v>847</v>
      </c>
      <c r="G20" s="807" t="s">
        <v>394</v>
      </c>
      <c r="H20" s="807" t="s">
        <v>380</v>
      </c>
      <c r="I20" s="807"/>
      <c r="J20" s="807" t="s">
        <v>411</v>
      </c>
      <c r="K20" s="807"/>
      <c r="L20" s="807" t="s">
        <v>408</v>
      </c>
      <c r="M20" s="807" t="s">
        <v>409</v>
      </c>
      <c r="N20" s="807" t="s">
        <v>410</v>
      </c>
      <c r="O20" s="807"/>
      <c r="P20" s="807" t="s">
        <v>146</v>
      </c>
      <c r="Q20" s="815">
        <v>10500000</v>
      </c>
      <c r="R20" s="893"/>
      <c r="S20" s="890"/>
      <c r="T20" s="699"/>
      <c r="U20" s="699"/>
      <c r="V20" s="690" t="str">
        <f t="shared" si="15"/>
        <v>2.03.01</v>
      </c>
      <c r="W20" s="699" t="str">
        <f t="shared" si="3"/>
        <v>Alat Angkutan Darat Bermotor</v>
      </c>
      <c r="X20" s="699">
        <f t="shared" si="4"/>
        <v>7</v>
      </c>
      <c r="Y20" s="816">
        <f t="shared" si="5"/>
        <v>1500000</v>
      </c>
      <c r="Z20" s="823">
        <f t="shared" si="6"/>
        <v>13</v>
      </c>
      <c r="AA20" s="824">
        <f t="shared" si="7"/>
        <v>10500000</v>
      </c>
      <c r="AB20" s="824">
        <f t="shared" si="16"/>
        <v>0</v>
      </c>
      <c r="AC20" s="824">
        <f t="shared" si="17"/>
        <v>0</v>
      </c>
      <c r="AD20" s="824">
        <f t="shared" si="8"/>
        <v>0</v>
      </c>
      <c r="AE20" s="825">
        <f t="shared" si="9"/>
        <v>0</v>
      </c>
      <c r="AF20" s="824">
        <f t="shared" si="18"/>
        <v>0</v>
      </c>
      <c r="AG20" s="826">
        <f t="shared" si="10"/>
        <v>0</v>
      </c>
      <c r="AH20" s="831" t="str">
        <f t="shared" si="11"/>
        <v>2001</v>
      </c>
      <c r="AI20" s="828">
        <f t="shared" si="12"/>
        <v>0</v>
      </c>
      <c r="AJ20" s="829">
        <f t="shared" si="13"/>
        <v>10500000</v>
      </c>
      <c r="AK20" s="830">
        <f t="shared" si="14"/>
        <v>10500000</v>
      </c>
      <c r="AL20" s="817">
        <f t="shared" si="19"/>
        <v>10500000</v>
      </c>
      <c r="AM20" s="817">
        <f t="shared" si="20"/>
        <v>10500000</v>
      </c>
    </row>
    <row r="21" spans="1:43" s="786" customFormat="1" ht="42" customHeight="1" x14ac:dyDescent="0.2">
      <c r="A21" s="794" t="str">
        <f t="shared" si="2"/>
        <v>02.03.01.02</v>
      </c>
      <c r="B21" s="806" t="s">
        <v>30</v>
      </c>
      <c r="C21" s="821">
        <v>7</v>
      </c>
      <c r="D21" s="777" t="s">
        <v>900</v>
      </c>
      <c r="E21" s="777" t="s">
        <v>334</v>
      </c>
      <c r="F21" s="884"/>
      <c r="G21" s="699"/>
      <c r="H21" s="699"/>
      <c r="I21" s="699"/>
      <c r="J21" s="807">
        <v>2001</v>
      </c>
      <c r="K21" s="699"/>
      <c r="L21" s="807" t="s">
        <v>1216</v>
      </c>
      <c r="M21" s="807"/>
      <c r="N21" s="777" t="s">
        <v>1218</v>
      </c>
      <c r="O21" s="699"/>
      <c r="P21" s="807" t="s">
        <v>146</v>
      </c>
      <c r="Q21" s="815">
        <v>100000000</v>
      </c>
      <c r="R21" s="893" t="s">
        <v>1211</v>
      </c>
      <c r="S21" s="890"/>
      <c r="T21" s="699"/>
      <c r="U21" s="699"/>
      <c r="V21" s="690" t="str">
        <f t="shared" si="15"/>
        <v>2.03.01</v>
      </c>
      <c r="W21" s="699" t="str">
        <f t="shared" si="3"/>
        <v>Alat Angkutan Darat Bermotor</v>
      </c>
      <c r="X21" s="699">
        <f t="shared" si="4"/>
        <v>7</v>
      </c>
      <c r="Y21" s="816">
        <f t="shared" si="5"/>
        <v>14285714.285714285</v>
      </c>
      <c r="Z21" s="823">
        <f t="shared" si="6"/>
        <v>13</v>
      </c>
      <c r="AA21" s="826">
        <f t="shared" si="7"/>
        <v>100000000</v>
      </c>
      <c r="AB21" s="826">
        <f t="shared" si="16"/>
        <v>0</v>
      </c>
      <c r="AC21" s="826">
        <f t="shared" si="17"/>
        <v>0</v>
      </c>
      <c r="AD21" s="826">
        <f t="shared" si="8"/>
        <v>0</v>
      </c>
      <c r="AE21" s="832">
        <f t="shared" si="9"/>
        <v>0</v>
      </c>
      <c r="AF21" s="826">
        <f t="shared" si="18"/>
        <v>0</v>
      </c>
      <c r="AG21" s="826">
        <f t="shared" si="10"/>
        <v>0</v>
      </c>
      <c r="AH21" s="831">
        <f t="shared" si="11"/>
        <v>2001</v>
      </c>
      <c r="AI21" s="828">
        <f t="shared" si="12"/>
        <v>0</v>
      </c>
      <c r="AJ21" s="829">
        <f t="shared" si="13"/>
        <v>100000000</v>
      </c>
      <c r="AK21" s="830">
        <f t="shared" si="14"/>
        <v>100000000</v>
      </c>
      <c r="AL21" s="817">
        <f t="shared" si="19"/>
        <v>100000000</v>
      </c>
      <c r="AM21" s="817">
        <f t="shared" si="20"/>
        <v>100000000</v>
      </c>
    </row>
    <row r="22" spans="1:43" s="786" customFormat="1" ht="42" customHeight="1" x14ac:dyDescent="0.2">
      <c r="A22" s="794" t="str">
        <f t="shared" si="2"/>
        <v>02.03.01.02</v>
      </c>
      <c r="B22" s="806" t="s">
        <v>30</v>
      </c>
      <c r="C22" s="821">
        <v>8</v>
      </c>
      <c r="D22" s="777" t="s">
        <v>900</v>
      </c>
      <c r="E22" s="777" t="s">
        <v>334</v>
      </c>
      <c r="F22" s="884"/>
      <c r="G22" s="699"/>
      <c r="H22" s="699"/>
      <c r="I22" s="699"/>
      <c r="J22" s="807">
        <v>2010</v>
      </c>
      <c r="K22" s="699"/>
      <c r="L22" s="807" t="s">
        <v>1217</v>
      </c>
      <c r="M22" s="807"/>
      <c r="N22" s="777" t="s">
        <v>1244</v>
      </c>
      <c r="O22" s="699"/>
      <c r="P22" s="807" t="s">
        <v>146</v>
      </c>
      <c r="Q22" s="815">
        <v>258520369.59</v>
      </c>
      <c r="R22" s="893" t="s">
        <v>1211</v>
      </c>
      <c r="S22" s="890"/>
      <c r="T22" s="699"/>
      <c r="U22" s="699"/>
      <c r="V22" s="690" t="str">
        <f t="shared" si="15"/>
        <v>2.03.01</v>
      </c>
      <c r="W22" s="699" t="str">
        <f t="shared" si="3"/>
        <v>Alat Angkutan Darat Bermotor</v>
      </c>
      <c r="X22" s="699">
        <f t="shared" si="4"/>
        <v>7</v>
      </c>
      <c r="Y22" s="816">
        <f t="shared" si="5"/>
        <v>36931481.369999997</v>
      </c>
      <c r="Z22" s="823">
        <f t="shared" si="6"/>
        <v>4</v>
      </c>
      <c r="AA22" s="826">
        <f t="shared" si="7"/>
        <v>147725925.47999999</v>
      </c>
      <c r="AB22" s="826">
        <f t="shared" si="16"/>
        <v>36931481.369999997</v>
      </c>
      <c r="AC22" s="826">
        <f t="shared" si="17"/>
        <v>36931481.369999997</v>
      </c>
      <c r="AD22" s="826">
        <f t="shared" si="8"/>
        <v>36931481.369999997</v>
      </c>
      <c r="AE22" s="832">
        <f t="shared" si="9"/>
        <v>0</v>
      </c>
      <c r="AF22" s="826">
        <f t="shared" si="18"/>
        <v>0</v>
      </c>
      <c r="AG22" s="826">
        <f t="shared" si="10"/>
        <v>0</v>
      </c>
      <c r="AH22" s="831">
        <f t="shared" si="11"/>
        <v>2010</v>
      </c>
      <c r="AI22" s="828">
        <f>Q22-(AA22+AB22+AC22+AD22+AE22+AF22+AG22)</f>
        <v>0</v>
      </c>
      <c r="AJ22" s="829">
        <f t="shared" si="13"/>
        <v>258520369.59</v>
      </c>
      <c r="AK22" s="830">
        <f t="shared" si="14"/>
        <v>258520369.59</v>
      </c>
      <c r="AL22" s="817">
        <f t="shared" si="19"/>
        <v>258520369.59</v>
      </c>
      <c r="AM22" s="817">
        <f t="shared" si="20"/>
        <v>258520369.59</v>
      </c>
    </row>
    <row r="23" spans="1:43" s="786" customFormat="1" ht="37" customHeight="1" x14ac:dyDescent="0.2">
      <c r="A23" s="794" t="str">
        <f t="shared" si="2"/>
        <v>02.03.01.02</v>
      </c>
      <c r="B23" s="806" t="s">
        <v>30</v>
      </c>
      <c r="C23" s="821">
        <v>9</v>
      </c>
      <c r="D23" s="777" t="s">
        <v>900</v>
      </c>
      <c r="E23" s="777" t="s">
        <v>334</v>
      </c>
      <c r="F23" s="822" t="s">
        <v>995</v>
      </c>
      <c r="G23" s="699" t="s">
        <v>996</v>
      </c>
      <c r="H23" s="699"/>
      <c r="I23" s="699"/>
      <c r="J23" s="807">
        <v>2013</v>
      </c>
      <c r="K23" s="699"/>
      <c r="L23" s="807" t="s">
        <v>997</v>
      </c>
      <c r="M23" s="807" t="s">
        <v>998</v>
      </c>
      <c r="N23" s="777" t="s">
        <v>999</v>
      </c>
      <c r="O23" s="777" t="s">
        <v>1246</v>
      </c>
      <c r="P23" s="807" t="s">
        <v>146</v>
      </c>
      <c r="Q23" s="815">
        <v>248974810</v>
      </c>
      <c r="R23" s="893" t="s">
        <v>1000</v>
      </c>
      <c r="S23" s="890"/>
      <c r="T23" s="699"/>
      <c r="U23" s="699"/>
      <c r="V23" s="690" t="str">
        <f t="shared" si="15"/>
        <v>2.03.01</v>
      </c>
      <c r="W23" s="699" t="str">
        <f t="shared" si="3"/>
        <v>Alat Angkutan Darat Bermotor</v>
      </c>
      <c r="X23" s="699">
        <f t="shared" si="4"/>
        <v>7</v>
      </c>
      <c r="Y23" s="816">
        <f t="shared" si="5"/>
        <v>35567830</v>
      </c>
      <c r="Z23" s="823">
        <f t="shared" si="6"/>
        <v>1</v>
      </c>
      <c r="AA23" s="826">
        <f t="shared" si="7"/>
        <v>35567830</v>
      </c>
      <c r="AB23" s="826">
        <f t="shared" si="16"/>
        <v>35567830</v>
      </c>
      <c r="AC23" s="826">
        <f t="shared" si="17"/>
        <v>35567830</v>
      </c>
      <c r="AD23" s="826">
        <f t="shared" si="8"/>
        <v>35567830</v>
      </c>
      <c r="AE23" s="832">
        <f t="shared" si="9"/>
        <v>35567830</v>
      </c>
      <c r="AF23" s="826">
        <f t="shared" si="18"/>
        <v>35567830</v>
      </c>
      <c r="AG23" s="826">
        <f t="shared" si="10"/>
        <v>35567830</v>
      </c>
      <c r="AH23" s="831">
        <f t="shared" si="11"/>
        <v>2013</v>
      </c>
      <c r="AI23" s="828">
        <f t="shared" si="12"/>
        <v>0</v>
      </c>
      <c r="AJ23" s="829">
        <f t="shared" si="13"/>
        <v>142271320</v>
      </c>
      <c r="AK23" s="830">
        <f t="shared" si="14"/>
        <v>177839150</v>
      </c>
      <c r="AL23" s="817">
        <f t="shared" si="19"/>
        <v>213406980</v>
      </c>
      <c r="AM23" s="817">
        <f t="shared" si="20"/>
        <v>248974810</v>
      </c>
    </row>
    <row r="24" spans="1:43" s="786" customFormat="1" ht="37" customHeight="1" x14ac:dyDescent="0.2">
      <c r="A24" s="794" t="str">
        <f t="shared" si="2"/>
        <v>02.03.01.02</v>
      </c>
      <c r="B24" s="806" t="s">
        <v>30</v>
      </c>
      <c r="C24" s="821">
        <v>10</v>
      </c>
      <c r="D24" s="777" t="s">
        <v>900</v>
      </c>
      <c r="E24" s="777" t="s">
        <v>334</v>
      </c>
      <c r="F24" s="884"/>
      <c r="G24" s="807" t="s">
        <v>1212</v>
      </c>
      <c r="H24" s="699"/>
      <c r="I24" s="699"/>
      <c r="J24" s="807">
        <v>2014</v>
      </c>
      <c r="K24" s="699"/>
      <c r="L24" s="807" t="s">
        <v>1213</v>
      </c>
      <c r="M24" s="807" t="s">
        <v>1215</v>
      </c>
      <c r="N24" s="777" t="s">
        <v>1245</v>
      </c>
      <c r="O24" s="777">
        <v>2566446</v>
      </c>
      <c r="P24" s="807" t="s">
        <v>146</v>
      </c>
      <c r="Q24" s="815">
        <v>280841927.13436502</v>
      </c>
      <c r="R24" s="893" t="s">
        <v>1211</v>
      </c>
      <c r="S24" s="890"/>
      <c r="T24" s="699"/>
      <c r="U24" s="699"/>
      <c r="V24" s="690" t="str">
        <f t="shared" si="15"/>
        <v>2.03.01</v>
      </c>
      <c r="W24" s="699" t="str">
        <f t="shared" si="3"/>
        <v>Alat Angkutan Darat Bermotor</v>
      </c>
      <c r="X24" s="699">
        <f t="shared" si="4"/>
        <v>7</v>
      </c>
      <c r="Y24" s="816">
        <f t="shared" si="5"/>
        <v>40120275.304909289</v>
      </c>
      <c r="Z24" s="823">
        <f t="shared" si="6"/>
        <v>0</v>
      </c>
      <c r="AA24" s="826">
        <f t="shared" si="7"/>
        <v>0</v>
      </c>
      <c r="AB24" s="826">
        <f t="shared" si="16"/>
        <v>40120275.304909289</v>
      </c>
      <c r="AC24" s="826">
        <f t="shared" si="17"/>
        <v>40120275.304909289</v>
      </c>
      <c r="AD24" s="826">
        <f t="shared" si="8"/>
        <v>40120275.304909289</v>
      </c>
      <c r="AE24" s="832">
        <f t="shared" si="9"/>
        <v>40120275.304909289</v>
      </c>
      <c r="AF24" s="826">
        <f t="shared" si="18"/>
        <v>40120275.304909289</v>
      </c>
      <c r="AG24" s="826">
        <f t="shared" si="10"/>
        <v>40120275.304909289</v>
      </c>
      <c r="AH24" s="831">
        <f t="shared" si="11"/>
        <v>2014</v>
      </c>
      <c r="AI24" s="828">
        <f t="shared" si="12"/>
        <v>40120275.304909289</v>
      </c>
      <c r="AJ24" s="829">
        <f t="shared" si="13"/>
        <v>120360825.91472787</v>
      </c>
      <c r="AK24" s="830">
        <f t="shared" si="14"/>
        <v>160481101.21963716</v>
      </c>
      <c r="AL24" s="817">
        <f t="shared" si="19"/>
        <v>200601376.52454644</v>
      </c>
      <c r="AM24" s="817">
        <f t="shared" si="20"/>
        <v>240721651.82945573</v>
      </c>
    </row>
    <row r="25" spans="1:43" s="786" customFormat="1" ht="33" customHeight="1" x14ac:dyDescent="0.2">
      <c r="A25" s="794" t="str">
        <f t="shared" si="2"/>
        <v/>
      </c>
      <c r="C25" s="821"/>
      <c r="D25" s="833"/>
      <c r="E25" s="833"/>
      <c r="F25" s="834"/>
      <c r="G25" s="835"/>
      <c r="H25" s="836"/>
      <c r="I25" s="699"/>
      <c r="J25" s="837"/>
      <c r="K25" s="699"/>
      <c r="L25" s="699"/>
      <c r="M25" s="699"/>
      <c r="N25" s="836"/>
      <c r="O25" s="699"/>
      <c r="P25" s="838"/>
      <c r="Q25" s="815"/>
      <c r="R25" s="893"/>
      <c r="S25" s="890"/>
      <c r="T25" s="699"/>
      <c r="U25" s="699"/>
      <c r="V25" s="690"/>
      <c r="W25" s="699"/>
      <c r="X25" s="699"/>
      <c r="Y25" s="816"/>
      <c r="Z25" s="699"/>
      <c r="AA25" s="824"/>
      <c r="AB25" s="824"/>
      <c r="AC25" s="824"/>
      <c r="AD25" s="824"/>
      <c r="AE25" s="825"/>
      <c r="AF25" s="824">
        <f t="shared" ref="AF25:AF29" si="21">IF(Q25-10=AA25+AB25+AC25+AD25+AE25,0,Y25)</f>
        <v>0</v>
      </c>
      <c r="AG25" s="839"/>
      <c r="AH25" s="827"/>
      <c r="AI25" s="828">
        <f t="shared" ref="AI25:AI31" si="22">Q25-(AA25+AB25+AC25)</f>
        <v>0</v>
      </c>
      <c r="AJ25" s="803"/>
      <c r="AK25" s="804"/>
      <c r="AL25" s="840">
        <f t="shared" ref="AL25:AL66" si="23">AA25+AB25+AC25+AD25+AE25+AF25</f>
        <v>0</v>
      </c>
    </row>
    <row r="26" spans="1:43" s="786" customFormat="1" ht="33" customHeight="1" x14ac:dyDescent="0.2">
      <c r="A26" s="794" t="str">
        <f t="shared" si="2"/>
        <v>ALAT-ALAT B</v>
      </c>
      <c r="B26" s="806" t="s">
        <v>32</v>
      </c>
      <c r="C26" s="805" t="s">
        <v>31</v>
      </c>
      <c r="D26" s="806" t="s">
        <v>909</v>
      </c>
      <c r="E26" s="807"/>
      <c r="F26" s="699"/>
      <c r="G26" s="699"/>
      <c r="H26" s="699"/>
      <c r="I26" s="699"/>
      <c r="J26" s="841"/>
      <c r="K26" s="699"/>
      <c r="L26" s="699"/>
      <c r="M26" s="699"/>
      <c r="N26" s="699"/>
      <c r="O26" s="699"/>
      <c r="P26" s="841"/>
      <c r="Q26" s="842">
        <f>SUM(Q27:Q28)</f>
        <v>9600000</v>
      </c>
      <c r="R26" s="893"/>
      <c r="S26" s="890"/>
      <c r="T26" s="699"/>
      <c r="U26" s="699"/>
      <c r="V26" s="690"/>
      <c r="W26" s="699"/>
      <c r="X26" s="699"/>
      <c r="Y26" s="816"/>
      <c r="Z26" s="699"/>
      <c r="AA26" s="842">
        <f>SUM(AA27:AA28)</f>
        <v>7680000</v>
      </c>
      <c r="AB26" s="842">
        <f>SUM(AB27:AB28)</f>
        <v>960000</v>
      </c>
      <c r="AC26" s="842">
        <f>SUM(AC27:AC28)</f>
        <v>960000</v>
      </c>
      <c r="AD26" s="842">
        <f>SUM(AD27:AD28)</f>
        <v>0</v>
      </c>
      <c r="AE26" s="843">
        <f>SUM(AE27:AE28)</f>
        <v>0</v>
      </c>
      <c r="AF26" s="842"/>
      <c r="AG26" s="824">
        <f t="shared" ref="AG26:AG28" si="24">IF(Q26=AA26+AB26+AC26+AD26+AE26+AF26,0,Y26)</f>
        <v>0</v>
      </c>
      <c r="AH26" s="827"/>
      <c r="AI26" s="844">
        <f>SUM(AI27:AI28)</f>
        <v>0</v>
      </c>
      <c r="AJ26" s="844">
        <f>SUM(AJ27:AJ28)</f>
        <v>9600000</v>
      </c>
      <c r="AK26" s="843">
        <f>SUM(AK27:AK28)</f>
        <v>9600000</v>
      </c>
      <c r="AL26" s="842">
        <f>SUM(AL27:AL28)</f>
        <v>9600000</v>
      </c>
      <c r="AM26" s="842">
        <f>SUM(AM27:AM28)</f>
        <v>9600000</v>
      </c>
    </row>
    <row r="27" spans="1:43" s="786" customFormat="1" ht="38" customHeight="1" x14ac:dyDescent="0.2">
      <c r="A27" s="794" t="str">
        <f t="shared" si="2"/>
        <v>02.04.01.01</v>
      </c>
      <c r="B27" s="806" t="s">
        <v>32</v>
      </c>
      <c r="C27" s="821">
        <v>1</v>
      </c>
      <c r="D27" s="777" t="s">
        <v>414</v>
      </c>
      <c r="E27" s="777" t="s">
        <v>412</v>
      </c>
      <c r="F27" s="699"/>
      <c r="G27" s="699"/>
      <c r="H27" s="699"/>
      <c r="I27" s="699"/>
      <c r="J27" s="807" t="s">
        <v>375</v>
      </c>
      <c r="K27" s="699"/>
      <c r="L27" s="699"/>
      <c r="M27" s="699"/>
      <c r="N27" s="699"/>
      <c r="O27" s="699"/>
      <c r="P27" s="807" t="s">
        <v>146</v>
      </c>
      <c r="Q27" s="817">
        <v>4800000</v>
      </c>
      <c r="R27" s="893"/>
      <c r="S27" s="890"/>
      <c r="T27" s="699"/>
      <c r="U27" s="699"/>
      <c r="V27" s="690" t="str">
        <f>MID(D27,2,7)</f>
        <v>2.04.01</v>
      </c>
      <c r="W27" s="699" t="str">
        <f t="shared" si="3"/>
        <v>Alat Bengkel Bermesin</v>
      </c>
      <c r="X27" s="699">
        <f t="shared" si="4"/>
        <v>10</v>
      </c>
      <c r="Y27" s="816">
        <f>(Q27)/X27</f>
        <v>480000</v>
      </c>
      <c r="Z27" s="823">
        <f>2013-AH27+1</f>
        <v>8</v>
      </c>
      <c r="AA27" s="824">
        <f>IF(Z27&gt;X27,Q27,Y27*Z27)</f>
        <v>3840000</v>
      </c>
      <c r="AB27" s="824">
        <f>IF(Q27=AA27,0,Y27)</f>
        <v>480000</v>
      </c>
      <c r="AC27" s="824">
        <f>IF(Q27=AA27+AB27,0,Y27)</f>
        <v>480000</v>
      </c>
      <c r="AD27" s="824">
        <f>IF(Q27=AA27+AB27+AC27,0,Y27)</f>
        <v>0</v>
      </c>
      <c r="AE27" s="825">
        <f>IF(Q27=AA27+AB27+AC27+AD27,0,Y27)</f>
        <v>0</v>
      </c>
      <c r="AF27" s="824">
        <f>IF(Q27=AA27+AB27+AC27+AD27+AE27,0,Y27)</f>
        <v>0</v>
      </c>
      <c r="AG27" s="824">
        <f t="shared" si="24"/>
        <v>0</v>
      </c>
      <c r="AH27" s="827" t="str">
        <f t="shared" si="11"/>
        <v>2006</v>
      </c>
      <c r="AI27" s="828">
        <f>Q27-(AA27+AB27+AC27+AD27+AE27+AF27+AG27)</f>
        <v>0</v>
      </c>
      <c r="AJ27" s="829">
        <f>AA27+AB27+AC27+AD27</f>
        <v>4800000</v>
      </c>
      <c r="AK27" s="830">
        <f>AA27+AB27+AC27+AD27+AE27</f>
        <v>4800000</v>
      </c>
      <c r="AL27" s="840">
        <f t="shared" si="23"/>
        <v>4800000</v>
      </c>
      <c r="AM27" s="840">
        <f t="shared" ref="AM27" si="25">AA27+AB27+AC27+AD27+AE27+AF27+AG27</f>
        <v>4800000</v>
      </c>
    </row>
    <row r="28" spans="1:43" s="786" customFormat="1" ht="38" customHeight="1" x14ac:dyDescent="0.2">
      <c r="A28" s="794" t="str">
        <f t="shared" si="2"/>
        <v>02.04.01.01</v>
      </c>
      <c r="B28" s="806" t="s">
        <v>32</v>
      </c>
      <c r="C28" s="821">
        <v>2</v>
      </c>
      <c r="D28" s="777" t="s">
        <v>414</v>
      </c>
      <c r="E28" s="777" t="s">
        <v>413</v>
      </c>
      <c r="F28" s="699"/>
      <c r="G28" s="699"/>
      <c r="H28" s="699"/>
      <c r="I28" s="699"/>
      <c r="J28" s="807" t="s">
        <v>375</v>
      </c>
      <c r="K28" s="699"/>
      <c r="L28" s="699"/>
      <c r="M28" s="699"/>
      <c r="N28" s="699"/>
      <c r="O28" s="699"/>
      <c r="P28" s="807" t="s">
        <v>146</v>
      </c>
      <c r="Q28" s="817">
        <v>4800000</v>
      </c>
      <c r="R28" s="893"/>
      <c r="S28" s="890"/>
      <c r="T28" s="699"/>
      <c r="U28" s="699"/>
      <c r="V28" s="690" t="str">
        <f>MID(D28,2,7)</f>
        <v>2.04.01</v>
      </c>
      <c r="W28" s="699" t="str">
        <f t="shared" si="3"/>
        <v>Alat Bengkel Bermesin</v>
      </c>
      <c r="X28" s="699">
        <f t="shared" si="4"/>
        <v>10</v>
      </c>
      <c r="Y28" s="816">
        <f>(Q28)/X28</f>
        <v>480000</v>
      </c>
      <c r="Z28" s="823">
        <f>2013-AH28+1</f>
        <v>8</v>
      </c>
      <c r="AA28" s="824">
        <f>IF(Z28&gt;X28,Q28,Y28*Z28)</f>
        <v>3840000</v>
      </c>
      <c r="AB28" s="824">
        <f>IF(Q28=AA28,0,Y28)</f>
        <v>480000</v>
      </c>
      <c r="AC28" s="824">
        <f>IF(Q28=AA28+AB28,0,Y28)</f>
        <v>480000</v>
      </c>
      <c r="AD28" s="824">
        <v>0</v>
      </c>
      <c r="AE28" s="825">
        <f>IF(Q28=AA28+AB28+AC28+AD28,0,Y28)</f>
        <v>0</v>
      </c>
      <c r="AF28" s="824">
        <f>IF(Q28=AA28+AB28+AC28+AD28+AE28,0,Y28)</f>
        <v>0</v>
      </c>
      <c r="AG28" s="824">
        <f t="shared" si="24"/>
        <v>0</v>
      </c>
      <c r="AH28" s="827" t="str">
        <f t="shared" si="11"/>
        <v>2006</v>
      </c>
      <c r="AI28" s="828">
        <f>Q28-(AA28+AB28+AC28+AD28+AE28+AF28+AG28)</f>
        <v>0</v>
      </c>
      <c r="AJ28" s="829">
        <f t="shared" ref="AJ28" si="26">AA28+AB28+AC28+AD28</f>
        <v>4800000</v>
      </c>
      <c r="AK28" s="830">
        <f t="shared" ref="AK28" si="27">AA28+AB28+AC28+AD28+AE28</f>
        <v>4800000</v>
      </c>
      <c r="AL28" s="840">
        <f t="shared" si="23"/>
        <v>4800000</v>
      </c>
      <c r="AM28" s="840">
        <f>AA28+AB28+AC28+AD28+AE28+AF28+AG28</f>
        <v>4800000</v>
      </c>
    </row>
    <row r="29" spans="1:43" s="786" customFormat="1" ht="33" customHeight="1" x14ac:dyDescent="0.2">
      <c r="A29" s="794" t="str">
        <f t="shared" si="2"/>
        <v/>
      </c>
      <c r="C29" s="805"/>
      <c r="D29" s="806"/>
      <c r="E29" s="807"/>
      <c r="F29" s="699"/>
      <c r="G29" s="699"/>
      <c r="H29" s="699"/>
      <c r="I29" s="699"/>
      <c r="J29" s="841"/>
      <c r="K29" s="699"/>
      <c r="L29" s="699"/>
      <c r="M29" s="699"/>
      <c r="N29" s="699"/>
      <c r="O29" s="699"/>
      <c r="P29" s="841"/>
      <c r="Q29" s="842"/>
      <c r="R29" s="893"/>
      <c r="S29" s="890"/>
      <c r="T29" s="699"/>
      <c r="U29" s="699"/>
      <c r="V29" s="690"/>
      <c r="W29" s="699"/>
      <c r="X29" s="699"/>
      <c r="Y29" s="816"/>
      <c r="Z29" s="699"/>
      <c r="AA29" s="824"/>
      <c r="AB29" s="824"/>
      <c r="AC29" s="824"/>
      <c r="AD29" s="824"/>
      <c r="AE29" s="825"/>
      <c r="AF29" s="824">
        <f t="shared" si="21"/>
        <v>0</v>
      </c>
      <c r="AG29" s="839"/>
      <c r="AH29" s="827"/>
      <c r="AI29" s="828">
        <f t="shared" si="22"/>
        <v>0</v>
      </c>
      <c r="AJ29" s="803"/>
      <c r="AK29" s="804"/>
      <c r="AL29" s="840">
        <f t="shared" si="23"/>
        <v>0</v>
      </c>
    </row>
    <row r="30" spans="1:43" s="786" customFormat="1" ht="39" customHeight="1" x14ac:dyDescent="0.2">
      <c r="A30" s="794" t="str">
        <f t="shared" si="2"/>
        <v>ALAT-ALAT P</v>
      </c>
      <c r="C30" s="805" t="s">
        <v>33</v>
      </c>
      <c r="D30" s="806" t="s">
        <v>911</v>
      </c>
      <c r="E30" s="819" t="s">
        <v>374</v>
      </c>
      <c r="F30" s="845"/>
      <c r="G30" s="807"/>
      <c r="H30" s="836"/>
      <c r="I30" s="807"/>
      <c r="J30" s="837"/>
      <c r="K30" s="699"/>
      <c r="L30" s="835"/>
      <c r="M30" s="835"/>
      <c r="N30" s="835"/>
      <c r="O30" s="699"/>
      <c r="P30" s="841"/>
      <c r="Q30" s="847">
        <v>0</v>
      </c>
      <c r="R30" s="893"/>
      <c r="S30" s="890"/>
      <c r="T30" s="699"/>
      <c r="U30" s="699"/>
      <c r="V30" s="690"/>
      <c r="W30" s="699"/>
      <c r="X30" s="699"/>
      <c r="Y30" s="816"/>
      <c r="Z30" s="699"/>
      <c r="AA30" s="824"/>
      <c r="AB30" s="824"/>
      <c r="AC30" s="824"/>
      <c r="AD30" s="824"/>
      <c r="AE30" s="825"/>
      <c r="AF30" s="824"/>
      <c r="AG30" s="839"/>
      <c r="AH30" s="827"/>
      <c r="AI30" s="828">
        <f t="shared" si="22"/>
        <v>0</v>
      </c>
      <c r="AJ30" s="803"/>
      <c r="AK30" s="804"/>
      <c r="AL30" s="804"/>
    </row>
    <row r="31" spans="1:43" s="786" customFormat="1" ht="33" customHeight="1" x14ac:dyDescent="0.2">
      <c r="A31" s="794" t="str">
        <f t="shared" si="2"/>
        <v/>
      </c>
      <c r="C31" s="813"/>
      <c r="D31" s="777"/>
      <c r="E31" s="833"/>
      <c r="F31" s="845"/>
      <c r="G31" s="846"/>
      <c r="H31" s="836"/>
      <c r="I31" s="807"/>
      <c r="J31" s="837"/>
      <c r="K31" s="699"/>
      <c r="L31" s="835"/>
      <c r="M31" s="835"/>
      <c r="N31" s="835"/>
      <c r="O31" s="699"/>
      <c r="P31" s="841"/>
      <c r="Q31" s="847"/>
      <c r="R31" s="893"/>
      <c r="S31" s="890"/>
      <c r="T31" s="699"/>
      <c r="U31" s="699"/>
      <c r="V31" s="690"/>
      <c r="W31" s="699"/>
      <c r="X31" s="699"/>
      <c r="Y31" s="816"/>
      <c r="Z31" s="699"/>
      <c r="AA31" s="824"/>
      <c r="AB31" s="824"/>
      <c r="AC31" s="824"/>
      <c r="AD31" s="824"/>
      <c r="AE31" s="825"/>
      <c r="AF31" s="824"/>
      <c r="AG31" s="839"/>
      <c r="AH31" s="827"/>
      <c r="AI31" s="828">
        <f t="shared" si="22"/>
        <v>0</v>
      </c>
      <c r="AJ31" s="803"/>
      <c r="AK31" s="804"/>
      <c r="AL31" s="840">
        <f t="shared" si="23"/>
        <v>0</v>
      </c>
    </row>
    <row r="32" spans="1:43" s="794" customFormat="1" ht="37" customHeight="1" x14ac:dyDescent="0.2">
      <c r="A32" s="794" t="str">
        <f t="shared" si="2"/>
        <v>ALAT-ALAT K</v>
      </c>
      <c r="B32" s="806" t="s">
        <v>36</v>
      </c>
      <c r="C32" s="805" t="s">
        <v>35</v>
      </c>
      <c r="D32" s="806" t="s">
        <v>910</v>
      </c>
      <c r="E32" s="690"/>
      <c r="F32" s="690"/>
      <c r="G32" s="690"/>
      <c r="H32" s="690"/>
      <c r="I32" s="690"/>
      <c r="J32" s="848"/>
      <c r="K32" s="690"/>
      <c r="L32" s="690"/>
      <c r="M32" s="690"/>
      <c r="N32" s="690"/>
      <c r="O32" s="690"/>
      <c r="P32" s="848"/>
      <c r="Q32" s="820">
        <f>SUBTOTAL(9,Q33:Q345)</f>
        <v>3224883297.6474133</v>
      </c>
      <c r="R32" s="893"/>
      <c r="S32" s="890"/>
      <c r="T32" s="699"/>
      <c r="U32" s="699"/>
      <c r="V32" s="690"/>
      <c r="W32" s="699"/>
      <c r="X32" s="699"/>
      <c r="Y32" s="816"/>
      <c r="Z32" s="699"/>
      <c r="AA32" s="820">
        <f>SUM(AA33:AA345)</f>
        <v>1076636975.2056582</v>
      </c>
      <c r="AB32" s="820">
        <f t="shared" ref="AB32:AG32" si="28">SUM(AB33:AB345)</f>
        <v>347322372.66257632</v>
      </c>
      <c r="AC32" s="820">
        <f t="shared" si="28"/>
        <v>441713825.04898548</v>
      </c>
      <c r="AD32" s="820">
        <f t="shared" si="28"/>
        <v>283128288.51851714</v>
      </c>
      <c r="AE32" s="820">
        <f t="shared" si="28"/>
        <v>301636790.22090387</v>
      </c>
      <c r="AF32" s="820">
        <f t="shared" si="28"/>
        <v>186143851.73640925</v>
      </c>
      <c r="AG32" s="820">
        <f t="shared" si="28"/>
        <v>197310148.55436298</v>
      </c>
      <c r="AH32" s="827"/>
      <c r="AI32" s="820">
        <f>SUBTOTAL(9,AI33:AI345)</f>
        <v>390991045.69999999</v>
      </c>
      <c r="AJ32" s="820">
        <f>SUBTOTAL(9,AJ33:AJ335)</f>
        <v>2148801461.4357367</v>
      </c>
      <c r="AK32" s="820">
        <f>SUBTOTAL(9,AK33:AK335)</f>
        <v>2450438251.6566396</v>
      </c>
      <c r="AL32" s="820">
        <f>SUBTOTAL(9,AL33:AL345)</f>
        <v>2636582103.3930492</v>
      </c>
      <c r="AM32" s="820">
        <f>SUBTOTAL(9,AM33:AM345)</f>
        <v>2833892251.9474125</v>
      </c>
      <c r="AN32" s="849">
        <v>2698774888.1474128</v>
      </c>
      <c r="AO32" s="850">
        <f>SUM(AA32:AF32)</f>
        <v>2636582103.3930502</v>
      </c>
      <c r="AP32" s="851">
        <v>2681583488.1474128</v>
      </c>
      <c r="AQ32" s="849">
        <f>AO32-AP32</f>
        <v>-45001384.754362583</v>
      </c>
    </row>
    <row r="33" spans="1:41" s="794" customFormat="1" ht="33" customHeight="1" x14ac:dyDescent="0.2">
      <c r="A33" s="794" t="str">
        <f t="shared" si="2"/>
        <v>02.06.03.05</v>
      </c>
      <c r="B33" s="806" t="s">
        <v>36</v>
      </c>
      <c r="C33" s="821">
        <v>1</v>
      </c>
      <c r="D33" s="699" t="s">
        <v>848</v>
      </c>
      <c r="E33" s="777" t="s">
        <v>153</v>
      </c>
      <c r="F33" s="807"/>
      <c r="G33" s="807" t="s">
        <v>201</v>
      </c>
      <c r="H33" s="807"/>
      <c r="I33" s="807" t="s">
        <v>231</v>
      </c>
      <c r="J33" s="807">
        <v>2001</v>
      </c>
      <c r="K33" s="690"/>
      <c r="L33" s="690"/>
      <c r="M33" s="690"/>
      <c r="N33" s="690"/>
      <c r="O33" s="690"/>
      <c r="P33" s="807" t="s">
        <v>146</v>
      </c>
      <c r="Q33" s="815">
        <v>637500</v>
      </c>
      <c r="R33" s="893"/>
      <c r="S33" s="890"/>
      <c r="T33" s="699"/>
      <c r="U33" s="699"/>
      <c r="V33" s="690" t="str">
        <f t="shared" ref="V33:V96" si="29">MID(D33,2,7)</f>
        <v>2.06.03</v>
      </c>
      <c r="W33" s="699" t="str">
        <f t="shared" si="3"/>
        <v>KOMPUTER</v>
      </c>
      <c r="X33" s="699">
        <f t="shared" si="4"/>
        <v>4</v>
      </c>
      <c r="Y33" s="816">
        <f>(Q33)/X33</f>
        <v>159375</v>
      </c>
      <c r="Z33" s="823">
        <f>2013-AH33+1</f>
        <v>13</v>
      </c>
      <c r="AA33" s="824">
        <f>IF(Z33&gt;X33,Q33,Y33*Z33)</f>
        <v>637500</v>
      </c>
      <c r="AB33" s="824">
        <f>IF(Q33=AA33,0,Y33)</f>
        <v>0</v>
      </c>
      <c r="AC33" s="824">
        <f>IF(Q33=AA33+AB33,0,Y33)</f>
        <v>0</v>
      </c>
      <c r="AD33" s="824">
        <f>IF(Q33=AA33+AB33+AC33,0,Y33)</f>
        <v>0</v>
      </c>
      <c r="AE33" s="825">
        <f>IF(Q33=AA33+AB33+AC33+AD33,0,Y33)</f>
        <v>0</v>
      </c>
      <c r="AF33" s="824">
        <f>IF(Q33=AA33+AB33+AC33+AD33+AE33,0,Y33)</f>
        <v>0</v>
      </c>
      <c r="AG33" s="824">
        <f t="shared" ref="AG33:AG96" si="30">IF(Q33=AA33+AB33+AC33+AD33+AE33+AF33,0,Y33)</f>
        <v>0</v>
      </c>
      <c r="AH33" s="827">
        <f t="shared" si="11"/>
        <v>2001</v>
      </c>
      <c r="AI33" s="828">
        <f>Q33-(AA33+AB33+AC33+AD33+AE33+AF33+AG33)</f>
        <v>0</v>
      </c>
      <c r="AJ33" s="829">
        <f>AA33+AB33+AC33+AD33</f>
        <v>637500</v>
      </c>
      <c r="AK33" s="830">
        <f>AA33+AB33+AC33+AD33+AE33</f>
        <v>637500</v>
      </c>
      <c r="AL33" s="817">
        <f t="shared" si="23"/>
        <v>637500</v>
      </c>
      <c r="AM33" s="817">
        <f>AA33+AB33+AC33+AD33+AE33+AF33+AG33</f>
        <v>637500</v>
      </c>
      <c r="AN33" s="852">
        <v>637500</v>
      </c>
      <c r="AO33" s="849">
        <f>AL33-AN33</f>
        <v>0</v>
      </c>
    </row>
    <row r="34" spans="1:41" s="794" customFormat="1" ht="33" customHeight="1" x14ac:dyDescent="0.2">
      <c r="A34" s="794" t="str">
        <f t="shared" si="2"/>
        <v>02.06.02.01</v>
      </c>
      <c r="B34" s="806" t="s">
        <v>36</v>
      </c>
      <c r="C34" s="821">
        <v>2</v>
      </c>
      <c r="D34" s="699" t="s">
        <v>849</v>
      </c>
      <c r="E34" s="777" t="s">
        <v>152</v>
      </c>
      <c r="F34" s="807"/>
      <c r="G34" s="807" t="s">
        <v>195</v>
      </c>
      <c r="H34" s="807"/>
      <c r="I34" s="807" t="s">
        <v>226</v>
      </c>
      <c r="J34" s="807">
        <v>2004</v>
      </c>
      <c r="K34" s="690"/>
      <c r="L34" s="690"/>
      <c r="M34" s="690"/>
      <c r="N34" s="690"/>
      <c r="O34" s="690"/>
      <c r="P34" s="807" t="s">
        <v>146</v>
      </c>
      <c r="Q34" s="815">
        <v>1105000</v>
      </c>
      <c r="R34" s="893"/>
      <c r="S34" s="890"/>
      <c r="T34" s="699"/>
      <c r="U34" s="699"/>
      <c r="V34" s="690" t="str">
        <f t="shared" si="29"/>
        <v>2.06.02</v>
      </c>
      <c r="W34" s="699" t="str">
        <f t="shared" si="3"/>
        <v>ALAT RUMAH TANGGA</v>
      </c>
      <c r="X34" s="699">
        <f t="shared" si="4"/>
        <v>5</v>
      </c>
      <c r="Y34" s="816">
        <f t="shared" ref="Y34:Y97" si="31">(Q34)/X34</f>
        <v>221000</v>
      </c>
      <c r="Z34" s="823">
        <f t="shared" ref="Z34:Z97" si="32">2013-AH34+1</f>
        <v>10</v>
      </c>
      <c r="AA34" s="824">
        <f t="shared" ref="AA34:AA97" si="33">IF(Z34&gt;X34,Q34,Y34*Z34)</f>
        <v>1105000</v>
      </c>
      <c r="AB34" s="824">
        <f t="shared" ref="AB34:AB97" si="34">IF(Q34=AA34,0,Y34)</f>
        <v>0</v>
      </c>
      <c r="AC34" s="824">
        <f t="shared" ref="AC34:AC97" si="35">IF(Q34=AA34+AB34,0,Y34)</f>
        <v>0</v>
      </c>
      <c r="AD34" s="824">
        <f t="shared" ref="AD34:AD97" si="36">IF(Q34=AA34+AB34+AC34,0,Y34)</f>
        <v>0</v>
      </c>
      <c r="AE34" s="825">
        <f t="shared" ref="AE34:AE97" si="37">IF(Q34=AA34+AB34+AC34+AD34,0,Y34)</f>
        <v>0</v>
      </c>
      <c r="AF34" s="824">
        <f t="shared" ref="AF34:AF97" si="38">IF(Q34=AA34+AB34+AC34+AD34+AE34,0,Y34)</f>
        <v>0</v>
      </c>
      <c r="AG34" s="824">
        <f t="shared" si="30"/>
        <v>0</v>
      </c>
      <c r="AH34" s="827">
        <f t="shared" si="11"/>
        <v>2004</v>
      </c>
      <c r="AI34" s="828">
        <f t="shared" ref="AI34:AI97" si="39">Q34-(AA34+AB34+AC34+AD34+AE34+AF34+AG34)</f>
        <v>0</v>
      </c>
      <c r="AJ34" s="829">
        <f t="shared" ref="AJ34:AJ82" si="40">AA34+AB34+AC34+AD34</f>
        <v>1105000</v>
      </c>
      <c r="AK34" s="830">
        <f t="shared" ref="AK34:AK82" si="41">AA34+AB34+AC34+AD34+AE34</f>
        <v>1105000</v>
      </c>
      <c r="AL34" s="817">
        <f t="shared" si="23"/>
        <v>1105000</v>
      </c>
      <c r="AM34" s="817">
        <f t="shared" ref="AM34:AM97" si="42">AA34+AB34+AC34+AD34+AE34+AF34+AG34</f>
        <v>1105000</v>
      </c>
      <c r="AN34" s="852">
        <v>1105000</v>
      </c>
      <c r="AO34" s="849">
        <f t="shared" ref="AO34:AO97" si="43">AL34-AN34</f>
        <v>0</v>
      </c>
    </row>
    <row r="35" spans="1:41" s="794" customFormat="1" ht="33" customHeight="1" x14ac:dyDescent="0.2">
      <c r="A35" s="794" t="str">
        <f t="shared" si="2"/>
        <v>02.06.01.04</v>
      </c>
      <c r="B35" s="806" t="s">
        <v>36</v>
      </c>
      <c r="C35" s="821">
        <v>3</v>
      </c>
      <c r="D35" s="699" t="s">
        <v>251</v>
      </c>
      <c r="E35" s="777" t="s">
        <v>163</v>
      </c>
      <c r="F35" s="807"/>
      <c r="G35" s="807" t="s">
        <v>466</v>
      </c>
      <c r="H35" s="807"/>
      <c r="I35" s="807" t="s">
        <v>224</v>
      </c>
      <c r="J35" s="807">
        <v>2004</v>
      </c>
      <c r="K35" s="690"/>
      <c r="L35" s="690"/>
      <c r="M35" s="690"/>
      <c r="N35" s="690"/>
      <c r="O35" s="690"/>
      <c r="P35" s="807" t="s">
        <v>146</v>
      </c>
      <c r="Q35" s="815">
        <v>675000</v>
      </c>
      <c r="R35" s="893"/>
      <c r="S35" s="890"/>
      <c r="T35" s="699"/>
      <c r="U35" s="699"/>
      <c r="V35" s="690" t="str">
        <f t="shared" si="29"/>
        <v>2.06.01</v>
      </c>
      <c r="W35" s="699" t="str">
        <f t="shared" si="3"/>
        <v>ALAT KANTOR</v>
      </c>
      <c r="X35" s="699">
        <f t="shared" si="4"/>
        <v>5</v>
      </c>
      <c r="Y35" s="816">
        <f t="shared" si="31"/>
        <v>135000</v>
      </c>
      <c r="Z35" s="823">
        <f t="shared" si="32"/>
        <v>10</v>
      </c>
      <c r="AA35" s="824">
        <f t="shared" si="33"/>
        <v>675000</v>
      </c>
      <c r="AB35" s="824">
        <f t="shared" si="34"/>
        <v>0</v>
      </c>
      <c r="AC35" s="824">
        <f t="shared" si="35"/>
        <v>0</v>
      </c>
      <c r="AD35" s="824">
        <f t="shared" si="36"/>
        <v>0</v>
      </c>
      <c r="AE35" s="825">
        <f t="shared" si="37"/>
        <v>0</v>
      </c>
      <c r="AF35" s="824">
        <f t="shared" si="38"/>
        <v>0</v>
      </c>
      <c r="AG35" s="824">
        <f t="shared" si="30"/>
        <v>0</v>
      </c>
      <c r="AH35" s="827">
        <f t="shared" si="11"/>
        <v>2004</v>
      </c>
      <c r="AI35" s="828">
        <f t="shared" si="39"/>
        <v>0</v>
      </c>
      <c r="AJ35" s="829">
        <f t="shared" si="40"/>
        <v>675000</v>
      </c>
      <c r="AK35" s="830">
        <f t="shared" si="41"/>
        <v>675000</v>
      </c>
      <c r="AL35" s="817">
        <f t="shared" si="23"/>
        <v>675000</v>
      </c>
      <c r="AM35" s="817">
        <f t="shared" si="42"/>
        <v>675000</v>
      </c>
      <c r="AN35" s="852">
        <v>675000</v>
      </c>
      <c r="AO35" s="849">
        <f t="shared" si="43"/>
        <v>0</v>
      </c>
    </row>
    <row r="36" spans="1:41" s="794" customFormat="1" ht="33" customHeight="1" x14ac:dyDescent="0.2">
      <c r="A36" s="794" t="str">
        <f t="shared" ref="A36:A99" si="44">LEFT(D36,11)</f>
        <v>02.06.02.01</v>
      </c>
      <c r="B36" s="806" t="s">
        <v>36</v>
      </c>
      <c r="C36" s="821">
        <v>4</v>
      </c>
      <c r="D36" s="699" t="s">
        <v>850</v>
      </c>
      <c r="E36" s="777" t="s">
        <v>148</v>
      </c>
      <c r="F36" s="807"/>
      <c r="G36" s="807" t="s">
        <v>195</v>
      </c>
      <c r="H36" s="807"/>
      <c r="I36" s="807" t="s">
        <v>228</v>
      </c>
      <c r="J36" s="807">
        <v>2004</v>
      </c>
      <c r="K36" s="690"/>
      <c r="L36" s="690"/>
      <c r="M36" s="690"/>
      <c r="N36" s="690"/>
      <c r="O36" s="690"/>
      <c r="P36" s="807" t="s">
        <v>146</v>
      </c>
      <c r="Q36" s="815">
        <v>525000</v>
      </c>
      <c r="R36" s="893"/>
      <c r="S36" s="890"/>
      <c r="T36" s="699"/>
      <c r="U36" s="699"/>
      <c r="V36" s="690" t="str">
        <f t="shared" si="29"/>
        <v>2.06.02</v>
      </c>
      <c r="W36" s="699" t="str">
        <f t="shared" si="3"/>
        <v>ALAT RUMAH TANGGA</v>
      </c>
      <c r="X36" s="699">
        <f t="shared" si="4"/>
        <v>5</v>
      </c>
      <c r="Y36" s="816">
        <f t="shared" si="31"/>
        <v>105000</v>
      </c>
      <c r="Z36" s="823">
        <f t="shared" si="32"/>
        <v>10</v>
      </c>
      <c r="AA36" s="824">
        <f t="shared" si="33"/>
        <v>525000</v>
      </c>
      <c r="AB36" s="824">
        <f t="shared" si="34"/>
        <v>0</v>
      </c>
      <c r="AC36" s="824">
        <f t="shared" si="35"/>
        <v>0</v>
      </c>
      <c r="AD36" s="824">
        <f t="shared" si="36"/>
        <v>0</v>
      </c>
      <c r="AE36" s="825">
        <f t="shared" si="37"/>
        <v>0</v>
      </c>
      <c r="AF36" s="824">
        <f t="shared" si="38"/>
        <v>0</v>
      </c>
      <c r="AG36" s="824">
        <f t="shared" si="30"/>
        <v>0</v>
      </c>
      <c r="AH36" s="827">
        <f t="shared" si="11"/>
        <v>2004</v>
      </c>
      <c r="AI36" s="828">
        <f t="shared" si="39"/>
        <v>0</v>
      </c>
      <c r="AJ36" s="829">
        <f t="shared" si="40"/>
        <v>525000</v>
      </c>
      <c r="AK36" s="830">
        <f t="shared" si="41"/>
        <v>525000</v>
      </c>
      <c r="AL36" s="817">
        <f t="shared" si="23"/>
        <v>525000</v>
      </c>
      <c r="AM36" s="817">
        <f t="shared" si="42"/>
        <v>525000</v>
      </c>
      <c r="AN36" s="852">
        <v>525000</v>
      </c>
      <c r="AO36" s="849">
        <f t="shared" si="43"/>
        <v>0</v>
      </c>
    </row>
    <row r="37" spans="1:41" s="794" customFormat="1" ht="33" customHeight="1" x14ac:dyDescent="0.2">
      <c r="A37" s="794" t="str">
        <f t="shared" si="44"/>
        <v>02.06.02.01</v>
      </c>
      <c r="B37" s="806" t="s">
        <v>36</v>
      </c>
      <c r="C37" s="821">
        <v>5</v>
      </c>
      <c r="D37" s="699" t="s">
        <v>861</v>
      </c>
      <c r="E37" s="777" t="s">
        <v>156</v>
      </c>
      <c r="F37" s="807"/>
      <c r="G37" s="807" t="s">
        <v>195</v>
      </c>
      <c r="H37" s="807"/>
      <c r="I37" s="807" t="s">
        <v>226</v>
      </c>
      <c r="J37" s="807">
        <v>2000</v>
      </c>
      <c r="K37" s="690"/>
      <c r="L37" s="690"/>
      <c r="M37" s="690"/>
      <c r="N37" s="690"/>
      <c r="O37" s="690"/>
      <c r="P37" s="807" t="s">
        <v>146</v>
      </c>
      <c r="Q37" s="815">
        <v>550000</v>
      </c>
      <c r="R37" s="893"/>
      <c r="S37" s="890"/>
      <c r="T37" s="699"/>
      <c r="U37" s="699"/>
      <c r="V37" s="690" t="str">
        <f t="shared" si="29"/>
        <v>2.06.02</v>
      </c>
      <c r="W37" s="699" t="str">
        <f t="shared" si="3"/>
        <v>ALAT RUMAH TANGGA</v>
      </c>
      <c r="X37" s="699">
        <f t="shared" si="4"/>
        <v>5</v>
      </c>
      <c r="Y37" s="816">
        <f t="shared" si="31"/>
        <v>110000</v>
      </c>
      <c r="Z37" s="823">
        <f t="shared" si="32"/>
        <v>14</v>
      </c>
      <c r="AA37" s="824">
        <f t="shared" si="33"/>
        <v>550000</v>
      </c>
      <c r="AB37" s="824">
        <f t="shared" si="34"/>
        <v>0</v>
      </c>
      <c r="AC37" s="824">
        <f t="shared" si="35"/>
        <v>0</v>
      </c>
      <c r="AD37" s="824">
        <f t="shared" si="36"/>
        <v>0</v>
      </c>
      <c r="AE37" s="825">
        <f t="shared" si="37"/>
        <v>0</v>
      </c>
      <c r="AF37" s="824">
        <f t="shared" si="38"/>
        <v>0</v>
      </c>
      <c r="AG37" s="824">
        <f t="shared" si="30"/>
        <v>0</v>
      </c>
      <c r="AH37" s="827">
        <f t="shared" si="11"/>
        <v>2000</v>
      </c>
      <c r="AI37" s="828">
        <f t="shared" si="39"/>
        <v>0</v>
      </c>
      <c r="AJ37" s="829">
        <f t="shared" si="40"/>
        <v>550000</v>
      </c>
      <c r="AK37" s="830">
        <f t="shared" si="41"/>
        <v>550000</v>
      </c>
      <c r="AL37" s="817">
        <f t="shared" si="23"/>
        <v>550000</v>
      </c>
      <c r="AM37" s="817">
        <f t="shared" si="42"/>
        <v>550000</v>
      </c>
      <c r="AN37" s="852">
        <v>550000</v>
      </c>
      <c r="AO37" s="849">
        <f t="shared" si="43"/>
        <v>0</v>
      </c>
    </row>
    <row r="38" spans="1:41" s="794" customFormat="1" ht="33" customHeight="1" x14ac:dyDescent="0.2">
      <c r="A38" s="794" t="str">
        <f t="shared" si="44"/>
        <v>02.06.02.01</v>
      </c>
      <c r="B38" s="806" t="s">
        <v>36</v>
      </c>
      <c r="C38" s="821">
        <v>6</v>
      </c>
      <c r="D38" s="699" t="s">
        <v>849</v>
      </c>
      <c r="E38" s="777" t="s">
        <v>152</v>
      </c>
      <c r="F38" s="807"/>
      <c r="G38" s="807" t="s">
        <v>195</v>
      </c>
      <c r="H38" s="807"/>
      <c r="I38" s="807" t="s">
        <v>226</v>
      </c>
      <c r="J38" s="807">
        <v>2001</v>
      </c>
      <c r="K38" s="690"/>
      <c r="L38" s="690"/>
      <c r="M38" s="690"/>
      <c r="N38" s="690"/>
      <c r="O38" s="690"/>
      <c r="P38" s="807" t="s">
        <v>146</v>
      </c>
      <c r="Q38" s="815">
        <v>1105000</v>
      </c>
      <c r="R38" s="893"/>
      <c r="S38" s="890"/>
      <c r="T38" s="699"/>
      <c r="U38" s="699"/>
      <c r="V38" s="690" t="str">
        <f t="shared" si="29"/>
        <v>2.06.02</v>
      </c>
      <c r="W38" s="699" t="str">
        <f t="shared" si="3"/>
        <v>ALAT RUMAH TANGGA</v>
      </c>
      <c r="X38" s="699">
        <f t="shared" si="4"/>
        <v>5</v>
      </c>
      <c r="Y38" s="816">
        <f t="shared" si="31"/>
        <v>221000</v>
      </c>
      <c r="Z38" s="823">
        <f t="shared" si="32"/>
        <v>13</v>
      </c>
      <c r="AA38" s="824">
        <f t="shared" si="33"/>
        <v>1105000</v>
      </c>
      <c r="AB38" s="824">
        <f t="shared" si="34"/>
        <v>0</v>
      </c>
      <c r="AC38" s="824">
        <f t="shared" si="35"/>
        <v>0</v>
      </c>
      <c r="AD38" s="824">
        <f t="shared" si="36"/>
        <v>0</v>
      </c>
      <c r="AE38" s="825">
        <f t="shared" si="37"/>
        <v>0</v>
      </c>
      <c r="AF38" s="824">
        <f t="shared" si="38"/>
        <v>0</v>
      </c>
      <c r="AG38" s="824">
        <f t="shared" si="30"/>
        <v>0</v>
      </c>
      <c r="AH38" s="827">
        <f t="shared" si="11"/>
        <v>2001</v>
      </c>
      <c r="AI38" s="828">
        <f t="shared" si="39"/>
        <v>0</v>
      </c>
      <c r="AJ38" s="829">
        <f t="shared" si="40"/>
        <v>1105000</v>
      </c>
      <c r="AK38" s="830">
        <f t="shared" si="41"/>
        <v>1105000</v>
      </c>
      <c r="AL38" s="817">
        <f t="shared" si="23"/>
        <v>1105000</v>
      </c>
      <c r="AM38" s="817">
        <f t="shared" si="42"/>
        <v>1105000</v>
      </c>
      <c r="AN38" s="852">
        <v>1105000</v>
      </c>
      <c r="AO38" s="849">
        <f t="shared" si="43"/>
        <v>0</v>
      </c>
    </row>
    <row r="39" spans="1:41" s="794" customFormat="1" ht="33" customHeight="1" x14ac:dyDescent="0.2">
      <c r="A39" s="794" t="str">
        <f t="shared" si="44"/>
        <v>02.06.02.01</v>
      </c>
      <c r="B39" s="806" t="s">
        <v>36</v>
      </c>
      <c r="C39" s="821">
        <v>7</v>
      </c>
      <c r="D39" s="699" t="s">
        <v>849</v>
      </c>
      <c r="E39" s="777" t="s">
        <v>152</v>
      </c>
      <c r="F39" s="807"/>
      <c r="G39" s="807" t="s">
        <v>195</v>
      </c>
      <c r="H39" s="807"/>
      <c r="I39" s="807" t="s">
        <v>226</v>
      </c>
      <c r="J39" s="807">
        <v>2005</v>
      </c>
      <c r="K39" s="690"/>
      <c r="L39" s="690"/>
      <c r="M39" s="690"/>
      <c r="N39" s="690"/>
      <c r="O39" s="690"/>
      <c r="P39" s="807" t="s">
        <v>146</v>
      </c>
      <c r="Q39" s="815">
        <v>595000</v>
      </c>
      <c r="R39" s="893"/>
      <c r="S39" s="890"/>
      <c r="T39" s="699"/>
      <c r="U39" s="699"/>
      <c r="V39" s="690" t="str">
        <f t="shared" si="29"/>
        <v>2.06.02</v>
      </c>
      <c r="W39" s="699" t="str">
        <f t="shared" si="3"/>
        <v>ALAT RUMAH TANGGA</v>
      </c>
      <c r="X39" s="699">
        <f t="shared" si="4"/>
        <v>5</v>
      </c>
      <c r="Y39" s="816">
        <f t="shared" si="31"/>
        <v>119000</v>
      </c>
      <c r="Z39" s="823">
        <f t="shared" si="32"/>
        <v>9</v>
      </c>
      <c r="AA39" s="824">
        <f t="shared" si="33"/>
        <v>595000</v>
      </c>
      <c r="AB39" s="824">
        <f t="shared" si="34"/>
        <v>0</v>
      </c>
      <c r="AC39" s="824">
        <f t="shared" si="35"/>
        <v>0</v>
      </c>
      <c r="AD39" s="824">
        <f t="shared" si="36"/>
        <v>0</v>
      </c>
      <c r="AE39" s="825">
        <f t="shared" si="37"/>
        <v>0</v>
      </c>
      <c r="AF39" s="824">
        <f t="shared" si="38"/>
        <v>0</v>
      </c>
      <c r="AG39" s="824">
        <f t="shared" si="30"/>
        <v>0</v>
      </c>
      <c r="AH39" s="827">
        <f t="shared" si="11"/>
        <v>2005</v>
      </c>
      <c r="AI39" s="828">
        <f t="shared" si="39"/>
        <v>0</v>
      </c>
      <c r="AJ39" s="829">
        <f t="shared" si="40"/>
        <v>595000</v>
      </c>
      <c r="AK39" s="830">
        <f t="shared" si="41"/>
        <v>595000</v>
      </c>
      <c r="AL39" s="817">
        <f t="shared" si="23"/>
        <v>595000</v>
      </c>
      <c r="AM39" s="817">
        <f t="shared" si="42"/>
        <v>595000</v>
      </c>
      <c r="AN39" s="852">
        <v>595000</v>
      </c>
      <c r="AO39" s="849">
        <f t="shared" si="43"/>
        <v>0</v>
      </c>
    </row>
    <row r="40" spans="1:41" s="794" customFormat="1" ht="33" customHeight="1" x14ac:dyDescent="0.2">
      <c r="A40" s="794" t="str">
        <f t="shared" si="44"/>
        <v>02.06.01.04</v>
      </c>
      <c r="B40" s="806" t="s">
        <v>36</v>
      </c>
      <c r="C40" s="821">
        <v>8</v>
      </c>
      <c r="D40" s="699" t="s">
        <v>251</v>
      </c>
      <c r="E40" s="777" t="s">
        <v>163</v>
      </c>
      <c r="F40" s="807"/>
      <c r="G40" s="807" t="s">
        <v>217</v>
      </c>
      <c r="H40" s="807"/>
      <c r="I40" s="807" t="s">
        <v>224</v>
      </c>
      <c r="J40" s="807">
        <v>2006</v>
      </c>
      <c r="K40" s="690"/>
      <c r="L40" s="690"/>
      <c r="M40" s="690"/>
      <c r="N40" s="690"/>
      <c r="O40" s="690"/>
      <c r="P40" s="807" t="s">
        <v>146</v>
      </c>
      <c r="Q40" s="815">
        <v>2100000</v>
      </c>
      <c r="R40" s="893"/>
      <c r="S40" s="890"/>
      <c r="T40" s="699"/>
      <c r="U40" s="699"/>
      <c r="V40" s="690" t="str">
        <f t="shared" si="29"/>
        <v>2.06.01</v>
      </c>
      <c r="W40" s="699" t="str">
        <f t="shared" si="3"/>
        <v>ALAT KANTOR</v>
      </c>
      <c r="X40" s="699">
        <f t="shared" si="4"/>
        <v>5</v>
      </c>
      <c r="Y40" s="816">
        <f t="shared" si="31"/>
        <v>420000</v>
      </c>
      <c r="Z40" s="823">
        <f t="shared" si="32"/>
        <v>8</v>
      </c>
      <c r="AA40" s="824">
        <f t="shared" si="33"/>
        <v>2100000</v>
      </c>
      <c r="AB40" s="824">
        <f t="shared" si="34"/>
        <v>0</v>
      </c>
      <c r="AC40" s="824">
        <f t="shared" si="35"/>
        <v>0</v>
      </c>
      <c r="AD40" s="824">
        <f t="shared" si="36"/>
        <v>0</v>
      </c>
      <c r="AE40" s="825">
        <f t="shared" si="37"/>
        <v>0</v>
      </c>
      <c r="AF40" s="824">
        <f t="shared" si="38"/>
        <v>0</v>
      </c>
      <c r="AG40" s="824">
        <f t="shared" si="30"/>
        <v>0</v>
      </c>
      <c r="AH40" s="827">
        <f t="shared" si="11"/>
        <v>2006</v>
      </c>
      <c r="AI40" s="828">
        <f t="shared" si="39"/>
        <v>0</v>
      </c>
      <c r="AJ40" s="829">
        <f t="shared" si="40"/>
        <v>2100000</v>
      </c>
      <c r="AK40" s="830">
        <f t="shared" si="41"/>
        <v>2100000</v>
      </c>
      <c r="AL40" s="817">
        <f t="shared" si="23"/>
        <v>2100000</v>
      </c>
      <c r="AM40" s="817">
        <f t="shared" si="42"/>
        <v>2100000</v>
      </c>
      <c r="AN40" s="852">
        <v>2100000</v>
      </c>
      <c r="AO40" s="849">
        <f t="shared" si="43"/>
        <v>0</v>
      </c>
    </row>
    <row r="41" spans="1:41" s="794" customFormat="1" ht="33" customHeight="1" x14ac:dyDescent="0.2">
      <c r="A41" s="794" t="str">
        <f t="shared" si="44"/>
        <v>02.06.02.01</v>
      </c>
      <c r="B41" s="806" t="s">
        <v>36</v>
      </c>
      <c r="C41" s="821">
        <v>9</v>
      </c>
      <c r="D41" s="699" t="s">
        <v>849</v>
      </c>
      <c r="E41" s="777" t="s">
        <v>152</v>
      </c>
      <c r="F41" s="807"/>
      <c r="G41" s="807" t="s">
        <v>195</v>
      </c>
      <c r="H41" s="807"/>
      <c r="I41" s="807" t="s">
        <v>233</v>
      </c>
      <c r="J41" s="807">
        <v>2006</v>
      </c>
      <c r="K41" s="690"/>
      <c r="L41" s="690"/>
      <c r="M41" s="690"/>
      <c r="N41" s="690"/>
      <c r="O41" s="690"/>
      <c r="P41" s="807" t="s">
        <v>146</v>
      </c>
      <c r="Q41" s="815">
        <v>680000</v>
      </c>
      <c r="R41" s="893"/>
      <c r="S41" s="890"/>
      <c r="T41" s="699"/>
      <c r="U41" s="699"/>
      <c r="V41" s="690" t="str">
        <f t="shared" si="29"/>
        <v>2.06.02</v>
      </c>
      <c r="W41" s="699" t="str">
        <f t="shared" si="3"/>
        <v>ALAT RUMAH TANGGA</v>
      </c>
      <c r="X41" s="699">
        <f t="shared" si="4"/>
        <v>5</v>
      </c>
      <c r="Y41" s="816">
        <f t="shared" si="31"/>
        <v>136000</v>
      </c>
      <c r="Z41" s="823">
        <f t="shared" si="32"/>
        <v>8</v>
      </c>
      <c r="AA41" s="824">
        <f t="shared" si="33"/>
        <v>680000</v>
      </c>
      <c r="AB41" s="824">
        <f t="shared" si="34"/>
        <v>0</v>
      </c>
      <c r="AC41" s="824">
        <f t="shared" si="35"/>
        <v>0</v>
      </c>
      <c r="AD41" s="824">
        <f t="shared" si="36"/>
        <v>0</v>
      </c>
      <c r="AE41" s="825">
        <f t="shared" si="37"/>
        <v>0</v>
      </c>
      <c r="AF41" s="824">
        <f t="shared" si="38"/>
        <v>0</v>
      </c>
      <c r="AG41" s="824">
        <f t="shared" si="30"/>
        <v>0</v>
      </c>
      <c r="AH41" s="827">
        <f t="shared" si="11"/>
        <v>2006</v>
      </c>
      <c r="AI41" s="828">
        <f t="shared" si="39"/>
        <v>0</v>
      </c>
      <c r="AJ41" s="829">
        <f t="shared" si="40"/>
        <v>680000</v>
      </c>
      <c r="AK41" s="830">
        <f t="shared" si="41"/>
        <v>680000</v>
      </c>
      <c r="AL41" s="817">
        <f>AA41+AB41+AC41+AD41+AE41+AF41</f>
        <v>680000</v>
      </c>
      <c r="AM41" s="817">
        <f t="shared" si="42"/>
        <v>680000</v>
      </c>
      <c r="AN41" s="852">
        <v>680000</v>
      </c>
      <c r="AO41" s="849">
        <f t="shared" si="43"/>
        <v>0</v>
      </c>
    </row>
    <row r="42" spans="1:41" s="794" customFormat="1" ht="33" customHeight="1" x14ac:dyDescent="0.2">
      <c r="A42" s="794" t="str">
        <f t="shared" si="44"/>
        <v>02.06.02.01</v>
      </c>
      <c r="B42" s="806" t="s">
        <v>36</v>
      </c>
      <c r="C42" s="821">
        <v>10</v>
      </c>
      <c r="D42" s="699" t="s">
        <v>849</v>
      </c>
      <c r="E42" s="777" t="s">
        <v>152</v>
      </c>
      <c r="F42" s="807"/>
      <c r="G42" s="807" t="s">
        <v>195</v>
      </c>
      <c r="H42" s="807"/>
      <c r="I42" s="807" t="s">
        <v>221</v>
      </c>
      <c r="J42" s="807">
        <v>2006</v>
      </c>
      <c r="K42" s="690"/>
      <c r="L42" s="690"/>
      <c r="M42" s="690"/>
      <c r="N42" s="690"/>
      <c r="O42" s="690"/>
      <c r="P42" s="807" t="s">
        <v>146</v>
      </c>
      <c r="Q42" s="815">
        <v>1330000</v>
      </c>
      <c r="R42" s="893"/>
      <c r="S42" s="890"/>
      <c r="T42" s="699"/>
      <c r="U42" s="699"/>
      <c r="V42" s="690" t="str">
        <f t="shared" si="29"/>
        <v>2.06.02</v>
      </c>
      <c r="W42" s="699" t="str">
        <f t="shared" si="3"/>
        <v>ALAT RUMAH TANGGA</v>
      </c>
      <c r="X42" s="699">
        <f t="shared" si="4"/>
        <v>5</v>
      </c>
      <c r="Y42" s="816">
        <f t="shared" si="31"/>
        <v>266000</v>
      </c>
      <c r="Z42" s="823">
        <f t="shared" si="32"/>
        <v>8</v>
      </c>
      <c r="AA42" s="824">
        <f t="shared" si="33"/>
        <v>1330000</v>
      </c>
      <c r="AB42" s="824">
        <f t="shared" si="34"/>
        <v>0</v>
      </c>
      <c r="AC42" s="824">
        <f t="shared" si="35"/>
        <v>0</v>
      </c>
      <c r="AD42" s="824">
        <f t="shared" si="36"/>
        <v>0</v>
      </c>
      <c r="AE42" s="825">
        <f t="shared" si="37"/>
        <v>0</v>
      </c>
      <c r="AF42" s="824">
        <f t="shared" si="38"/>
        <v>0</v>
      </c>
      <c r="AG42" s="824">
        <f t="shared" si="30"/>
        <v>0</v>
      </c>
      <c r="AH42" s="827">
        <f t="shared" si="11"/>
        <v>2006</v>
      </c>
      <c r="AI42" s="828">
        <f t="shared" si="39"/>
        <v>0</v>
      </c>
      <c r="AJ42" s="829">
        <f t="shared" si="40"/>
        <v>1330000</v>
      </c>
      <c r="AK42" s="830">
        <f t="shared" si="41"/>
        <v>1330000</v>
      </c>
      <c r="AL42" s="817">
        <f t="shared" si="23"/>
        <v>1330000</v>
      </c>
      <c r="AM42" s="817">
        <f t="shared" si="42"/>
        <v>1330000</v>
      </c>
      <c r="AN42" s="852">
        <v>1330000</v>
      </c>
      <c r="AO42" s="849">
        <f t="shared" si="43"/>
        <v>0</v>
      </c>
    </row>
    <row r="43" spans="1:41" s="794" customFormat="1" ht="33" customHeight="1" x14ac:dyDescent="0.2">
      <c r="A43" s="794" t="str">
        <f t="shared" si="44"/>
        <v>02.06.02.01</v>
      </c>
      <c r="B43" s="806" t="s">
        <v>36</v>
      </c>
      <c r="C43" s="821">
        <v>11</v>
      </c>
      <c r="D43" s="699" t="s">
        <v>861</v>
      </c>
      <c r="E43" s="777" t="s">
        <v>156</v>
      </c>
      <c r="F43" s="807"/>
      <c r="G43" s="807" t="s">
        <v>195</v>
      </c>
      <c r="H43" s="807"/>
      <c r="I43" s="807" t="s">
        <v>226</v>
      </c>
      <c r="J43" s="807">
        <v>2004</v>
      </c>
      <c r="K43" s="690"/>
      <c r="L43" s="690"/>
      <c r="M43" s="690"/>
      <c r="N43" s="690"/>
      <c r="O43" s="690"/>
      <c r="P43" s="807" t="s">
        <v>146</v>
      </c>
      <c r="Q43" s="815">
        <v>750000</v>
      </c>
      <c r="R43" s="893"/>
      <c r="S43" s="890"/>
      <c r="T43" s="699"/>
      <c r="U43" s="699"/>
      <c r="V43" s="690" t="str">
        <f t="shared" si="29"/>
        <v>2.06.02</v>
      </c>
      <c r="W43" s="699" t="str">
        <f t="shared" si="3"/>
        <v>ALAT RUMAH TANGGA</v>
      </c>
      <c r="X43" s="699">
        <f t="shared" si="4"/>
        <v>5</v>
      </c>
      <c r="Y43" s="816">
        <f t="shared" si="31"/>
        <v>150000</v>
      </c>
      <c r="Z43" s="823">
        <f t="shared" si="32"/>
        <v>10</v>
      </c>
      <c r="AA43" s="824">
        <f t="shared" si="33"/>
        <v>750000</v>
      </c>
      <c r="AB43" s="824">
        <f t="shared" si="34"/>
        <v>0</v>
      </c>
      <c r="AC43" s="824">
        <f t="shared" si="35"/>
        <v>0</v>
      </c>
      <c r="AD43" s="824">
        <f t="shared" si="36"/>
        <v>0</v>
      </c>
      <c r="AE43" s="825">
        <f t="shared" si="37"/>
        <v>0</v>
      </c>
      <c r="AF43" s="824">
        <f t="shared" si="38"/>
        <v>0</v>
      </c>
      <c r="AG43" s="824">
        <f t="shared" si="30"/>
        <v>0</v>
      </c>
      <c r="AH43" s="827">
        <f t="shared" si="11"/>
        <v>2004</v>
      </c>
      <c r="AI43" s="828">
        <f t="shared" si="39"/>
        <v>0</v>
      </c>
      <c r="AJ43" s="829">
        <f t="shared" si="40"/>
        <v>750000</v>
      </c>
      <c r="AK43" s="830">
        <f t="shared" si="41"/>
        <v>750000</v>
      </c>
      <c r="AL43" s="817">
        <f t="shared" si="23"/>
        <v>750000</v>
      </c>
      <c r="AM43" s="817">
        <f t="shared" si="42"/>
        <v>750000</v>
      </c>
      <c r="AN43" s="852">
        <v>750000</v>
      </c>
      <c r="AO43" s="849">
        <f t="shared" si="43"/>
        <v>0</v>
      </c>
    </row>
    <row r="44" spans="1:41" s="794" customFormat="1" ht="33" customHeight="1" x14ac:dyDescent="0.2">
      <c r="A44" s="794" t="str">
        <f t="shared" si="44"/>
        <v>02.06.02.01</v>
      </c>
      <c r="B44" s="806" t="s">
        <v>36</v>
      </c>
      <c r="C44" s="821">
        <v>12</v>
      </c>
      <c r="D44" s="699" t="s">
        <v>849</v>
      </c>
      <c r="E44" s="777" t="s">
        <v>152</v>
      </c>
      <c r="F44" s="807"/>
      <c r="G44" s="807" t="s">
        <v>467</v>
      </c>
      <c r="H44" s="807"/>
      <c r="I44" s="807" t="s">
        <v>227</v>
      </c>
      <c r="J44" s="807">
        <v>2006</v>
      </c>
      <c r="K44" s="690"/>
      <c r="L44" s="690"/>
      <c r="M44" s="690"/>
      <c r="N44" s="690"/>
      <c r="O44" s="690"/>
      <c r="P44" s="807" t="s">
        <v>146</v>
      </c>
      <c r="Q44" s="815">
        <v>3825000</v>
      </c>
      <c r="R44" s="893"/>
      <c r="S44" s="890"/>
      <c r="T44" s="699"/>
      <c r="U44" s="699"/>
      <c r="V44" s="690" t="str">
        <f t="shared" si="29"/>
        <v>2.06.02</v>
      </c>
      <c r="W44" s="699" t="str">
        <f t="shared" si="3"/>
        <v>ALAT RUMAH TANGGA</v>
      </c>
      <c r="X44" s="699">
        <f t="shared" si="4"/>
        <v>5</v>
      </c>
      <c r="Y44" s="816">
        <f t="shared" si="31"/>
        <v>765000</v>
      </c>
      <c r="Z44" s="823">
        <f t="shared" si="32"/>
        <v>8</v>
      </c>
      <c r="AA44" s="824">
        <f t="shared" si="33"/>
        <v>3825000</v>
      </c>
      <c r="AB44" s="824">
        <f t="shared" si="34"/>
        <v>0</v>
      </c>
      <c r="AC44" s="824">
        <f t="shared" si="35"/>
        <v>0</v>
      </c>
      <c r="AD44" s="824">
        <f t="shared" si="36"/>
        <v>0</v>
      </c>
      <c r="AE44" s="825">
        <f t="shared" si="37"/>
        <v>0</v>
      </c>
      <c r="AF44" s="824">
        <f t="shared" si="38"/>
        <v>0</v>
      </c>
      <c r="AG44" s="824">
        <f t="shared" si="30"/>
        <v>0</v>
      </c>
      <c r="AH44" s="827">
        <f t="shared" si="11"/>
        <v>2006</v>
      </c>
      <c r="AI44" s="828">
        <f t="shared" si="39"/>
        <v>0</v>
      </c>
      <c r="AJ44" s="829">
        <f t="shared" si="40"/>
        <v>3825000</v>
      </c>
      <c r="AK44" s="830">
        <f t="shared" si="41"/>
        <v>3825000</v>
      </c>
      <c r="AL44" s="817">
        <f t="shared" si="23"/>
        <v>3825000</v>
      </c>
      <c r="AM44" s="817">
        <f t="shared" si="42"/>
        <v>3825000</v>
      </c>
      <c r="AN44" s="852">
        <v>3825000</v>
      </c>
      <c r="AO44" s="849">
        <f t="shared" si="43"/>
        <v>0</v>
      </c>
    </row>
    <row r="45" spans="1:41" s="794" customFormat="1" ht="33" customHeight="1" x14ac:dyDescent="0.2">
      <c r="A45" s="794" t="str">
        <f t="shared" si="44"/>
        <v>02.06.01.05</v>
      </c>
      <c r="B45" s="806" t="s">
        <v>36</v>
      </c>
      <c r="C45" s="821">
        <v>13</v>
      </c>
      <c r="D45" s="699" t="s">
        <v>967</v>
      </c>
      <c r="E45" s="777" t="s">
        <v>416</v>
      </c>
      <c r="F45" s="807"/>
      <c r="G45" s="807" t="s">
        <v>203</v>
      </c>
      <c r="H45" s="807"/>
      <c r="I45" s="807" t="s">
        <v>223</v>
      </c>
      <c r="J45" s="807">
        <v>2005</v>
      </c>
      <c r="K45" s="690"/>
      <c r="L45" s="690"/>
      <c r="M45" s="690"/>
      <c r="N45" s="690"/>
      <c r="O45" s="690"/>
      <c r="P45" s="807" t="s">
        <v>146</v>
      </c>
      <c r="Q45" s="815">
        <v>1050000</v>
      </c>
      <c r="R45" s="893"/>
      <c r="S45" s="890"/>
      <c r="T45" s="699"/>
      <c r="U45" s="699"/>
      <c r="V45" s="690" t="str">
        <f t="shared" si="29"/>
        <v>2.06.01</v>
      </c>
      <c r="W45" s="699" t="str">
        <f t="shared" si="3"/>
        <v>ALAT KANTOR</v>
      </c>
      <c r="X45" s="699">
        <f t="shared" si="4"/>
        <v>5</v>
      </c>
      <c r="Y45" s="816">
        <f t="shared" si="31"/>
        <v>210000</v>
      </c>
      <c r="Z45" s="823">
        <f t="shared" si="32"/>
        <v>9</v>
      </c>
      <c r="AA45" s="824">
        <f t="shared" si="33"/>
        <v>1050000</v>
      </c>
      <c r="AB45" s="824">
        <f t="shared" si="34"/>
        <v>0</v>
      </c>
      <c r="AC45" s="824">
        <f t="shared" si="35"/>
        <v>0</v>
      </c>
      <c r="AD45" s="824">
        <f t="shared" si="36"/>
        <v>0</v>
      </c>
      <c r="AE45" s="825">
        <f t="shared" si="37"/>
        <v>0</v>
      </c>
      <c r="AF45" s="824">
        <f t="shared" si="38"/>
        <v>0</v>
      </c>
      <c r="AG45" s="824">
        <f t="shared" si="30"/>
        <v>0</v>
      </c>
      <c r="AH45" s="827">
        <f t="shared" si="11"/>
        <v>2005</v>
      </c>
      <c r="AI45" s="828">
        <f t="shared" si="39"/>
        <v>0</v>
      </c>
      <c r="AJ45" s="829">
        <f t="shared" si="40"/>
        <v>1050000</v>
      </c>
      <c r="AK45" s="830">
        <f t="shared" si="41"/>
        <v>1050000</v>
      </c>
      <c r="AL45" s="817">
        <f t="shared" si="23"/>
        <v>1050000</v>
      </c>
      <c r="AM45" s="817">
        <f t="shared" si="42"/>
        <v>1050000</v>
      </c>
      <c r="AN45" s="852">
        <v>1050000</v>
      </c>
      <c r="AO45" s="849">
        <f t="shared" si="43"/>
        <v>0</v>
      </c>
    </row>
    <row r="46" spans="1:41" s="794" customFormat="1" ht="33" customHeight="1" x14ac:dyDescent="0.2">
      <c r="A46" s="794" t="str">
        <f t="shared" si="44"/>
        <v>02.06.02.01</v>
      </c>
      <c r="B46" s="806" t="s">
        <v>36</v>
      </c>
      <c r="C46" s="821">
        <v>14</v>
      </c>
      <c r="D46" s="699" t="s">
        <v>861</v>
      </c>
      <c r="E46" s="777" t="s">
        <v>156</v>
      </c>
      <c r="F46" s="807"/>
      <c r="G46" s="807" t="s">
        <v>195</v>
      </c>
      <c r="H46" s="807"/>
      <c r="I46" s="807" t="s">
        <v>221</v>
      </c>
      <c r="J46" s="807">
        <v>2006</v>
      </c>
      <c r="K46" s="690"/>
      <c r="L46" s="690"/>
      <c r="M46" s="690"/>
      <c r="N46" s="690"/>
      <c r="O46" s="690"/>
      <c r="P46" s="807" t="s">
        <v>146</v>
      </c>
      <c r="Q46" s="815">
        <v>3280000</v>
      </c>
      <c r="R46" s="893"/>
      <c r="S46" s="890"/>
      <c r="T46" s="699"/>
      <c r="U46" s="699"/>
      <c r="V46" s="690" t="str">
        <f t="shared" si="29"/>
        <v>2.06.02</v>
      </c>
      <c r="W46" s="699" t="str">
        <f t="shared" si="3"/>
        <v>ALAT RUMAH TANGGA</v>
      </c>
      <c r="X46" s="699">
        <f t="shared" si="4"/>
        <v>5</v>
      </c>
      <c r="Y46" s="816">
        <f t="shared" si="31"/>
        <v>656000</v>
      </c>
      <c r="Z46" s="823">
        <f t="shared" si="32"/>
        <v>8</v>
      </c>
      <c r="AA46" s="824">
        <f t="shared" si="33"/>
        <v>3280000</v>
      </c>
      <c r="AB46" s="824">
        <f t="shared" si="34"/>
        <v>0</v>
      </c>
      <c r="AC46" s="824">
        <f t="shared" si="35"/>
        <v>0</v>
      </c>
      <c r="AD46" s="824">
        <f t="shared" si="36"/>
        <v>0</v>
      </c>
      <c r="AE46" s="825">
        <f t="shared" si="37"/>
        <v>0</v>
      </c>
      <c r="AF46" s="824">
        <f t="shared" si="38"/>
        <v>0</v>
      </c>
      <c r="AG46" s="824">
        <f t="shared" si="30"/>
        <v>0</v>
      </c>
      <c r="AH46" s="827">
        <f t="shared" si="11"/>
        <v>2006</v>
      </c>
      <c r="AI46" s="828">
        <f t="shared" si="39"/>
        <v>0</v>
      </c>
      <c r="AJ46" s="829">
        <f t="shared" si="40"/>
        <v>3280000</v>
      </c>
      <c r="AK46" s="830">
        <f t="shared" si="41"/>
        <v>3280000</v>
      </c>
      <c r="AL46" s="817">
        <f t="shared" si="23"/>
        <v>3280000</v>
      </c>
      <c r="AM46" s="817">
        <f t="shared" si="42"/>
        <v>3280000</v>
      </c>
      <c r="AN46" s="852">
        <v>3280000</v>
      </c>
      <c r="AO46" s="849">
        <f t="shared" si="43"/>
        <v>0</v>
      </c>
    </row>
    <row r="47" spans="1:41" s="794" customFormat="1" ht="33" customHeight="1" x14ac:dyDescent="0.2">
      <c r="A47" s="794" t="str">
        <f t="shared" si="44"/>
        <v>02.06.02.04</v>
      </c>
      <c r="B47" s="806" t="s">
        <v>36</v>
      </c>
      <c r="C47" s="821">
        <v>15</v>
      </c>
      <c r="D47" s="699" t="s">
        <v>250</v>
      </c>
      <c r="E47" s="777" t="s">
        <v>158</v>
      </c>
      <c r="F47" s="807"/>
      <c r="G47" s="807" t="s">
        <v>203</v>
      </c>
      <c r="H47" s="807"/>
      <c r="I47" s="807" t="s">
        <v>223</v>
      </c>
      <c r="J47" s="807">
        <v>2000</v>
      </c>
      <c r="K47" s="690"/>
      <c r="L47" s="690"/>
      <c r="M47" s="690"/>
      <c r="N47" s="690"/>
      <c r="O47" s="690"/>
      <c r="P47" s="807" t="s">
        <v>146</v>
      </c>
      <c r="Q47" s="815">
        <v>2625000</v>
      </c>
      <c r="R47" s="893"/>
      <c r="S47" s="890"/>
      <c r="T47" s="699"/>
      <c r="U47" s="699"/>
      <c r="V47" s="690" t="str">
        <f t="shared" si="29"/>
        <v>2.06.02</v>
      </c>
      <c r="W47" s="699" t="str">
        <f t="shared" si="3"/>
        <v>ALAT RUMAH TANGGA</v>
      </c>
      <c r="X47" s="699">
        <f t="shared" si="4"/>
        <v>5</v>
      </c>
      <c r="Y47" s="816">
        <f t="shared" si="31"/>
        <v>525000</v>
      </c>
      <c r="Z47" s="823">
        <f t="shared" si="32"/>
        <v>14</v>
      </c>
      <c r="AA47" s="824">
        <f t="shared" si="33"/>
        <v>2625000</v>
      </c>
      <c r="AB47" s="824">
        <f t="shared" si="34"/>
        <v>0</v>
      </c>
      <c r="AC47" s="824">
        <f t="shared" si="35"/>
        <v>0</v>
      </c>
      <c r="AD47" s="824">
        <f t="shared" si="36"/>
        <v>0</v>
      </c>
      <c r="AE47" s="825">
        <f t="shared" si="37"/>
        <v>0</v>
      </c>
      <c r="AF47" s="824">
        <f t="shared" si="38"/>
        <v>0</v>
      </c>
      <c r="AG47" s="824">
        <f t="shared" si="30"/>
        <v>0</v>
      </c>
      <c r="AH47" s="827">
        <f t="shared" si="11"/>
        <v>2000</v>
      </c>
      <c r="AI47" s="828">
        <f t="shared" si="39"/>
        <v>0</v>
      </c>
      <c r="AJ47" s="829">
        <f t="shared" si="40"/>
        <v>2625000</v>
      </c>
      <c r="AK47" s="830">
        <f t="shared" si="41"/>
        <v>2625000</v>
      </c>
      <c r="AL47" s="817">
        <f t="shared" si="23"/>
        <v>2625000</v>
      </c>
      <c r="AM47" s="817">
        <f t="shared" si="42"/>
        <v>2625000</v>
      </c>
      <c r="AN47" s="852">
        <v>2625000</v>
      </c>
      <c r="AO47" s="849">
        <f t="shared" si="43"/>
        <v>0</v>
      </c>
    </row>
    <row r="48" spans="1:41" s="794" customFormat="1" ht="33" customHeight="1" x14ac:dyDescent="0.2">
      <c r="A48" s="794" t="str">
        <f t="shared" si="44"/>
        <v>02.06.02.01</v>
      </c>
      <c r="B48" s="806" t="s">
        <v>36</v>
      </c>
      <c r="C48" s="821">
        <v>16</v>
      </c>
      <c r="D48" s="699" t="s">
        <v>861</v>
      </c>
      <c r="E48" s="777" t="s">
        <v>156</v>
      </c>
      <c r="F48" s="807"/>
      <c r="G48" s="807" t="s">
        <v>195</v>
      </c>
      <c r="H48" s="807"/>
      <c r="I48" s="807" t="s">
        <v>226</v>
      </c>
      <c r="J48" s="807">
        <v>2002</v>
      </c>
      <c r="K48" s="690"/>
      <c r="L48" s="690"/>
      <c r="M48" s="690"/>
      <c r="N48" s="690"/>
      <c r="O48" s="690"/>
      <c r="P48" s="807" t="s">
        <v>146</v>
      </c>
      <c r="Q48" s="815">
        <v>650000</v>
      </c>
      <c r="R48" s="893"/>
      <c r="S48" s="890"/>
      <c r="T48" s="699"/>
      <c r="U48" s="699"/>
      <c r="V48" s="690" t="str">
        <f t="shared" si="29"/>
        <v>2.06.02</v>
      </c>
      <c r="W48" s="699" t="str">
        <f t="shared" si="3"/>
        <v>ALAT RUMAH TANGGA</v>
      </c>
      <c r="X48" s="699">
        <f t="shared" si="4"/>
        <v>5</v>
      </c>
      <c r="Y48" s="816">
        <f t="shared" si="31"/>
        <v>130000</v>
      </c>
      <c r="Z48" s="823">
        <f t="shared" si="32"/>
        <v>12</v>
      </c>
      <c r="AA48" s="824">
        <f t="shared" si="33"/>
        <v>650000</v>
      </c>
      <c r="AB48" s="824">
        <f t="shared" si="34"/>
        <v>0</v>
      </c>
      <c r="AC48" s="824">
        <f t="shared" si="35"/>
        <v>0</v>
      </c>
      <c r="AD48" s="824">
        <f t="shared" si="36"/>
        <v>0</v>
      </c>
      <c r="AE48" s="825">
        <f t="shared" si="37"/>
        <v>0</v>
      </c>
      <c r="AF48" s="824">
        <f t="shared" si="38"/>
        <v>0</v>
      </c>
      <c r="AG48" s="824">
        <f t="shared" si="30"/>
        <v>0</v>
      </c>
      <c r="AH48" s="827">
        <f t="shared" si="11"/>
        <v>2002</v>
      </c>
      <c r="AI48" s="828">
        <f t="shared" si="39"/>
        <v>0</v>
      </c>
      <c r="AJ48" s="829">
        <f t="shared" si="40"/>
        <v>650000</v>
      </c>
      <c r="AK48" s="830">
        <f t="shared" si="41"/>
        <v>650000</v>
      </c>
      <c r="AL48" s="817">
        <f t="shared" si="23"/>
        <v>650000</v>
      </c>
      <c r="AM48" s="817">
        <f t="shared" si="42"/>
        <v>650000</v>
      </c>
      <c r="AN48" s="852">
        <v>650000</v>
      </c>
      <c r="AO48" s="849">
        <f t="shared" si="43"/>
        <v>0</v>
      </c>
    </row>
    <row r="49" spans="1:41" s="794" customFormat="1" ht="33" customHeight="1" x14ac:dyDescent="0.2">
      <c r="A49" s="794" t="str">
        <f t="shared" si="44"/>
        <v>02.06.03.03</v>
      </c>
      <c r="B49" s="806" t="s">
        <v>36</v>
      </c>
      <c r="C49" s="821">
        <v>17</v>
      </c>
      <c r="D49" s="699" t="s">
        <v>855</v>
      </c>
      <c r="E49" s="777" t="s">
        <v>154</v>
      </c>
      <c r="F49" s="807"/>
      <c r="G49" s="807" t="s">
        <v>201</v>
      </c>
      <c r="H49" s="807"/>
      <c r="I49" s="807" t="s">
        <v>224</v>
      </c>
      <c r="J49" s="807">
        <v>2006</v>
      </c>
      <c r="K49" s="690"/>
      <c r="L49" s="690"/>
      <c r="M49" s="690"/>
      <c r="N49" s="690"/>
      <c r="O49" s="690"/>
      <c r="P49" s="807" t="s">
        <v>146</v>
      </c>
      <c r="Q49" s="815">
        <v>6970000</v>
      </c>
      <c r="R49" s="893"/>
      <c r="S49" s="890"/>
      <c r="T49" s="699"/>
      <c r="U49" s="699"/>
      <c r="V49" s="690" t="str">
        <f t="shared" si="29"/>
        <v>2.06.03</v>
      </c>
      <c r="W49" s="699" t="str">
        <f t="shared" si="3"/>
        <v>KOMPUTER</v>
      </c>
      <c r="X49" s="699">
        <f t="shared" si="4"/>
        <v>4</v>
      </c>
      <c r="Y49" s="816">
        <f t="shared" si="31"/>
        <v>1742500</v>
      </c>
      <c r="Z49" s="823">
        <f t="shared" si="32"/>
        <v>8</v>
      </c>
      <c r="AA49" s="824">
        <f t="shared" si="33"/>
        <v>6970000</v>
      </c>
      <c r="AB49" s="824">
        <f t="shared" si="34"/>
        <v>0</v>
      </c>
      <c r="AC49" s="824">
        <f t="shared" si="35"/>
        <v>0</v>
      </c>
      <c r="AD49" s="824">
        <f t="shared" si="36"/>
        <v>0</v>
      </c>
      <c r="AE49" s="825">
        <f t="shared" si="37"/>
        <v>0</v>
      </c>
      <c r="AF49" s="824">
        <f t="shared" si="38"/>
        <v>0</v>
      </c>
      <c r="AG49" s="824">
        <f t="shared" si="30"/>
        <v>0</v>
      </c>
      <c r="AH49" s="827">
        <f t="shared" si="11"/>
        <v>2006</v>
      </c>
      <c r="AI49" s="828">
        <f t="shared" si="39"/>
        <v>0</v>
      </c>
      <c r="AJ49" s="829">
        <f t="shared" si="40"/>
        <v>6970000</v>
      </c>
      <c r="AK49" s="830">
        <f t="shared" si="41"/>
        <v>6970000</v>
      </c>
      <c r="AL49" s="817">
        <f t="shared" si="23"/>
        <v>6970000</v>
      </c>
      <c r="AM49" s="817">
        <f t="shared" si="42"/>
        <v>6970000</v>
      </c>
      <c r="AN49" s="852">
        <v>6970000</v>
      </c>
      <c r="AO49" s="849">
        <f t="shared" si="43"/>
        <v>0</v>
      </c>
    </row>
    <row r="50" spans="1:41" s="794" customFormat="1" ht="33" customHeight="1" x14ac:dyDescent="0.2">
      <c r="A50" s="794" t="str">
        <f t="shared" si="44"/>
        <v>02.06.02.01</v>
      </c>
      <c r="B50" s="806" t="s">
        <v>36</v>
      </c>
      <c r="C50" s="821">
        <v>18</v>
      </c>
      <c r="D50" s="699" t="s">
        <v>859</v>
      </c>
      <c r="E50" s="777" t="s">
        <v>160</v>
      </c>
      <c r="F50" s="807"/>
      <c r="G50" s="807" t="s">
        <v>218</v>
      </c>
      <c r="H50" s="807"/>
      <c r="I50" s="807" t="s">
        <v>468</v>
      </c>
      <c r="J50" s="807">
        <v>2005</v>
      </c>
      <c r="K50" s="690"/>
      <c r="L50" s="690"/>
      <c r="M50" s="690"/>
      <c r="N50" s="690"/>
      <c r="O50" s="690"/>
      <c r="P50" s="807" t="s">
        <v>146</v>
      </c>
      <c r="Q50" s="815">
        <v>1715000</v>
      </c>
      <c r="R50" s="893"/>
      <c r="S50" s="890"/>
      <c r="T50" s="699"/>
      <c r="U50" s="699"/>
      <c r="V50" s="690" t="str">
        <f t="shared" si="29"/>
        <v>2.06.02</v>
      </c>
      <c r="W50" s="699" t="str">
        <f t="shared" si="3"/>
        <v>ALAT RUMAH TANGGA</v>
      </c>
      <c r="X50" s="699">
        <f t="shared" si="4"/>
        <v>5</v>
      </c>
      <c r="Y50" s="816">
        <f t="shared" si="31"/>
        <v>343000</v>
      </c>
      <c r="Z50" s="823">
        <f t="shared" si="32"/>
        <v>9</v>
      </c>
      <c r="AA50" s="824">
        <f t="shared" si="33"/>
        <v>1715000</v>
      </c>
      <c r="AB50" s="824">
        <f t="shared" si="34"/>
        <v>0</v>
      </c>
      <c r="AC50" s="824">
        <f t="shared" si="35"/>
        <v>0</v>
      </c>
      <c r="AD50" s="824">
        <f t="shared" si="36"/>
        <v>0</v>
      </c>
      <c r="AE50" s="825">
        <f t="shared" si="37"/>
        <v>0</v>
      </c>
      <c r="AF50" s="824">
        <f t="shared" si="38"/>
        <v>0</v>
      </c>
      <c r="AG50" s="824">
        <f t="shared" si="30"/>
        <v>0</v>
      </c>
      <c r="AH50" s="827">
        <f t="shared" si="11"/>
        <v>2005</v>
      </c>
      <c r="AI50" s="828">
        <f t="shared" si="39"/>
        <v>0</v>
      </c>
      <c r="AJ50" s="829">
        <f t="shared" si="40"/>
        <v>1715000</v>
      </c>
      <c r="AK50" s="830">
        <f t="shared" si="41"/>
        <v>1715000</v>
      </c>
      <c r="AL50" s="817">
        <f t="shared" si="23"/>
        <v>1715000</v>
      </c>
      <c r="AM50" s="817">
        <f t="shared" si="42"/>
        <v>1715000</v>
      </c>
      <c r="AN50" s="852">
        <v>1715000</v>
      </c>
      <c r="AO50" s="849">
        <f t="shared" si="43"/>
        <v>0</v>
      </c>
    </row>
    <row r="51" spans="1:41" s="794" customFormat="1" ht="33" customHeight="1" x14ac:dyDescent="0.2">
      <c r="A51" s="794" t="str">
        <f t="shared" si="44"/>
        <v>02.06.02.01</v>
      </c>
      <c r="B51" s="806" t="s">
        <v>36</v>
      </c>
      <c r="C51" s="821">
        <v>19</v>
      </c>
      <c r="D51" s="699" t="s">
        <v>850</v>
      </c>
      <c r="E51" s="777" t="s">
        <v>148</v>
      </c>
      <c r="F51" s="807"/>
      <c r="G51" s="807" t="s">
        <v>195</v>
      </c>
      <c r="H51" s="807"/>
      <c r="I51" s="807" t="s">
        <v>228</v>
      </c>
      <c r="J51" s="807">
        <v>2006</v>
      </c>
      <c r="K51" s="690"/>
      <c r="L51" s="690"/>
      <c r="M51" s="690"/>
      <c r="N51" s="690"/>
      <c r="O51" s="690"/>
      <c r="P51" s="807" t="s">
        <v>146</v>
      </c>
      <c r="Q51" s="815">
        <v>1700000</v>
      </c>
      <c r="R51" s="893"/>
      <c r="S51" s="890"/>
      <c r="T51" s="699"/>
      <c r="U51" s="699"/>
      <c r="V51" s="690" t="str">
        <f t="shared" si="29"/>
        <v>2.06.02</v>
      </c>
      <c r="W51" s="699" t="str">
        <f t="shared" si="3"/>
        <v>ALAT RUMAH TANGGA</v>
      </c>
      <c r="X51" s="699">
        <f t="shared" si="4"/>
        <v>5</v>
      </c>
      <c r="Y51" s="816">
        <f t="shared" si="31"/>
        <v>340000</v>
      </c>
      <c r="Z51" s="823">
        <f t="shared" si="32"/>
        <v>8</v>
      </c>
      <c r="AA51" s="824">
        <f t="shared" si="33"/>
        <v>1700000</v>
      </c>
      <c r="AB51" s="824">
        <f t="shared" si="34"/>
        <v>0</v>
      </c>
      <c r="AC51" s="824">
        <f t="shared" si="35"/>
        <v>0</v>
      </c>
      <c r="AD51" s="824">
        <f t="shared" si="36"/>
        <v>0</v>
      </c>
      <c r="AE51" s="825">
        <f t="shared" si="37"/>
        <v>0</v>
      </c>
      <c r="AF51" s="824">
        <f t="shared" si="38"/>
        <v>0</v>
      </c>
      <c r="AG51" s="824">
        <f t="shared" si="30"/>
        <v>0</v>
      </c>
      <c r="AH51" s="827">
        <f t="shared" si="11"/>
        <v>2006</v>
      </c>
      <c r="AI51" s="828">
        <f t="shared" si="39"/>
        <v>0</v>
      </c>
      <c r="AJ51" s="829">
        <f t="shared" si="40"/>
        <v>1700000</v>
      </c>
      <c r="AK51" s="830">
        <f t="shared" si="41"/>
        <v>1700000</v>
      </c>
      <c r="AL51" s="817">
        <f t="shared" si="23"/>
        <v>1700000</v>
      </c>
      <c r="AM51" s="817">
        <f t="shared" si="42"/>
        <v>1700000</v>
      </c>
      <c r="AN51" s="852">
        <v>1700000</v>
      </c>
      <c r="AO51" s="849">
        <f t="shared" si="43"/>
        <v>0</v>
      </c>
    </row>
    <row r="52" spans="1:41" s="794" customFormat="1" ht="33" customHeight="1" x14ac:dyDescent="0.2">
      <c r="A52" s="794" t="str">
        <f t="shared" si="44"/>
        <v>02.06.02.04</v>
      </c>
      <c r="B52" s="806" t="s">
        <v>36</v>
      </c>
      <c r="C52" s="821">
        <v>20</v>
      </c>
      <c r="D52" s="699" t="s">
        <v>250</v>
      </c>
      <c r="E52" s="777" t="s">
        <v>158</v>
      </c>
      <c r="F52" s="807"/>
      <c r="G52" s="807" t="s">
        <v>203</v>
      </c>
      <c r="H52" s="807"/>
      <c r="I52" s="807" t="s">
        <v>223</v>
      </c>
      <c r="J52" s="807">
        <v>2005</v>
      </c>
      <c r="K52" s="690"/>
      <c r="L52" s="690"/>
      <c r="M52" s="690"/>
      <c r="N52" s="690"/>
      <c r="O52" s="690"/>
      <c r="P52" s="807" t="s">
        <v>146</v>
      </c>
      <c r="Q52" s="815">
        <v>3375000</v>
      </c>
      <c r="R52" s="893"/>
      <c r="S52" s="890"/>
      <c r="T52" s="699"/>
      <c r="U52" s="699"/>
      <c r="V52" s="690" t="str">
        <f t="shared" si="29"/>
        <v>2.06.02</v>
      </c>
      <c r="W52" s="699" t="str">
        <f t="shared" si="3"/>
        <v>ALAT RUMAH TANGGA</v>
      </c>
      <c r="X52" s="699">
        <f t="shared" si="4"/>
        <v>5</v>
      </c>
      <c r="Y52" s="816">
        <f t="shared" si="31"/>
        <v>675000</v>
      </c>
      <c r="Z52" s="823">
        <f t="shared" si="32"/>
        <v>9</v>
      </c>
      <c r="AA52" s="824">
        <f t="shared" si="33"/>
        <v>3375000</v>
      </c>
      <c r="AB52" s="824">
        <f t="shared" si="34"/>
        <v>0</v>
      </c>
      <c r="AC52" s="824">
        <f t="shared" si="35"/>
        <v>0</v>
      </c>
      <c r="AD52" s="824">
        <f t="shared" si="36"/>
        <v>0</v>
      </c>
      <c r="AE52" s="825">
        <f t="shared" si="37"/>
        <v>0</v>
      </c>
      <c r="AF52" s="824">
        <f t="shared" si="38"/>
        <v>0</v>
      </c>
      <c r="AG52" s="824">
        <f t="shared" si="30"/>
        <v>0</v>
      </c>
      <c r="AH52" s="827">
        <f t="shared" si="11"/>
        <v>2005</v>
      </c>
      <c r="AI52" s="828">
        <f t="shared" si="39"/>
        <v>0</v>
      </c>
      <c r="AJ52" s="829">
        <f t="shared" si="40"/>
        <v>3375000</v>
      </c>
      <c r="AK52" s="830">
        <f t="shared" si="41"/>
        <v>3375000</v>
      </c>
      <c r="AL52" s="817">
        <f t="shared" si="23"/>
        <v>3375000</v>
      </c>
      <c r="AM52" s="817">
        <f t="shared" si="42"/>
        <v>3375000</v>
      </c>
      <c r="AN52" s="852">
        <v>3375000</v>
      </c>
      <c r="AO52" s="849">
        <f t="shared" si="43"/>
        <v>0</v>
      </c>
    </row>
    <row r="53" spans="1:41" s="794" customFormat="1" ht="33" customHeight="1" x14ac:dyDescent="0.2">
      <c r="A53" s="794" t="str">
        <f t="shared" si="44"/>
        <v>02.06.02.01</v>
      </c>
      <c r="B53" s="806" t="s">
        <v>36</v>
      </c>
      <c r="C53" s="821">
        <v>21</v>
      </c>
      <c r="D53" s="699" t="s">
        <v>866</v>
      </c>
      <c r="E53" s="777" t="s">
        <v>417</v>
      </c>
      <c r="F53" s="807"/>
      <c r="G53" s="807" t="s">
        <v>195</v>
      </c>
      <c r="H53" s="807"/>
      <c r="I53" s="807" t="s">
        <v>226</v>
      </c>
      <c r="J53" s="807">
        <v>2005</v>
      </c>
      <c r="K53" s="690"/>
      <c r="L53" s="690"/>
      <c r="M53" s="690"/>
      <c r="N53" s="690"/>
      <c r="O53" s="690"/>
      <c r="P53" s="807" t="s">
        <v>146</v>
      </c>
      <c r="Q53" s="815">
        <v>8272947.4900000002</v>
      </c>
      <c r="R53" s="893"/>
      <c r="S53" s="890"/>
      <c r="T53" s="699"/>
      <c r="U53" s="699"/>
      <c r="V53" s="690" t="str">
        <f t="shared" si="29"/>
        <v>2.06.02</v>
      </c>
      <c r="W53" s="699" t="str">
        <f t="shared" si="3"/>
        <v>ALAT RUMAH TANGGA</v>
      </c>
      <c r="X53" s="699">
        <f t="shared" si="4"/>
        <v>5</v>
      </c>
      <c r="Y53" s="816">
        <f t="shared" si="31"/>
        <v>1654589.4980000001</v>
      </c>
      <c r="Z53" s="823">
        <f t="shared" si="32"/>
        <v>9</v>
      </c>
      <c r="AA53" s="824">
        <f t="shared" si="33"/>
        <v>8272947.4900000002</v>
      </c>
      <c r="AB53" s="824">
        <f t="shared" si="34"/>
        <v>0</v>
      </c>
      <c r="AC53" s="824">
        <f t="shared" si="35"/>
        <v>0</v>
      </c>
      <c r="AD53" s="824">
        <f t="shared" si="36"/>
        <v>0</v>
      </c>
      <c r="AE53" s="825">
        <f t="shared" si="37"/>
        <v>0</v>
      </c>
      <c r="AF53" s="824">
        <f t="shared" si="38"/>
        <v>0</v>
      </c>
      <c r="AG53" s="824">
        <f t="shared" si="30"/>
        <v>0</v>
      </c>
      <c r="AH53" s="827">
        <f t="shared" si="11"/>
        <v>2005</v>
      </c>
      <c r="AI53" s="828">
        <f t="shared" si="39"/>
        <v>0</v>
      </c>
      <c r="AJ53" s="829">
        <f t="shared" si="40"/>
        <v>8272947.4900000002</v>
      </c>
      <c r="AK53" s="830">
        <f t="shared" si="41"/>
        <v>8272947.4900000002</v>
      </c>
      <c r="AL53" s="817">
        <f t="shared" si="23"/>
        <v>8272947.4900000002</v>
      </c>
      <c r="AM53" s="817">
        <f t="shared" si="42"/>
        <v>8272947.4900000002</v>
      </c>
      <c r="AN53" s="852">
        <v>8272947.4900000002</v>
      </c>
      <c r="AO53" s="849">
        <f t="shared" si="43"/>
        <v>0</v>
      </c>
    </row>
    <row r="54" spans="1:41" s="794" customFormat="1" ht="33" customHeight="1" x14ac:dyDescent="0.2">
      <c r="A54" s="794" t="str">
        <f t="shared" si="44"/>
        <v>02.06.02.04</v>
      </c>
      <c r="B54" s="806" t="s">
        <v>36</v>
      </c>
      <c r="C54" s="821">
        <v>22</v>
      </c>
      <c r="D54" s="699" t="s">
        <v>250</v>
      </c>
      <c r="E54" s="777" t="s">
        <v>418</v>
      </c>
      <c r="F54" s="807"/>
      <c r="G54" s="807" t="s">
        <v>203</v>
      </c>
      <c r="H54" s="807"/>
      <c r="I54" s="807" t="s">
        <v>223</v>
      </c>
      <c r="J54" s="807">
        <v>2001</v>
      </c>
      <c r="K54" s="690"/>
      <c r="L54" s="690"/>
      <c r="M54" s="690"/>
      <c r="N54" s="690"/>
      <c r="O54" s="690"/>
      <c r="P54" s="807" t="s">
        <v>146</v>
      </c>
      <c r="Q54" s="815">
        <v>7200000</v>
      </c>
      <c r="R54" s="893"/>
      <c r="S54" s="890"/>
      <c r="T54" s="699"/>
      <c r="U54" s="699"/>
      <c r="V54" s="690" t="str">
        <f t="shared" si="29"/>
        <v>2.06.02</v>
      </c>
      <c r="W54" s="699" t="str">
        <f t="shared" si="3"/>
        <v>ALAT RUMAH TANGGA</v>
      </c>
      <c r="X54" s="699">
        <f t="shared" si="4"/>
        <v>5</v>
      </c>
      <c r="Y54" s="816">
        <f t="shared" si="31"/>
        <v>1440000</v>
      </c>
      <c r="Z54" s="823">
        <f t="shared" si="32"/>
        <v>13</v>
      </c>
      <c r="AA54" s="824">
        <f t="shared" si="33"/>
        <v>7200000</v>
      </c>
      <c r="AB54" s="824">
        <f t="shared" si="34"/>
        <v>0</v>
      </c>
      <c r="AC54" s="824">
        <f t="shared" si="35"/>
        <v>0</v>
      </c>
      <c r="AD54" s="824">
        <f t="shared" si="36"/>
        <v>0</v>
      </c>
      <c r="AE54" s="825">
        <f t="shared" si="37"/>
        <v>0</v>
      </c>
      <c r="AF54" s="824">
        <f t="shared" si="38"/>
        <v>0</v>
      </c>
      <c r="AG54" s="824">
        <f t="shared" si="30"/>
        <v>0</v>
      </c>
      <c r="AH54" s="827">
        <f t="shared" si="11"/>
        <v>2001</v>
      </c>
      <c r="AI54" s="828">
        <f t="shared" si="39"/>
        <v>0</v>
      </c>
      <c r="AJ54" s="829">
        <f t="shared" si="40"/>
        <v>7200000</v>
      </c>
      <c r="AK54" s="830">
        <f t="shared" si="41"/>
        <v>7200000</v>
      </c>
      <c r="AL54" s="817">
        <f t="shared" si="23"/>
        <v>7200000</v>
      </c>
      <c r="AM54" s="817">
        <f t="shared" si="42"/>
        <v>7200000</v>
      </c>
      <c r="AN54" s="852">
        <v>7200000</v>
      </c>
      <c r="AO54" s="849">
        <f t="shared" si="43"/>
        <v>0</v>
      </c>
    </row>
    <row r="55" spans="1:41" s="794" customFormat="1" ht="33" customHeight="1" x14ac:dyDescent="0.2">
      <c r="A55" s="794" t="str">
        <f t="shared" si="44"/>
        <v>02.06.02.01</v>
      </c>
      <c r="B55" s="806" t="s">
        <v>36</v>
      </c>
      <c r="C55" s="821">
        <v>23</v>
      </c>
      <c r="D55" s="699" t="s">
        <v>859</v>
      </c>
      <c r="E55" s="777" t="s">
        <v>160</v>
      </c>
      <c r="F55" s="807"/>
      <c r="G55" s="807" t="s">
        <v>218</v>
      </c>
      <c r="H55" s="807"/>
      <c r="I55" s="807" t="s">
        <v>468</v>
      </c>
      <c r="J55" s="807">
        <v>2001</v>
      </c>
      <c r="K55" s="690"/>
      <c r="L55" s="690"/>
      <c r="M55" s="690"/>
      <c r="N55" s="690"/>
      <c r="O55" s="690"/>
      <c r="P55" s="807" t="s">
        <v>146</v>
      </c>
      <c r="Q55" s="815">
        <v>3458000</v>
      </c>
      <c r="R55" s="893"/>
      <c r="S55" s="890"/>
      <c r="T55" s="699"/>
      <c r="U55" s="699"/>
      <c r="V55" s="690" t="str">
        <f t="shared" si="29"/>
        <v>2.06.02</v>
      </c>
      <c r="W55" s="699" t="str">
        <f t="shared" si="3"/>
        <v>ALAT RUMAH TANGGA</v>
      </c>
      <c r="X55" s="699">
        <f t="shared" si="4"/>
        <v>5</v>
      </c>
      <c r="Y55" s="816">
        <f t="shared" si="31"/>
        <v>691600</v>
      </c>
      <c r="Z55" s="823">
        <f t="shared" si="32"/>
        <v>13</v>
      </c>
      <c r="AA55" s="824">
        <f t="shared" si="33"/>
        <v>3458000</v>
      </c>
      <c r="AB55" s="824">
        <f t="shared" si="34"/>
        <v>0</v>
      </c>
      <c r="AC55" s="824">
        <f t="shared" si="35"/>
        <v>0</v>
      </c>
      <c r="AD55" s="824">
        <f t="shared" si="36"/>
        <v>0</v>
      </c>
      <c r="AE55" s="825">
        <f t="shared" si="37"/>
        <v>0</v>
      </c>
      <c r="AF55" s="824">
        <f t="shared" si="38"/>
        <v>0</v>
      </c>
      <c r="AG55" s="824">
        <f t="shared" si="30"/>
        <v>0</v>
      </c>
      <c r="AH55" s="827">
        <f t="shared" si="11"/>
        <v>2001</v>
      </c>
      <c r="AI55" s="828">
        <f t="shared" si="39"/>
        <v>0</v>
      </c>
      <c r="AJ55" s="829">
        <f t="shared" si="40"/>
        <v>3458000</v>
      </c>
      <c r="AK55" s="830">
        <f t="shared" si="41"/>
        <v>3458000</v>
      </c>
      <c r="AL55" s="817">
        <f t="shared" si="23"/>
        <v>3458000</v>
      </c>
      <c r="AM55" s="817">
        <f t="shared" si="42"/>
        <v>3458000</v>
      </c>
      <c r="AN55" s="852">
        <v>3458000</v>
      </c>
      <c r="AO55" s="849">
        <f t="shared" si="43"/>
        <v>0</v>
      </c>
    </row>
    <row r="56" spans="1:41" s="794" customFormat="1" ht="33" customHeight="1" x14ac:dyDescent="0.2">
      <c r="A56" s="794" t="str">
        <f t="shared" si="44"/>
        <v>02.06.02.01</v>
      </c>
      <c r="B56" s="806" t="s">
        <v>36</v>
      </c>
      <c r="C56" s="821">
        <v>24</v>
      </c>
      <c r="D56" s="699" t="s">
        <v>859</v>
      </c>
      <c r="E56" s="777" t="s">
        <v>160</v>
      </c>
      <c r="F56" s="807"/>
      <c r="G56" s="807" t="s">
        <v>218</v>
      </c>
      <c r="H56" s="807"/>
      <c r="I56" s="807" t="s">
        <v>468</v>
      </c>
      <c r="J56" s="807">
        <v>2001</v>
      </c>
      <c r="K56" s="690"/>
      <c r="L56" s="690"/>
      <c r="M56" s="690"/>
      <c r="N56" s="690"/>
      <c r="O56" s="690"/>
      <c r="P56" s="807" t="s">
        <v>146</v>
      </c>
      <c r="Q56" s="815">
        <v>3458000</v>
      </c>
      <c r="R56" s="893"/>
      <c r="S56" s="890"/>
      <c r="T56" s="699"/>
      <c r="U56" s="699"/>
      <c r="V56" s="690" t="str">
        <f t="shared" si="29"/>
        <v>2.06.02</v>
      </c>
      <c r="W56" s="699" t="str">
        <f t="shared" si="3"/>
        <v>ALAT RUMAH TANGGA</v>
      </c>
      <c r="X56" s="699">
        <f t="shared" si="4"/>
        <v>5</v>
      </c>
      <c r="Y56" s="816">
        <f t="shared" si="31"/>
        <v>691600</v>
      </c>
      <c r="Z56" s="823">
        <f t="shared" si="32"/>
        <v>13</v>
      </c>
      <c r="AA56" s="824">
        <f t="shared" si="33"/>
        <v>3458000</v>
      </c>
      <c r="AB56" s="824">
        <f t="shared" si="34"/>
        <v>0</v>
      </c>
      <c r="AC56" s="824">
        <f t="shared" si="35"/>
        <v>0</v>
      </c>
      <c r="AD56" s="824">
        <f t="shared" si="36"/>
        <v>0</v>
      </c>
      <c r="AE56" s="825">
        <f t="shared" si="37"/>
        <v>0</v>
      </c>
      <c r="AF56" s="824">
        <f t="shared" si="38"/>
        <v>0</v>
      </c>
      <c r="AG56" s="824">
        <f t="shared" si="30"/>
        <v>0</v>
      </c>
      <c r="AH56" s="827">
        <f t="shared" si="11"/>
        <v>2001</v>
      </c>
      <c r="AI56" s="828">
        <f t="shared" si="39"/>
        <v>0</v>
      </c>
      <c r="AJ56" s="829">
        <f t="shared" si="40"/>
        <v>3458000</v>
      </c>
      <c r="AK56" s="830">
        <f t="shared" si="41"/>
        <v>3458000</v>
      </c>
      <c r="AL56" s="817">
        <f t="shared" si="23"/>
        <v>3458000</v>
      </c>
      <c r="AM56" s="817">
        <f t="shared" si="42"/>
        <v>3458000</v>
      </c>
      <c r="AN56" s="852">
        <v>3458000</v>
      </c>
      <c r="AO56" s="849">
        <f t="shared" si="43"/>
        <v>0</v>
      </c>
    </row>
    <row r="57" spans="1:41" s="794" customFormat="1" ht="33" customHeight="1" x14ac:dyDescent="0.2">
      <c r="A57" s="794" t="str">
        <f t="shared" si="44"/>
        <v>02.06.02.01</v>
      </c>
      <c r="B57" s="806" t="s">
        <v>36</v>
      </c>
      <c r="C57" s="821">
        <v>25</v>
      </c>
      <c r="D57" s="699" t="s">
        <v>866</v>
      </c>
      <c r="E57" s="777" t="s">
        <v>417</v>
      </c>
      <c r="F57" s="807"/>
      <c r="G57" s="807" t="s">
        <v>195</v>
      </c>
      <c r="H57" s="807"/>
      <c r="I57" s="807" t="s">
        <v>226</v>
      </c>
      <c r="J57" s="807">
        <v>2006</v>
      </c>
      <c r="K57" s="690"/>
      <c r="L57" s="690"/>
      <c r="M57" s="690"/>
      <c r="N57" s="690"/>
      <c r="O57" s="690"/>
      <c r="P57" s="807" t="s">
        <v>146</v>
      </c>
      <c r="Q57" s="815">
        <v>1050000</v>
      </c>
      <c r="R57" s="893"/>
      <c r="S57" s="890"/>
      <c r="T57" s="699"/>
      <c r="U57" s="699"/>
      <c r="V57" s="690" t="str">
        <f t="shared" si="29"/>
        <v>2.06.02</v>
      </c>
      <c r="W57" s="699" t="str">
        <f t="shared" si="3"/>
        <v>ALAT RUMAH TANGGA</v>
      </c>
      <c r="X57" s="699">
        <f t="shared" si="4"/>
        <v>5</v>
      </c>
      <c r="Y57" s="816">
        <f t="shared" si="31"/>
        <v>210000</v>
      </c>
      <c r="Z57" s="823">
        <f t="shared" si="32"/>
        <v>8</v>
      </c>
      <c r="AA57" s="824">
        <f t="shared" si="33"/>
        <v>1050000</v>
      </c>
      <c r="AB57" s="824">
        <f t="shared" si="34"/>
        <v>0</v>
      </c>
      <c r="AC57" s="824">
        <f t="shared" si="35"/>
        <v>0</v>
      </c>
      <c r="AD57" s="824">
        <f t="shared" si="36"/>
        <v>0</v>
      </c>
      <c r="AE57" s="825">
        <f t="shared" si="37"/>
        <v>0</v>
      </c>
      <c r="AF57" s="824">
        <f t="shared" si="38"/>
        <v>0</v>
      </c>
      <c r="AG57" s="824">
        <f t="shared" si="30"/>
        <v>0</v>
      </c>
      <c r="AH57" s="827">
        <f t="shared" si="11"/>
        <v>2006</v>
      </c>
      <c r="AI57" s="828">
        <f t="shared" si="39"/>
        <v>0</v>
      </c>
      <c r="AJ57" s="829">
        <f t="shared" si="40"/>
        <v>1050000</v>
      </c>
      <c r="AK57" s="830">
        <f t="shared" si="41"/>
        <v>1050000</v>
      </c>
      <c r="AL57" s="817">
        <f t="shared" si="23"/>
        <v>1050000</v>
      </c>
      <c r="AM57" s="817">
        <f t="shared" si="42"/>
        <v>1050000</v>
      </c>
      <c r="AN57" s="852">
        <v>1050000</v>
      </c>
      <c r="AO57" s="849">
        <f t="shared" si="43"/>
        <v>0</v>
      </c>
    </row>
    <row r="58" spans="1:41" s="794" customFormat="1" ht="33" customHeight="1" x14ac:dyDescent="0.2">
      <c r="A58" s="794" t="str">
        <f t="shared" si="44"/>
        <v>02.06.02.01</v>
      </c>
      <c r="B58" s="806" t="s">
        <v>36</v>
      </c>
      <c r="C58" s="821">
        <v>26</v>
      </c>
      <c r="D58" s="699" t="s">
        <v>861</v>
      </c>
      <c r="E58" s="777" t="s">
        <v>156</v>
      </c>
      <c r="F58" s="807"/>
      <c r="G58" s="807" t="s">
        <v>195</v>
      </c>
      <c r="H58" s="807"/>
      <c r="I58" s="807" t="s">
        <v>226</v>
      </c>
      <c r="J58" s="807">
        <v>2006</v>
      </c>
      <c r="K58" s="690"/>
      <c r="L58" s="690"/>
      <c r="M58" s="690"/>
      <c r="N58" s="690"/>
      <c r="O58" s="690"/>
      <c r="P58" s="807" t="s">
        <v>146</v>
      </c>
      <c r="Q58" s="815">
        <v>700000</v>
      </c>
      <c r="R58" s="893"/>
      <c r="S58" s="890"/>
      <c r="T58" s="699"/>
      <c r="U58" s="699"/>
      <c r="V58" s="690" t="str">
        <f t="shared" si="29"/>
        <v>2.06.02</v>
      </c>
      <c r="W58" s="699" t="str">
        <f t="shared" si="3"/>
        <v>ALAT RUMAH TANGGA</v>
      </c>
      <c r="X58" s="699">
        <f t="shared" si="4"/>
        <v>5</v>
      </c>
      <c r="Y58" s="816">
        <f t="shared" si="31"/>
        <v>140000</v>
      </c>
      <c r="Z58" s="823">
        <f t="shared" si="32"/>
        <v>8</v>
      </c>
      <c r="AA58" s="824">
        <f t="shared" si="33"/>
        <v>700000</v>
      </c>
      <c r="AB58" s="824">
        <f t="shared" si="34"/>
        <v>0</v>
      </c>
      <c r="AC58" s="824">
        <f t="shared" si="35"/>
        <v>0</v>
      </c>
      <c r="AD58" s="824">
        <f t="shared" si="36"/>
        <v>0</v>
      </c>
      <c r="AE58" s="825">
        <f t="shared" si="37"/>
        <v>0</v>
      </c>
      <c r="AF58" s="824">
        <f t="shared" si="38"/>
        <v>0</v>
      </c>
      <c r="AG58" s="824">
        <f t="shared" si="30"/>
        <v>0</v>
      </c>
      <c r="AH58" s="827">
        <f t="shared" si="11"/>
        <v>2006</v>
      </c>
      <c r="AI58" s="828">
        <f t="shared" si="39"/>
        <v>0</v>
      </c>
      <c r="AJ58" s="829">
        <f t="shared" si="40"/>
        <v>700000</v>
      </c>
      <c r="AK58" s="830">
        <f t="shared" si="41"/>
        <v>700000</v>
      </c>
      <c r="AL58" s="817">
        <f t="shared" si="23"/>
        <v>700000</v>
      </c>
      <c r="AM58" s="817">
        <f t="shared" si="42"/>
        <v>700000</v>
      </c>
      <c r="AN58" s="852">
        <v>700000</v>
      </c>
      <c r="AO58" s="849">
        <f t="shared" si="43"/>
        <v>0</v>
      </c>
    </row>
    <row r="59" spans="1:41" s="794" customFormat="1" ht="33" customHeight="1" x14ac:dyDescent="0.2">
      <c r="A59" s="794" t="str">
        <f t="shared" si="44"/>
        <v>02.06.01.01</v>
      </c>
      <c r="B59" s="806" t="s">
        <v>36</v>
      </c>
      <c r="C59" s="821">
        <v>27</v>
      </c>
      <c r="D59" s="699" t="s">
        <v>422</v>
      </c>
      <c r="E59" s="777" t="s">
        <v>382</v>
      </c>
      <c r="F59" s="807"/>
      <c r="G59" s="807" t="s">
        <v>469</v>
      </c>
      <c r="H59" s="807"/>
      <c r="I59" s="807" t="s">
        <v>232</v>
      </c>
      <c r="J59" s="807">
        <v>2001</v>
      </c>
      <c r="K59" s="690"/>
      <c r="L59" s="690"/>
      <c r="M59" s="690"/>
      <c r="N59" s="690"/>
      <c r="O59" s="690"/>
      <c r="P59" s="807" t="s">
        <v>146</v>
      </c>
      <c r="Q59" s="815">
        <v>1125000</v>
      </c>
      <c r="R59" s="893"/>
      <c r="S59" s="890"/>
      <c r="T59" s="699"/>
      <c r="U59" s="699"/>
      <c r="V59" s="690" t="str">
        <f t="shared" si="29"/>
        <v>2.06.01</v>
      </c>
      <c r="W59" s="699" t="str">
        <f t="shared" si="3"/>
        <v>ALAT KANTOR</v>
      </c>
      <c r="X59" s="699">
        <f t="shared" si="4"/>
        <v>5</v>
      </c>
      <c r="Y59" s="816">
        <f t="shared" si="31"/>
        <v>225000</v>
      </c>
      <c r="Z59" s="823">
        <f t="shared" si="32"/>
        <v>13</v>
      </c>
      <c r="AA59" s="824">
        <f t="shared" si="33"/>
        <v>1125000</v>
      </c>
      <c r="AB59" s="824">
        <f t="shared" si="34"/>
        <v>0</v>
      </c>
      <c r="AC59" s="824">
        <f t="shared" si="35"/>
        <v>0</v>
      </c>
      <c r="AD59" s="824">
        <f t="shared" si="36"/>
        <v>0</v>
      </c>
      <c r="AE59" s="825">
        <f t="shared" si="37"/>
        <v>0</v>
      </c>
      <c r="AF59" s="824">
        <f t="shared" si="38"/>
        <v>0</v>
      </c>
      <c r="AG59" s="824">
        <f t="shared" si="30"/>
        <v>0</v>
      </c>
      <c r="AH59" s="827">
        <f t="shared" si="11"/>
        <v>2001</v>
      </c>
      <c r="AI59" s="828">
        <f t="shared" si="39"/>
        <v>0</v>
      </c>
      <c r="AJ59" s="829">
        <f t="shared" si="40"/>
        <v>1125000</v>
      </c>
      <c r="AK59" s="830">
        <f t="shared" si="41"/>
        <v>1125000</v>
      </c>
      <c r="AL59" s="817">
        <f t="shared" si="23"/>
        <v>1125000</v>
      </c>
      <c r="AM59" s="817">
        <f t="shared" si="42"/>
        <v>1125000</v>
      </c>
      <c r="AN59" s="852">
        <v>1125000</v>
      </c>
      <c r="AO59" s="849">
        <f t="shared" si="43"/>
        <v>0</v>
      </c>
    </row>
    <row r="60" spans="1:41" s="794" customFormat="1" ht="33" customHeight="1" x14ac:dyDescent="0.2">
      <c r="A60" s="794" t="str">
        <f t="shared" si="44"/>
        <v>02.06.02.01</v>
      </c>
      <c r="B60" s="806" t="s">
        <v>36</v>
      </c>
      <c r="C60" s="821">
        <v>28</v>
      </c>
      <c r="D60" s="699" t="s">
        <v>861</v>
      </c>
      <c r="E60" s="777" t="s">
        <v>156</v>
      </c>
      <c r="F60" s="807"/>
      <c r="G60" s="807" t="s">
        <v>389</v>
      </c>
      <c r="H60" s="807"/>
      <c r="I60" s="807" t="s">
        <v>227</v>
      </c>
      <c r="J60" s="807">
        <v>2004</v>
      </c>
      <c r="K60" s="690"/>
      <c r="L60" s="690"/>
      <c r="M60" s="690"/>
      <c r="N60" s="690"/>
      <c r="O60" s="690"/>
      <c r="P60" s="807" t="s">
        <v>146</v>
      </c>
      <c r="Q60" s="815">
        <v>650000</v>
      </c>
      <c r="R60" s="893"/>
      <c r="S60" s="890"/>
      <c r="T60" s="699"/>
      <c r="U60" s="699"/>
      <c r="V60" s="690" t="str">
        <f t="shared" si="29"/>
        <v>2.06.02</v>
      </c>
      <c r="W60" s="699" t="str">
        <f t="shared" si="3"/>
        <v>ALAT RUMAH TANGGA</v>
      </c>
      <c r="X60" s="699">
        <f t="shared" si="4"/>
        <v>5</v>
      </c>
      <c r="Y60" s="816">
        <f t="shared" si="31"/>
        <v>130000</v>
      </c>
      <c r="Z60" s="823">
        <f t="shared" si="32"/>
        <v>10</v>
      </c>
      <c r="AA60" s="824">
        <f t="shared" si="33"/>
        <v>650000</v>
      </c>
      <c r="AB60" s="824">
        <f t="shared" si="34"/>
        <v>0</v>
      </c>
      <c r="AC60" s="824">
        <f t="shared" si="35"/>
        <v>0</v>
      </c>
      <c r="AD60" s="824">
        <f t="shared" si="36"/>
        <v>0</v>
      </c>
      <c r="AE60" s="825">
        <f t="shared" si="37"/>
        <v>0</v>
      </c>
      <c r="AF60" s="824">
        <f t="shared" si="38"/>
        <v>0</v>
      </c>
      <c r="AG60" s="824">
        <f t="shared" si="30"/>
        <v>0</v>
      </c>
      <c r="AH60" s="827">
        <f t="shared" si="11"/>
        <v>2004</v>
      </c>
      <c r="AI60" s="828">
        <f t="shared" si="39"/>
        <v>0</v>
      </c>
      <c r="AJ60" s="829">
        <f t="shared" si="40"/>
        <v>650000</v>
      </c>
      <c r="AK60" s="830">
        <f t="shared" si="41"/>
        <v>650000</v>
      </c>
      <c r="AL60" s="817">
        <f t="shared" si="23"/>
        <v>650000</v>
      </c>
      <c r="AM60" s="817">
        <f t="shared" si="42"/>
        <v>650000</v>
      </c>
      <c r="AN60" s="852">
        <v>650000</v>
      </c>
      <c r="AO60" s="849">
        <f t="shared" si="43"/>
        <v>0</v>
      </c>
    </row>
    <row r="61" spans="1:41" s="794" customFormat="1" ht="33" customHeight="1" x14ac:dyDescent="0.2">
      <c r="A61" s="794" t="str">
        <f t="shared" si="44"/>
        <v>02.06.01.04</v>
      </c>
      <c r="B61" s="806" t="s">
        <v>36</v>
      </c>
      <c r="C61" s="821">
        <v>29</v>
      </c>
      <c r="D61" s="699" t="s">
        <v>251</v>
      </c>
      <c r="E61" s="777" t="s">
        <v>163</v>
      </c>
      <c r="F61" s="807"/>
      <c r="G61" s="807" t="s">
        <v>470</v>
      </c>
      <c r="H61" s="807"/>
      <c r="I61" s="807" t="s">
        <v>224</v>
      </c>
      <c r="J61" s="807">
        <v>2001</v>
      </c>
      <c r="K61" s="690"/>
      <c r="L61" s="690"/>
      <c r="M61" s="690"/>
      <c r="N61" s="690"/>
      <c r="O61" s="690"/>
      <c r="P61" s="807" t="s">
        <v>146</v>
      </c>
      <c r="Q61" s="815">
        <v>3120000</v>
      </c>
      <c r="R61" s="893"/>
      <c r="S61" s="890"/>
      <c r="T61" s="699"/>
      <c r="U61" s="699"/>
      <c r="V61" s="690" t="str">
        <f t="shared" si="29"/>
        <v>2.06.01</v>
      </c>
      <c r="W61" s="699" t="str">
        <f t="shared" si="3"/>
        <v>ALAT KANTOR</v>
      </c>
      <c r="X61" s="699">
        <f t="shared" si="4"/>
        <v>5</v>
      </c>
      <c r="Y61" s="816">
        <f t="shared" si="31"/>
        <v>624000</v>
      </c>
      <c r="Z61" s="823">
        <f t="shared" si="32"/>
        <v>13</v>
      </c>
      <c r="AA61" s="824">
        <f t="shared" si="33"/>
        <v>3120000</v>
      </c>
      <c r="AB61" s="824">
        <f t="shared" si="34"/>
        <v>0</v>
      </c>
      <c r="AC61" s="824">
        <f t="shared" si="35"/>
        <v>0</v>
      </c>
      <c r="AD61" s="824">
        <f t="shared" si="36"/>
        <v>0</v>
      </c>
      <c r="AE61" s="825">
        <f t="shared" si="37"/>
        <v>0</v>
      </c>
      <c r="AF61" s="824">
        <f t="shared" si="38"/>
        <v>0</v>
      </c>
      <c r="AG61" s="824">
        <f t="shared" si="30"/>
        <v>0</v>
      </c>
      <c r="AH61" s="827">
        <f t="shared" si="11"/>
        <v>2001</v>
      </c>
      <c r="AI61" s="828">
        <f t="shared" si="39"/>
        <v>0</v>
      </c>
      <c r="AJ61" s="829">
        <f t="shared" si="40"/>
        <v>3120000</v>
      </c>
      <c r="AK61" s="830">
        <f t="shared" si="41"/>
        <v>3120000</v>
      </c>
      <c r="AL61" s="817">
        <f t="shared" si="23"/>
        <v>3120000</v>
      </c>
      <c r="AM61" s="817">
        <f t="shared" si="42"/>
        <v>3120000</v>
      </c>
      <c r="AN61" s="852">
        <v>3120000</v>
      </c>
      <c r="AO61" s="849">
        <f t="shared" si="43"/>
        <v>0</v>
      </c>
    </row>
    <row r="62" spans="1:41" s="794" customFormat="1" ht="33" customHeight="1" x14ac:dyDescent="0.2">
      <c r="A62" s="794" t="str">
        <f t="shared" si="44"/>
        <v>02.06.02.01</v>
      </c>
      <c r="B62" s="806" t="s">
        <v>36</v>
      </c>
      <c r="C62" s="821">
        <v>30</v>
      </c>
      <c r="D62" s="699" t="s">
        <v>859</v>
      </c>
      <c r="E62" s="777" t="s">
        <v>160</v>
      </c>
      <c r="F62" s="807"/>
      <c r="G62" s="807" t="s">
        <v>218</v>
      </c>
      <c r="H62" s="807"/>
      <c r="I62" s="807" t="s">
        <v>471</v>
      </c>
      <c r="J62" s="807">
        <v>2003</v>
      </c>
      <c r="K62" s="690"/>
      <c r="L62" s="690"/>
      <c r="M62" s="690"/>
      <c r="N62" s="690"/>
      <c r="O62" s="690"/>
      <c r="P62" s="807" t="s">
        <v>146</v>
      </c>
      <c r="Q62" s="815">
        <v>1181250</v>
      </c>
      <c r="R62" s="893"/>
      <c r="S62" s="890"/>
      <c r="T62" s="699"/>
      <c r="U62" s="699"/>
      <c r="V62" s="690" t="str">
        <f t="shared" si="29"/>
        <v>2.06.02</v>
      </c>
      <c r="W62" s="699" t="str">
        <f t="shared" si="3"/>
        <v>ALAT RUMAH TANGGA</v>
      </c>
      <c r="X62" s="699">
        <f t="shared" si="4"/>
        <v>5</v>
      </c>
      <c r="Y62" s="816">
        <f t="shared" si="31"/>
        <v>236250</v>
      </c>
      <c r="Z62" s="823">
        <f t="shared" si="32"/>
        <v>11</v>
      </c>
      <c r="AA62" s="824">
        <f t="shared" si="33"/>
        <v>1181250</v>
      </c>
      <c r="AB62" s="824">
        <f t="shared" si="34"/>
        <v>0</v>
      </c>
      <c r="AC62" s="824">
        <f t="shared" si="35"/>
        <v>0</v>
      </c>
      <c r="AD62" s="824">
        <f t="shared" si="36"/>
        <v>0</v>
      </c>
      <c r="AE62" s="825">
        <f t="shared" si="37"/>
        <v>0</v>
      </c>
      <c r="AF62" s="824">
        <f t="shared" si="38"/>
        <v>0</v>
      </c>
      <c r="AG62" s="824">
        <f t="shared" si="30"/>
        <v>0</v>
      </c>
      <c r="AH62" s="827">
        <f t="shared" si="11"/>
        <v>2003</v>
      </c>
      <c r="AI62" s="828">
        <f t="shared" si="39"/>
        <v>0</v>
      </c>
      <c r="AJ62" s="829">
        <f t="shared" si="40"/>
        <v>1181250</v>
      </c>
      <c r="AK62" s="830">
        <f t="shared" si="41"/>
        <v>1181250</v>
      </c>
      <c r="AL62" s="817">
        <f t="shared" si="23"/>
        <v>1181250</v>
      </c>
      <c r="AM62" s="817">
        <f t="shared" si="42"/>
        <v>1181250</v>
      </c>
      <c r="AN62" s="852">
        <v>1181250</v>
      </c>
      <c r="AO62" s="849">
        <f t="shared" si="43"/>
        <v>0</v>
      </c>
    </row>
    <row r="63" spans="1:41" s="794" customFormat="1" ht="33" customHeight="1" x14ac:dyDescent="0.2">
      <c r="A63" s="794" t="str">
        <f t="shared" si="44"/>
        <v>02.06.02.04</v>
      </c>
      <c r="B63" s="806" t="s">
        <v>36</v>
      </c>
      <c r="C63" s="821">
        <v>31</v>
      </c>
      <c r="D63" s="699" t="s">
        <v>250</v>
      </c>
      <c r="E63" s="777" t="s">
        <v>158</v>
      </c>
      <c r="F63" s="807"/>
      <c r="G63" s="807" t="s">
        <v>377</v>
      </c>
      <c r="H63" s="807"/>
      <c r="I63" s="807" t="s">
        <v>223</v>
      </c>
      <c r="J63" s="807">
        <v>2003</v>
      </c>
      <c r="K63" s="690"/>
      <c r="L63" s="690"/>
      <c r="M63" s="690"/>
      <c r="N63" s="690"/>
      <c r="O63" s="690"/>
      <c r="P63" s="807" t="s">
        <v>146</v>
      </c>
      <c r="Q63" s="815">
        <v>1650000</v>
      </c>
      <c r="R63" s="893"/>
      <c r="S63" s="890"/>
      <c r="T63" s="699"/>
      <c r="U63" s="699"/>
      <c r="V63" s="690" t="str">
        <f t="shared" si="29"/>
        <v>2.06.02</v>
      </c>
      <c r="W63" s="699" t="str">
        <f t="shared" si="3"/>
        <v>ALAT RUMAH TANGGA</v>
      </c>
      <c r="X63" s="699">
        <f t="shared" si="4"/>
        <v>5</v>
      </c>
      <c r="Y63" s="816">
        <f t="shared" si="31"/>
        <v>330000</v>
      </c>
      <c r="Z63" s="823">
        <f t="shared" si="32"/>
        <v>11</v>
      </c>
      <c r="AA63" s="824">
        <f t="shared" si="33"/>
        <v>1650000</v>
      </c>
      <c r="AB63" s="824">
        <f t="shared" si="34"/>
        <v>0</v>
      </c>
      <c r="AC63" s="824">
        <f t="shared" si="35"/>
        <v>0</v>
      </c>
      <c r="AD63" s="824">
        <f t="shared" si="36"/>
        <v>0</v>
      </c>
      <c r="AE63" s="825">
        <f t="shared" si="37"/>
        <v>0</v>
      </c>
      <c r="AF63" s="824">
        <f t="shared" si="38"/>
        <v>0</v>
      </c>
      <c r="AG63" s="824">
        <f t="shared" si="30"/>
        <v>0</v>
      </c>
      <c r="AH63" s="827">
        <f t="shared" si="11"/>
        <v>2003</v>
      </c>
      <c r="AI63" s="828">
        <f t="shared" si="39"/>
        <v>0</v>
      </c>
      <c r="AJ63" s="829">
        <f t="shared" si="40"/>
        <v>1650000</v>
      </c>
      <c r="AK63" s="830">
        <f t="shared" si="41"/>
        <v>1650000</v>
      </c>
      <c r="AL63" s="817">
        <f t="shared" si="23"/>
        <v>1650000</v>
      </c>
      <c r="AM63" s="817">
        <f t="shared" si="42"/>
        <v>1650000</v>
      </c>
      <c r="AN63" s="852">
        <v>1650000</v>
      </c>
      <c r="AO63" s="849">
        <f t="shared" si="43"/>
        <v>0</v>
      </c>
    </row>
    <row r="64" spans="1:41" s="794" customFormat="1" ht="33" customHeight="1" x14ac:dyDescent="0.2">
      <c r="A64" s="794" t="str">
        <f t="shared" si="44"/>
        <v>02.06.02.01</v>
      </c>
      <c r="B64" s="806" t="s">
        <v>36</v>
      </c>
      <c r="C64" s="821">
        <v>32</v>
      </c>
      <c r="D64" s="699" t="s">
        <v>861</v>
      </c>
      <c r="E64" s="777" t="s">
        <v>156</v>
      </c>
      <c r="F64" s="807"/>
      <c r="G64" s="807" t="s">
        <v>472</v>
      </c>
      <c r="H64" s="807"/>
      <c r="I64" s="807" t="s">
        <v>226</v>
      </c>
      <c r="J64" s="807">
        <v>2006</v>
      </c>
      <c r="K64" s="690"/>
      <c r="L64" s="690"/>
      <c r="M64" s="690"/>
      <c r="N64" s="690"/>
      <c r="O64" s="690"/>
      <c r="P64" s="807" t="s">
        <v>146</v>
      </c>
      <c r="Q64" s="815">
        <v>750000</v>
      </c>
      <c r="R64" s="893"/>
      <c r="S64" s="890"/>
      <c r="T64" s="699"/>
      <c r="U64" s="699"/>
      <c r="V64" s="690" t="str">
        <f t="shared" si="29"/>
        <v>2.06.02</v>
      </c>
      <c r="W64" s="699" t="str">
        <f t="shared" si="3"/>
        <v>ALAT RUMAH TANGGA</v>
      </c>
      <c r="X64" s="699">
        <f t="shared" si="4"/>
        <v>5</v>
      </c>
      <c r="Y64" s="816">
        <f t="shared" si="31"/>
        <v>150000</v>
      </c>
      <c r="Z64" s="823">
        <f t="shared" si="32"/>
        <v>8</v>
      </c>
      <c r="AA64" s="824">
        <f t="shared" si="33"/>
        <v>750000</v>
      </c>
      <c r="AB64" s="824">
        <f t="shared" si="34"/>
        <v>0</v>
      </c>
      <c r="AC64" s="824">
        <f t="shared" si="35"/>
        <v>0</v>
      </c>
      <c r="AD64" s="824">
        <f t="shared" si="36"/>
        <v>0</v>
      </c>
      <c r="AE64" s="825">
        <f t="shared" si="37"/>
        <v>0</v>
      </c>
      <c r="AF64" s="824">
        <f t="shared" si="38"/>
        <v>0</v>
      </c>
      <c r="AG64" s="824">
        <f t="shared" si="30"/>
        <v>0</v>
      </c>
      <c r="AH64" s="827">
        <f t="shared" si="11"/>
        <v>2006</v>
      </c>
      <c r="AI64" s="828">
        <f t="shared" si="39"/>
        <v>0</v>
      </c>
      <c r="AJ64" s="829">
        <f t="shared" si="40"/>
        <v>750000</v>
      </c>
      <c r="AK64" s="830">
        <f t="shared" si="41"/>
        <v>750000</v>
      </c>
      <c r="AL64" s="817">
        <f t="shared" si="23"/>
        <v>750000</v>
      </c>
      <c r="AM64" s="817">
        <f t="shared" si="42"/>
        <v>750000</v>
      </c>
      <c r="AN64" s="852">
        <v>750000</v>
      </c>
      <c r="AO64" s="849">
        <f t="shared" si="43"/>
        <v>0</v>
      </c>
    </row>
    <row r="65" spans="1:41" s="794" customFormat="1" ht="33" customHeight="1" x14ac:dyDescent="0.2">
      <c r="A65" s="794" t="str">
        <f t="shared" si="44"/>
        <v>02.06.03.05</v>
      </c>
      <c r="B65" s="806" t="s">
        <v>36</v>
      </c>
      <c r="C65" s="821">
        <v>33</v>
      </c>
      <c r="D65" s="699" t="s">
        <v>848</v>
      </c>
      <c r="E65" s="777" t="s">
        <v>153</v>
      </c>
      <c r="F65" s="807"/>
      <c r="G65" s="807" t="s">
        <v>389</v>
      </c>
      <c r="H65" s="807"/>
      <c r="I65" s="807" t="s">
        <v>231</v>
      </c>
      <c r="J65" s="807">
        <v>2006</v>
      </c>
      <c r="K65" s="690"/>
      <c r="L65" s="690"/>
      <c r="M65" s="690"/>
      <c r="N65" s="690"/>
      <c r="O65" s="690"/>
      <c r="P65" s="807" t="s">
        <v>146</v>
      </c>
      <c r="Q65" s="815">
        <v>800000</v>
      </c>
      <c r="R65" s="893"/>
      <c r="S65" s="890"/>
      <c r="T65" s="699"/>
      <c r="U65" s="699"/>
      <c r="V65" s="690" t="str">
        <f t="shared" si="29"/>
        <v>2.06.03</v>
      </c>
      <c r="W65" s="699" t="str">
        <f t="shared" si="3"/>
        <v>KOMPUTER</v>
      </c>
      <c r="X65" s="699">
        <f t="shared" si="4"/>
        <v>4</v>
      </c>
      <c r="Y65" s="816">
        <f t="shared" si="31"/>
        <v>200000</v>
      </c>
      <c r="Z65" s="823">
        <f t="shared" si="32"/>
        <v>8</v>
      </c>
      <c r="AA65" s="824">
        <f t="shared" si="33"/>
        <v>800000</v>
      </c>
      <c r="AB65" s="824">
        <f t="shared" si="34"/>
        <v>0</v>
      </c>
      <c r="AC65" s="824">
        <f t="shared" si="35"/>
        <v>0</v>
      </c>
      <c r="AD65" s="824">
        <f t="shared" si="36"/>
        <v>0</v>
      </c>
      <c r="AE65" s="825">
        <f t="shared" si="37"/>
        <v>0</v>
      </c>
      <c r="AF65" s="824">
        <f t="shared" si="38"/>
        <v>0</v>
      </c>
      <c r="AG65" s="824">
        <f t="shared" si="30"/>
        <v>0</v>
      </c>
      <c r="AH65" s="827">
        <f t="shared" si="11"/>
        <v>2006</v>
      </c>
      <c r="AI65" s="828">
        <f t="shared" si="39"/>
        <v>0</v>
      </c>
      <c r="AJ65" s="829">
        <f t="shared" si="40"/>
        <v>800000</v>
      </c>
      <c r="AK65" s="830">
        <f t="shared" si="41"/>
        <v>800000</v>
      </c>
      <c r="AL65" s="817">
        <f t="shared" si="23"/>
        <v>800000</v>
      </c>
      <c r="AM65" s="817">
        <f t="shared" si="42"/>
        <v>800000</v>
      </c>
      <c r="AN65" s="852">
        <v>800000</v>
      </c>
      <c r="AO65" s="849">
        <f t="shared" si="43"/>
        <v>0</v>
      </c>
    </row>
    <row r="66" spans="1:41" s="794" customFormat="1" ht="33" customHeight="1" x14ac:dyDescent="0.2">
      <c r="A66" s="794" t="str">
        <f t="shared" si="44"/>
        <v>02.06.02.01</v>
      </c>
      <c r="B66" s="806" t="s">
        <v>36</v>
      </c>
      <c r="C66" s="821">
        <v>34</v>
      </c>
      <c r="D66" s="699" t="s">
        <v>861</v>
      </c>
      <c r="E66" s="777" t="s">
        <v>156</v>
      </c>
      <c r="F66" s="807"/>
      <c r="G66" s="807" t="s">
        <v>195</v>
      </c>
      <c r="H66" s="807"/>
      <c r="I66" s="807" t="s">
        <v>221</v>
      </c>
      <c r="J66" s="807">
        <v>2002</v>
      </c>
      <c r="K66" s="690"/>
      <c r="L66" s="690"/>
      <c r="M66" s="690"/>
      <c r="N66" s="690"/>
      <c r="O66" s="690"/>
      <c r="P66" s="807" t="s">
        <v>146</v>
      </c>
      <c r="Q66" s="815">
        <v>660000</v>
      </c>
      <c r="R66" s="893"/>
      <c r="S66" s="890"/>
      <c r="T66" s="699"/>
      <c r="U66" s="699"/>
      <c r="V66" s="690" t="str">
        <f t="shared" si="29"/>
        <v>2.06.02</v>
      </c>
      <c r="W66" s="699" t="str">
        <f t="shared" ref="W66:W122" si="45">VLOOKUP(V66,kelompok,2,0)</f>
        <v>ALAT RUMAH TANGGA</v>
      </c>
      <c r="X66" s="699">
        <f t="shared" ref="X66:X122" si="46">VLOOKUP(V66,MASAMANFAAT,4,0)</f>
        <v>5</v>
      </c>
      <c r="Y66" s="816">
        <f t="shared" si="31"/>
        <v>132000</v>
      </c>
      <c r="Z66" s="823">
        <f t="shared" si="32"/>
        <v>12</v>
      </c>
      <c r="AA66" s="824">
        <f t="shared" si="33"/>
        <v>660000</v>
      </c>
      <c r="AB66" s="824">
        <f t="shared" si="34"/>
        <v>0</v>
      </c>
      <c r="AC66" s="824">
        <f t="shared" si="35"/>
        <v>0</v>
      </c>
      <c r="AD66" s="824">
        <f t="shared" si="36"/>
        <v>0</v>
      </c>
      <c r="AE66" s="825">
        <f t="shared" si="37"/>
        <v>0</v>
      </c>
      <c r="AF66" s="824">
        <f t="shared" si="38"/>
        <v>0</v>
      </c>
      <c r="AG66" s="824">
        <f t="shared" si="30"/>
        <v>0</v>
      </c>
      <c r="AH66" s="827">
        <f t="shared" si="11"/>
        <v>2002</v>
      </c>
      <c r="AI66" s="828">
        <f t="shared" si="39"/>
        <v>0</v>
      </c>
      <c r="AJ66" s="829">
        <f t="shared" si="40"/>
        <v>660000</v>
      </c>
      <c r="AK66" s="830">
        <f t="shared" si="41"/>
        <v>660000</v>
      </c>
      <c r="AL66" s="817">
        <f t="shared" si="23"/>
        <v>660000</v>
      </c>
      <c r="AM66" s="817">
        <f t="shared" si="42"/>
        <v>660000</v>
      </c>
      <c r="AN66" s="852">
        <v>660000</v>
      </c>
      <c r="AO66" s="849">
        <f t="shared" si="43"/>
        <v>0</v>
      </c>
    </row>
    <row r="67" spans="1:41" s="794" customFormat="1" ht="33" customHeight="1" x14ac:dyDescent="0.2">
      <c r="A67" s="794" t="str">
        <f t="shared" si="44"/>
        <v>02.06.02.01</v>
      </c>
      <c r="B67" s="806" t="s">
        <v>36</v>
      </c>
      <c r="C67" s="821">
        <v>35</v>
      </c>
      <c r="D67" s="699" t="s">
        <v>861</v>
      </c>
      <c r="E67" s="777" t="s">
        <v>156</v>
      </c>
      <c r="F67" s="807"/>
      <c r="G67" s="807" t="s">
        <v>389</v>
      </c>
      <c r="H67" s="807"/>
      <c r="I67" s="807" t="s">
        <v>227</v>
      </c>
      <c r="J67" s="807">
        <v>2001</v>
      </c>
      <c r="K67" s="690"/>
      <c r="L67" s="690"/>
      <c r="M67" s="690"/>
      <c r="N67" s="690"/>
      <c r="O67" s="690"/>
      <c r="P67" s="807" t="s">
        <v>146</v>
      </c>
      <c r="Q67" s="815">
        <v>700000</v>
      </c>
      <c r="R67" s="893"/>
      <c r="S67" s="890"/>
      <c r="T67" s="699"/>
      <c r="U67" s="699"/>
      <c r="V67" s="690" t="str">
        <f t="shared" si="29"/>
        <v>2.06.02</v>
      </c>
      <c r="W67" s="699" t="str">
        <f t="shared" si="45"/>
        <v>ALAT RUMAH TANGGA</v>
      </c>
      <c r="X67" s="699">
        <f t="shared" si="46"/>
        <v>5</v>
      </c>
      <c r="Y67" s="816">
        <f t="shared" si="31"/>
        <v>140000</v>
      </c>
      <c r="Z67" s="823">
        <f t="shared" si="32"/>
        <v>13</v>
      </c>
      <c r="AA67" s="824">
        <f t="shared" si="33"/>
        <v>700000</v>
      </c>
      <c r="AB67" s="824">
        <f t="shared" si="34"/>
        <v>0</v>
      </c>
      <c r="AC67" s="824">
        <f t="shared" si="35"/>
        <v>0</v>
      </c>
      <c r="AD67" s="824">
        <f t="shared" si="36"/>
        <v>0</v>
      </c>
      <c r="AE67" s="825">
        <f t="shared" si="37"/>
        <v>0</v>
      </c>
      <c r="AF67" s="824">
        <f t="shared" si="38"/>
        <v>0</v>
      </c>
      <c r="AG67" s="824">
        <f t="shared" si="30"/>
        <v>0</v>
      </c>
      <c r="AH67" s="827">
        <f t="shared" ref="AH67:AH123" si="47">J67</f>
        <v>2001</v>
      </c>
      <c r="AI67" s="828">
        <f t="shared" si="39"/>
        <v>0</v>
      </c>
      <c r="AJ67" s="829">
        <f t="shared" si="40"/>
        <v>700000</v>
      </c>
      <c r="AK67" s="830">
        <f t="shared" si="41"/>
        <v>700000</v>
      </c>
      <c r="AL67" s="817">
        <f t="shared" ref="AL67:AL123" si="48">AA67+AB67+AC67+AD67+AE67+AF67</f>
        <v>700000</v>
      </c>
      <c r="AM67" s="817">
        <f t="shared" si="42"/>
        <v>700000</v>
      </c>
      <c r="AN67" s="852">
        <v>700000</v>
      </c>
      <c r="AO67" s="849">
        <f t="shared" si="43"/>
        <v>0</v>
      </c>
    </row>
    <row r="68" spans="1:41" s="794" customFormat="1" ht="33" customHeight="1" x14ac:dyDescent="0.2">
      <c r="A68" s="794" t="str">
        <f t="shared" si="44"/>
        <v>02.06.02.01</v>
      </c>
      <c r="B68" s="806" t="s">
        <v>36</v>
      </c>
      <c r="C68" s="821">
        <v>36</v>
      </c>
      <c r="D68" s="699" t="s">
        <v>861</v>
      </c>
      <c r="E68" s="777" t="s">
        <v>156</v>
      </c>
      <c r="F68" s="807"/>
      <c r="G68" s="807" t="s">
        <v>389</v>
      </c>
      <c r="H68" s="807"/>
      <c r="I68" s="807" t="s">
        <v>227</v>
      </c>
      <c r="J68" s="807">
        <v>2006</v>
      </c>
      <c r="K68" s="690"/>
      <c r="L68" s="690"/>
      <c r="M68" s="690"/>
      <c r="N68" s="690"/>
      <c r="O68" s="690"/>
      <c r="P68" s="807" t="s">
        <v>146</v>
      </c>
      <c r="Q68" s="815">
        <v>700000</v>
      </c>
      <c r="R68" s="893"/>
      <c r="S68" s="890"/>
      <c r="T68" s="699"/>
      <c r="U68" s="699"/>
      <c r="V68" s="690" t="str">
        <f t="shared" si="29"/>
        <v>2.06.02</v>
      </c>
      <c r="W68" s="699" t="str">
        <f t="shared" si="45"/>
        <v>ALAT RUMAH TANGGA</v>
      </c>
      <c r="X68" s="699">
        <f t="shared" si="46"/>
        <v>5</v>
      </c>
      <c r="Y68" s="816">
        <f t="shared" si="31"/>
        <v>140000</v>
      </c>
      <c r="Z68" s="823">
        <f t="shared" si="32"/>
        <v>8</v>
      </c>
      <c r="AA68" s="824">
        <f t="shared" si="33"/>
        <v>700000</v>
      </c>
      <c r="AB68" s="824">
        <f t="shared" si="34"/>
        <v>0</v>
      </c>
      <c r="AC68" s="824">
        <f t="shared" si="35"/>
        <v>0</v>
      </c>
      <c r="AD68" s="824">
        <f t="shared" si="36"/>
        <v>0</v>
      </c>
      <c r="AE68" s="825">
        <f t="shared" si="37"/>
        <v>0</v>
      </c>
      <c r="AF68" s="824">
        <f t="shared" si="38"/>
        <v>0</v>
      </c>
      <c r="AG68" s="824">
        <f t="shared" si="30"/>
        <v>0</v>
      </c>
      <c r="AH68" s="827">
        <f t="shared" si="47"/>
        <v>2006</v>
      </c>
      <c r="AI68" s="828">
        <f t="shared" si="39"/>
        <v>0</v>
      </c>
      <c r="AJ68" s="829">
        <f t="shared" si="40"/>
        <v>700000</v>
      </c>
      <c r="AK68" s="830">
        <f t="shared" si="41"/>
        <v>700000</v>
      </c>
      <c r="AL68" s="817">
        <f t="shared" si="48"/>
        <v>700000</v>
      </c>
      <c r="AM68" s="817">
        <f t="shared" si="42"/>
        <v>700000</v>
      </c>
      <c r="AN68" s="852">
        <v>700000</v>
      </c>
      <c r="AO68" s="849">
        <f t="shared" si="43"/>
        <v>0</v>
      </c>
    </row>
    <row r="69" spans="1:41" s="794" customFormat="1" ht="33" customHeight="1" x14ac:dyDescent="0.2">
      <c r="A69" s="794" t="str">
        <f t="shared" si="44"/>
        <v>02.06.03.03</v>
      </c>
      <c r="B69" s="806" t="s">
        <v>36</v>
      </c>
      <c r="C69" s="821">
        <v>37</v>
      </c>
      <c r="D69" s="699" t="s">
        <v>855</v>
      </c>
      <c r="E69" s="777" t="s">
        <v>154</v>
      </c>
      <c r="F69" s="807"/>
      <c r="G69" s="807" t="s">
        <v>473</v>
      </c>
      <c r="H69" s="807"/>
      <c r="I69" s="807" t="s">
        <v>224</v>
      </c>
      <c r="J69" s="807">
        <v>2003</v>
      </c>
      <c r="K69" s="690"/>
      <c r="L69" s="690"/>
      <c r="M69" s="690"/>
      <c r="N69" s="690"/>
      <c r="O69" s="690"/>
      <c r="P69" s="807" t="s">
        <v>146</v>
      </c>
      <c r="Q69" s="815">
        <v>3060000</v>
      </c>
      <c r="R69" s="893"/>
      <c r="S69" s="890"/>
      <c r="T69" s="699"/>
      <c r="U69" s="699"/>
      <c r="V69" s="690" t="str">
        <f t="shared" si="29"/>
        <v>2.06.03</v>
      </c>
      <c r="W69" s="699" t="str">
        <f t="shared" si="45"/>
        <v>KOMPUTER</v>
      </c>
      <c r="X69" s="699">
        <f t="shared" si="46"/>
        <v>4</v>
      </c>
      <c r="Y69" s="816">
        <f t="shared" si="31"/>
        <v>765000</v>
      </c>
      <c r="Z69" s="823">
        <f t="shared" si="32"/>
        <v>11</v>
      </c>
      <c r="AA69" s="824">
        <f t="shared" si="33"/>
        <v>3060000</v>
      </c>
      <c r="AB69" s="824">
        <f t="shared" si="34"/>
        <v>0</v>
      </c>
      <c r="AC69" s="824">
        <f t="shared" si="35"/>
        <v>0</v>
      </c>
      <c r="AD69" s="824">
        <f t="shared" si="36"/>
        <v>0</v>
      </c>
      <c r="AE69" s="825">
        <f t="shared" si="37"/>
        <v>0</v>
      </c>
      <c r="AF69" s="824">
        <f t="shared" si="38"/>
        <v>0</v>
      </c>
      <c r="AG69" s="824">
        <f t="shared" si="30"/>
        <v>0</v>
      </c>
      <c r="AH69" s="827">
        <f t="shared" si="47"/>
        <v>2003</v>
      </c>
      <c r="AI69" s="828">
        <f t="shared" si="39"/>
        <v>0</v>
      </c>
      <c r="AJ69" s="829">
        <f t="shared" si="40"/>
        <v>3060000</v>
      </c>
      <c r="AK69" s="830">
        <f t="shared" si="41"/>
        <v>3060000</v>
      </c>
      <c r="AL69" s="817">
        <f t="shared" si="48"/>
        <v>3060000</v>
      </c>
      <c r="AM69" s="817">
        <f t="shared" si="42"/>
        <v>3060000</v>
      </c>
      <c r="AN69" s="852">
        <v>3060000</v>
      </c>
      <c r="AO69" s="849">
        <f t="shared" si="43"/>
        <v>0</v>
      </c>
    </row>
    <row r="70" spans="1:41" s="794" customFormat="1" ht="33" customHeight="1" x14ac:dyDescent="0.2">
      <c r="A70" s="794" t="str">
        <f t="shared" si="44"/>
        <v>02.06.02.01</v>
      </c>
      <c r="B70" s="806" t="s">
        <v>36</v>
      </c>
      <c r="C70" s="821">
        <v>38</v>
      </c>
      <c r="D70" s="699" t="s">
        <v>849</v>
      </c>
      <c r="E70" s="777" t="s">
        <v>387</v>
      </c>
      <c r="F70" s="807"/>
      <c r="G70" s="807" t="s">
        <v>195</v>
      </c>
      <c r="H70" s="807"/>
      <c r="I70" s="807" t="s">
        <v>226</v>
      </c>
      <c r="J70" s="807">
        <v>2004</v>
      </c>
      <c r="K70" s="690"/>
      <c r="L70" s="690"/>
      <c r="M70" s="690"/>
      <c r="N70" s="690"/>
      <c r="O70" s="690"/>
      <c r="P70" s="807" t="s">
        <v>146</v>
      </c>
      <c r="Q70" s="815">
        <v>1120000</v>
      </c>
      <c r="R70" s="893"/>
      <c r="S70" s="890"/>
      <c r="T70" s="699"/>
      <c r="U70" s="699"/>
      <c r="V70" s="690" t="str">
        <f t="shared" si="29"/>
        <v>2.06.02</v>
      </c>
      <c r="W70" s="699" t="str">
        <f t="shared" si="45"/>
        <v>ALAT RUMAH TANGGA</v>
      </c>
      <c r="X70" s="699">
        <f t="shared" si="46"/>
        <v>5</v>
      </c>
      <c r="Y70" s="816">
        <f t="shared" si="31"/>
        <v>224000</v>
      </c>
      <c r="Z70" s="823">
        <f t="shared" si="32"/>
        <v>10</v>
      </c>
      <c r="AA70" s="824">
        <f t="shared" si="33"/>
        <v>1120000</v>
      </c>
      <c r="AB70" s="824">
        <f t="shared" si="34"/>
        <v>0</v>
      </c>
      <c r="AC70" s="824">
        <f t="shared" si="35"/>
        <v>0</v>
      </c>
      <c r="AD70" s="824">
        <f t="shared" si="36"/>
        <v>0</v>
      </c>
      <c r="AE70" s="825">
        <f t="shared" si="37"/>
        <v>0</v>
      </c>
      <c r="AF70" s="824">
        <f t="shared" si="38"/>
        <v>0</v>
      </c>
      <c r="AG70" s="824">
        <f t="shared" si="30"/>
        <v>0</v>
      </c>
      <c r="AH70" s="827">
        <f t="shared" si="47"/>
        <v>2004</v>
      </c>
      <c r="AI70" s="828">
        <f t="shared" si="39"/>
        <v>0</v>
      </c>
      <c r="AJ70" s="829">
        <f t="shared" si="40"/>
        <v>1120000</v>
      </c>
      <c r="AK70" s="830">
        <f t="shared" si="41"/>
        <v>1120000</v>
      </c>
      <c r="AL70" s="817">
        <f t="shared" si="48"/>
        <v>1120000</v>
      </c>
      <c r="AM70" s="817">
        <f t="shared" si="42"/>
        <v>1120000</v>
      </c>
      <c r="AN70" s="852">
        <v>1120000</v>
      </c>
      <c r="AO70" s="849">
        <f t="shared" si="43"/>
        <v>0</v>
      </c>
    </row>
    <row r="71" spans="1:41" s="794" customFormat="1" ht="33" customHeight="1" x14ac:dyDescent="0.2">
      <c r="A71" s="794" t="str">
        <f t="shared" si="44"/>
        <v>02.06.02.01</v>
      </c>
      <c r="B71" s="806" t="s">
        <v>36</v>
      </c>
      <c r="C71" s="821">
        <v>39</v>
      </c>
      <c r="D71" s="699" t="s">
        <v>256</v>
      </c>
      <c r="E71" s="777" t="s">
        <v>161</v>
      </c>
      <c r="F71" s="807"/>
      <c r="G71" s="807" t="s">
        <v>474</v>
      </c>
      <c r="H71" s="807"/>
      <c r="I71" s="807" t="s">
        <v>227</v>
      </c>
      <c r="J71" s="807">
        <v>2003</v>
      </c>
      <c r="K71" s="690"/>
      <c r="L71" s="690"/>
      <c r="M71" s="690"/>
      <c r="N71" s="690"/>
      <c r="O71" s="690"/>
      <c r="P71" s="807" t="s">
        <v>146</v>
      </c>
      <c r="Q71" s="815">
        <v>700000</v>
      </c>
      <c r="R71" s="893"/>
      <c r="S71" s="890"/>
      <c r="T71" s="699"/>
      <c r="U71" s="699"/>
      <c r="V71" s="690" t="str">
        <f t="shared" si="29"/>
        <v>2.06.02</v>
      </c>
      <c r="W71" s="699" t="str">
        <f t="shared" si="45"/>
        <v>ALAT RUMAH TANGGA</v>
      </c>
      <c r="X71" s="699">
        <f t="shared" si="46"/>
        <v>5</v>
      </c>
      <c r="Y71" s="816">
        <f t="shared" si="31"/>
        <v>140000</v>
      </c>
      <c r="Z71" s="823">
        <f t="shared" si="32"/>
        <v>11</v>
      </c>
      <c r="AA71" s="824">
        <f t="shared" si="33"/>
        <v>700000</v>
      </c>
      <c r="AB71" s="824">
        <f t="shared" si="34"/>
        <v>0</v>
      </c>
      <c r="AC71" s="824">
        <f t="shared" si="35"/>
        <v>0</v>
      </c>
      <c r="AD71" s="824">
        <f t="shared" si="36"/>
        <v>0</v>
      </c>
      <c r="AE71" s="825">
        <f t="shared" si="37"/>
        <v>0</v>
      </c>
      <c r="AF71" s="824">
        <f t="shared" si="38"/>
        <v>0</v>
      </c>
      <c r="AG71" s="824">
        <f t="shared" si="30"/>
        <v>0</v>
      </c>
      <c r="AH71" s="827">
        <f t="shared" si="47"/>
        <v>2003</v>
      </c>
      <c r="AI71" s="828">
        <f t="shared" si="39"/>
        <v>0</v>
      </c>
      <c r="AJ71" s="829">
        <f t="shared" si="40"/>
        <v>700000</v>
      </c>
      <c r="AK71" s="830">
        <f t="shared" si="41"/>
        <v>700000</v>
      </c>
      <c r="AL71" s="817">
        <f t="shared" si="48"/>
        <v>700000</v>
      </c>
      <c r="AM71" s="817">
        <f t="shared" si="42"/>
        <v>700000</v>
      </c>
      <c r="AN71" s="852">
        <v>700000</v>
      </c>
      <c r="AO71" s="849">
        <f t="shared" si="43"/>
        <v>0</v>
      </c>
    </row>
    <row r="72" spans="1:41" s="794" customFormat="1" ht="33" customHeight="1" x14ac:dyDescent="0.2">
      <c r="A72" s="794" t="str">
        <f t="shared" si="44"/>
        <v>02.06.02.01</v>
      </c>
      <c r="B72" s="806" t="s">
        <v>36</v>
      </c>
      <c r="C72" s="821">
        <v>40</v>
      </c>
      <c r="D72" s="699" t="s">
        <v>866</v>
      </c>
      <c r="E72" s="777" t="s">
        <v>417</v>
      </c>
      <c r="F72" s="807"/>
      <c r="G72" s="807" t="s">
        <v>195</v>
      </c>
      <c r="H72" s="807"/>
      <c r="I72" s="807" t="s">
        <v>226</v>
      </c>
      <c r="J72" s="807">
        <v>2003</v>
      </c>
      <c r="K72" s="690"/>
      <c r="L72" s="690"/>
      <c r="M72" s="690"/>
      <c r="N72" s="690"/>
      <c r="O72" s="690"/>
      <c r="P72" s="807" t="s">
        <v>146</v>
      </c>
      <c r="Q72" s="815">
        <v>1050000</v>
      </c>
      <c r="R72" s="893"/>
      <c r="S72" s="890"/>
      <c r="T72" s="699"/>
      <c r="U72" s="699"/>
      <c r="V72" s="690" t="str">
        <f t="shared" si="29"/>
        <v>2.06.02</v>
      </c>
      <c r="W72" s="699" t="str">
        <f t="shared" si="45"/>
        <v>ALAT RUMAH TANGGA</v>
      </c>
      <c r="X72" s="699">
        <f t="shared" si="46"/>
        <v>5</v>
      </c>
      <c r="Y72" s="816">
        <f t="shared" si="31"/>
        <v>210000</v>
      </c>
      <c r="Z72" s="823">
        <f t="shared" si="32"/>
        <v>11</v>
      </c>
      <c r="AA72" s="824">
        <f t="shared" si="33"/>
        <v>1050000</v>
      </c>
      <c r="AB72" s="824">
        <f t="shared" si="34"/>
        <v>0</v>
      </c>
      <c r="AC72" s="824">
        <f t="shared" si="35"/>
        <v>0</v>
      </c>
      <c r="AD72" s="824">
        <f t="shared" si="36"/>
        <v>0</v>
      </c>
      <c r="AE72" s="825">
        <f t="shared" si="37"/>
        <v>0</v>
      </c>
      <c r="AF72" s="824">
        <f t="shared" si="38"/>
        <v>0</v>
      </c>
      <c r="AG72" s="824">
        <f t="shared" si="30"/>
        <v>0</v>
      </c>
      <c r="AH72" s="827">
        <f t="shared" si="47"/>
        <v>2003</v>
      </c>
      <c r="AI72" s="828">
        <f t="shared" si="39"/>
        <v>0</v>
      </c>
      <c r="AJ72" s="829">
        <f t="shared" si="40"/>
        <v>1050000</v>
      </c>
      <c r="AK72" s="830">
        <f t="shared" si="41"/>
        <v>1050000</v>
      </c>
      <c r="AL72" s="817">
        <f t="shared" si="48"/>
        <v>1050000</v>
      </c>
      <c r="AM72" s="817">
        <f t="shared" si="42"/>
        <v>1050000</v>
      </c>
      <c r="AN72" s="852">
        <v>1050000</v>
      </c>
      <c r="AO72" s="849">
        <f t="shared" si="43"/>
        <v>0</v>
      </c>
    </row>
    <row r="73" spans="1:41" s="794" customFormat="1" ht="33" customHeight="1" x14ac:dyDescent="0.2">
      <c r="A73" s="794" t="str">
        <f t="shared" si="44"/>
        <v>02.06.02.01</v>
      </c>
      <c r="B73" s="806" t="s">
        <v>36</v>
      </c>
      <c r="C73" s="821">
        <v>41</v>
      </c>
      <c r="D73" s="699" t="s">
        <v>859</v>
      </c>
      <c r="E73" s="777" t="s">
        <v>160</v>
      </c>
      <c r="F73" s="807"/>
      <c r="G73" s="807" t="s">
        <v>218</v>
      </c>
      <c r="H73" s="807"/>
      <c r="I73" s="807" t="s">
        <v>228</v>
      </c>
      <c r="J73" s="807">
        <v>2004</v>
      </c>
      <c r="K73" s="690"/>
      <c r="L73" s="690"/>
      <c r="M73" s="690"/>
      <c r="N73" s="690"/>
      <c r="O73" s="690"/>
      <c r="P73" s="807" t="s">
        <v>146</v>
      </c>
      <c r="Q73" s="815">
        <v>857500</v>
      </c>
      <c r="R73" s="893"/>
      <c r="S73" s="890"/>
      <c r="T73" s="699"/>
      <c r="U73" s="699"/>
      <c r="V73" s="690" t="str">
        <f t="shared" si="29"/>
        <v>2.06.02</v>
      </c>
      <c r="W73" s="699" t="str">
        <f t="shared" si="45"/>
        <v>ALAT RUMAH TANGGA</v>
      </c>
      <c r="X73" s="699">
        <f t="shared" si="46"/>
        <v>5</v>
      </c>
      <c r="Y73" s="816">
        <f t="shared" si="31"/>
        <v>171500</v>
      </c>
      <c r="Z73" s="823">
        <f t="shared" si="32"/>
        <v>10</v>
      </c>
      <c r="AA73" s="824">
        <f t="shared" si="33"/>
        <v>857500</v>
      </c>
      <c r="AB73" s="824">
        <f t="shared" si="34"/>
        <v>0</v>
      </c>
      <c r="AC73" s="824">
        <f t="shared" si="35"/>
        <v>0</v>
      </c>
      <c r="AD73" s="824">
        <f t="shared" si="36"/>
        <v>0</v>
      </c>
      <c r="AE73" s="825">
        <f t="shared" si="37"/>
        <v>0</v>
      </c>
      <c r="AF73" s="824">
        <f t="shared" si="38"/>
        <v>0</v>
      </c>
      <c r="AG73" s="824">
        <f t="shared" si="30"/>
        <v>0</v>
      </c>
      <c r="AH73" s="827">
        <f t="shared" si="47"/>
        <v>2004</v>
      </c>
      <c r="AI73" s="828">
        <f t="shared" si="39"/>
        <v>0</v>
      </c>
      <c r="AJ73" s="829">
        <f t="shared" si="40"/>
        <v>857500</v>
      </c>
      <c r="AK73" s="830">
        <f t="shared" si="41"/>
        <v>857500</v>
      </c>
      <c r="AL73" s="817">
        <f t="shared" si="48"/>
        <v>857500</v>
      </c>
      <c r="AM73" s="817">
        <f t="shared" si="42"/>
        <v>857500</v>
      </c>
      <c r="AN73" s="852">
        <v>857500</v>
      </c>
      <c r="AO73" s="849">
        <f t="shared" si="43"/>
        <v>0</v>
      </c>
    </row>
    <row r="74" spans="1:41" s="794" customFormat="1" ht="33" customHeight="1" x14ac:dyDescent="0.2">
      <c r="A74" s="794" t="str">
        <f t="shared" si="44"/>
        <v>02.06.01.01</v>
      </c>
      <c r="B74" s="806" t="s">
        <v>36</v>
      </c>
      <c r="C74" s="821">
        <v>42</v>
      </c>
      <c r="D74" s="699" t="s">
        <v>422</v>
      </c>
      <c r="E74" s="777" t="s">
        <v>382</v>
      </c>
      <c r="F74" s="807"/>
      <c r="G74" s="807" t="s">
        <v>389</v>
      </c>
      <c r="H74" s="807"/>
      <c r="I74" s="807" t="s">
        <v>232</v>
      </c>
      <c r="J74" s="807">
        <v>2002</v>
      </c>
      <c r="K74" s="690"/>
      <c r="L74" s="690"/>
      <c r="M74" s="690"/>
      <c r="N74" s="690"/>
      <c r="O74" s="690"/>
      <c r="P74" s="807" t="s">
        <v>146</v>
      </c>
      <c r="Q74" s="815">
        <v>2100000</v>
      </c>
      <c r="R74" s="893"/>
      <c r="S74" s="890"/>
      <c r="T74" s="699"/>
      <c r="U74" s="699"/>
      <c r="V74" s="690" t="str">
        <f t="shared" si="29"/>
        <v>2.06.01</v>
      </c>
      <c r="W74" s="699" t="str">
        <f t="shared" si="45"/>
        <v>ALAT KANTOR</v>
      </c>
      <c r="X74" s="699">
        <f t="shared" si="46"/>
        <v>5</v>
      </c>
      <c r="Y74" s="816">
        <f t="shared" si="31"/>
        <v>420000</v>
      </c>
      <c r="Z74" s="823">
        <f t="shared" si="32"/>
        <v>12</v>
      </c>
      <c r="AA74" s="824">
        <f t="shared" si="33"/>
        <v>2100000</v>
      </c>
      <c r="AB74" s="824">
        <f t="shared" si="34"/>
        <v>0</v>
      </c>
      <c r="AC74" s="824">
        <f t="shared" si="35"/>
        <v>0</v>
      </c>
      <c r="AD74" s="824">
        <f t="shared" si="36"/>
        <v>0</v>
      </c>
      <c r="AE74" s="825">
        <f t="shared" si="37"/>
        <v>0</v>
      </c>
      <c r="AF74" s="824">
        <f t="shared" si="38"/>
        <v>0</v>
      </c>
      <c r="AG74" s="824">
        <f t="shared" si="30"/>
        <v>0</v>
      </c>
      <c r="AH74" s="827">
        <f t="shared" si="47"/>
        <v>2002</v>
      </c>
      <c r="AI74" s="828">
        <f t="shared" si="39"/>
        <v>0</v>
      </c>
      <c r="AJ74" s="829">
        <f t="shared" si="40"/>
        <v>2100000</v>
      </c>
      <c r="AK74" s="830">
        <f t="shared" si="41"/>
        <v>2100000</v>
      </c>
      <c r="AL74" s="817">
        <f t="shared" si="48"/>
        <v>2100000</v>
      </c>
      <c r="AM74" s="817">
        <f t="shared" si="42"/>
        <v>2100000</v>
      </c>
      <c r="AN74" s="852">
        <v>2100000</v>
      </c>
      <c r="AO74" s="849">
        <f t="shared" si="43"/>
        <v>0</v>
      </c>
    </row>
    <row r="75" spans="1:41" s="794" customFormat="1" ht="33" customHeight="1" x14ac:dyDescent="0.2">
      <c r="A75" s="794" t="str">
        <f t="shared" si="44"/>
        <v>02.06.01.04</v>
      </c>
      <c r="B75" s="806" t="s">
        <v>36</v>
      </c>
      <c r="C75" s="821">
        <v>43</v>
      </c>
      <c r="D75" s="699" t="s">
        <v>251</v>
      </c>
      <c r="E75" s="777" t="s">
        <v>163</v>
      </c>
      <c r="F75" s="807"/>
      <c r="G75" s="807" t="s">
        <v>208</v>
      </c>
      <c r="H75" s="807"/>
      <c r="I75" s="807" t="s">
        <v>224</v>
      </c>
      <c r="J75" s="807">
        <v>2003</v>
      </c>
      <c r="K75" s="690"/>
      <c r="L75" s="690"/>
      <c r="M75" s="690"/>
      <c r="N75" s="690"/>
      <c r="O75" s="690"/>
      <c r="P75" s="807" t="s">
        <v>146</v>
      </c>
      <c r="Q75" s="815">
        <v>1050000</v>
      </c>
      <c r="R75" s="893"/>
      <c r="S75" s="890"/>
      <c r="T75" s="699"/>
      <c r="U75" s="699"/>
      <c r="V75" s="690" t="str">
        <f t="shared" si="29"/>
        <v>2.06.01</v>
      </c>
      <c r="W75" s="699" t="str">
        <f t="shared" si="45"/>
        <v>ALAT KANTOR</v>
      </c>
      <c r="X75" s="699">
        <f t="shared" si="46"/>
        <v>5</v>
      </c>
      <c r="Y75" s="816">
        <f t="shared" si="31"/>
        <v>210000</v>
      </c>
      <c r="Z75" s="823">
        <f t="shared" si="32"/>
        <v>11</v>
      </c>
      <c r="AA75" s="824">
        <f t="shared" si="33"/>
        <v>1050000</v>
      </c>
      <c r="AB75" s="824">
        <f t="shared" si="34"/>
        <v>0</v>
      </c>
      <c r="AC75" s="824">
        <f t="shared" si="35"/>
        <v>0</v>
      </c>
      <c r="AD75" s="824">
        <f t="shared" si="36"/>
        <v>0</v>
      </c>
      <c r="AE75" s="825">
        <f t="shared" si="37"/>
        <v>0</v>
      </c>
      <c r="AF75" s="824">
        <f t="shared" si="38"/>
        <v>0</v>
      </c>
      <c r="AG75" s="824">
        <f t="shared" si="30"/>
        <v>0</v>
      </c>
      <c r="AH75" s="827">
        <f t="shared" si="47"/>
        <v>2003</v>
      </c>
      <c r="AI75" s="828">
        <f t="shared" si="39"/>
        <v>0</v>
      </c>
      <c r="AJ75" s="829">
        <f t="shared" si="40"/>
        <v>1050000</v>
      </c>
      <c r="AK75" s="830">
        <f t="shared" si="41"/>
        <v>1050000</v>
      </c>
      <c r="AL75" s="817">
        <f t="shared" si="48"/>
        <v>1050000</v>
      </c>
      <c r="AM75" s="817">
        <f t="shared" si="42"/>
        <v>1050000</v>
      </c>
      <c r="AN75" s="852">
        <v>1050000</v>
      </c>
      <c r="AO75" s="849">
        <f t="shared" si="43"/>
        <v>0</v>
      </c>
    </row>
    <row r="76" spans="1:41" s="794" customFormat="1" ht="33" customHeight="1" x14ac:dyDescent="0.2">
      <c r="A76" s="794" t="str">
        <f t="shared" si="44"/>
        <v>02.06.01.04</v>
      </c>
      <c r="B76" s="806" t="s">
        <v>36</v>
      </c>
      <c r="C76" s="821">
        <v>44</v>
      </c>
      <c r="D76" s="699" t="s">
        <v>251</v>
      </c>
      <c r="E76" s="777" t="s">
        <v>163</v>
      </c>
      <c r="F76" s="807"/>
      <c r="G76" s="807" t="s">
        <v>470</v>
      </c>
      <c r="H76" s="807"/>
      <c r="I76" s="807" t="s">
        <v>224</v>
      </c>
      <c r="J76" s="807">
        <v>2003</v>
      </c>
      <c r="K76" s="690"/>
      <c r="L76" s="690"/>
      <c r="M76" s="690"/>
      <c r="N76" s="690"/>
      <c r="O76" s="690"/>
      <c r="P76" s="807" t="s">
        <v>146</v>
      </c>
      <c r="Q76" s="815">
        <v>910000</v>
      </c>
      <c r="R76" s="893"/>
      <c r="S76" s="890"/>
      <c r="T76" s="699"/>
      <c r="U76" s="699"/>
      <c r="V76" s="690" t="str">
        <f t="shared" si="29"/>
        <v>2.06.01</v>
      </c>
      <c r="W76" s="699" t="str">
        <f t="shared" si="45"/>
        <v>ALAT KANTOR</v>
      </c>
      <c r="X76" s="699">
        <f t="shared" si="46"/>
        <v>5</v>
      </c>
      <c r="Y76" s="816">
        <f t="shared" si="31"/>
        <v>182000</v>
      </c>
      <c r="Z76" s="823">
        <f t="shared" si="32"/>
        <v>11</v>
      </c>
      <c r="AA76" s="824">
        <f t="shared" si="33"/>
        <v>910000</v>
      </c>
      <c r="AB76" s="824">
        <f t="shared" si="34"/>
        <v>0</v>
      </c>
      <c r="AC76" s="824">
        <f t="shared" si="35"/>
        <v>0</v>
      </c>
      <c r="AD76" s="824">
        <f t="shared" si="36"/>
        <v>0</v>
      </c>
      <c r="AE76" s="825">
        <f t="shared" si="37"/>
        <v>0</v>
      </c>
      <c r="AF76" s="824">
        <f t="shared" si="38"/>
        <v>0</v>
      </c>
      <c r="AG76" s="824">
        <f t="shared" si="30"/>
        <v>0</v>
      </c>
      <c r="AH76" s="827">
        <f t="shared" si="47"/>
        <v>2003</v>
      </c>
      <c r="AI76" s="828">
        <f t="shared" si="39"/>
        <v>0</v>
      </c>
      <c r="AJ76" s="829">
        <f t="shared" si="40"/>
        <v>910000</v>
      </c>
      <c r="AK76" s="830">
        <f t="shared" si="41"/>
        <v>910000</v>
      </c>
      <c r="AL76" s="817">
        <f t="shared" si="48"/>
        <v>910000</v>
      </c>
      <c r="AM76" s="817">
        <f t="shared" si="42"/>
        <v>910000</v>
      </c>
      <c r="AN76" s="852">
        <v>910000</v>
      </c>
      <c r="AO76" s="849">
        <f t="shared" si="43"/>
        <v>0</v>
      </c>
    </row>
    <row r="77" spans="1:41" s="794" customFormat="1" ht="33" customHeight="1" x14ac:dyDescent="0.2">
      <c r="A77" s="794" t="str">
        <f t="shared" si="44"/>
        <v>02.06.01.01</v>
      </c>
      <c r="B77" s="806" t="s">
        <v>36</v>
      </c>
      <c r="C77" s="821">
        <v>45</v>
      </c>
      <c r="D77" s="699" t="s">
        <v>422</v>
      </c>
      <c r="E77" s="777" t="s">
        <v>382</v>
      </c>
      <c r="F77" s="807"/>
      <c r="G77" s="807" t="s">
        <v>389</v>
      </c>
      <c r="H77" s="807"/>
      <c r="I77" s="807" t="s">
        <v>232</v>
      </c>
      <c r="J77" s="807">
        <v>2002</v>
      </c>
      <c r="K77" s="690"/>
      <c r="L77" s="690"/>
      <c r="M77" s="690"/>
      <c r="N77" s="690"/>
      <c r="O77" s="690"/>
      <c r="P77" s="807" t="s">
        <v>146</v>
      </c>
      <c r="Q77" s="815">
        <v>975000</v>
      </c>
      <c r="R77" s="893"/>
      <c r="S77" s="890"/>
      <c r="T77" s="699"/>
      <c r="U77" s="699"/>
      <c r="V77" s="690" t="str">
        <f t="shared" si="29"/>
        <v>2.06.01</v>
      </c>
      <c r="W77" s="699" t="str">
        <f t="shared" si="45"/>
        <v>ALAT KANTOR</v>
      </c>
      <c r="X77" s="699">
        <f t="shared" si="46"/>
        <v>5</v>
      </c>
      <c r="Y77" s="816">
        <f t="shared" si="31"/>
        <v>195000</v>
      </c>
      <c r="Z77" s="823">
        <f t="shared" si="32"/>
        <v>12</v>
      </c>
      <c r="AA77" s="824">
        <f t="shared" si="33"/>
        <v>975000</v>
      </c>
      <c r="AB77" s="824">
        <f t="shared" si="34"/>
        <v>0</v>
      </c>
      <c r="AC77" s="824">
        <f t="shared" si="35"/>
        <v>0</v>
      </c>
      <c r="AD77" s="824">
        <f t="shared" si="36"/>
        <v>0</v>
      </c>
      <c r="AE77" s="825">
        <f t="shared" si="37"/>
        <v>0</v>
      </c>
      <c r="AF77" s="824">
        <f t="shared" si="38"/>
        <v>0</v>
      </c>
      <c r="AG77" s="824">
        <f t="shared" si="30"/>
        <v>0</v>
      </c>
      <c r="AH77" s="827">
        <f t="shared" si="47"/>
        <v>2002</v>
      </c>
      <c r="AI77" s="828">
        <f t="shared" si="39"/>
        <v>0</v>
      </c>
      <c r="AJ77" s="829">
        <f t="shared" si="40"/>
        <v>975000</v>
      </c>
      <c r="AK77" s="830">
        <f t="shared" si="41"/>
        <v>975000</v>
      </c>
      <c r="AL77" s="817">
        <f t="shared" si="48"/>
        <v>975000</v>
      </c>
      <c r="AM77" s="817">
        <f t="shared" si="42"/>
        <v>975000</v>
      </c>
      <c r="AN77" s="852">
        <v>975000</v>
      </c>
      <c r="AO77" s="849">
        <f t="shared" si="43"/>
        <v>0</v>
      </c>
    </row>
    <row r="78" spans="1:41" s="794" customFormat="1" ht="33" customHeight="1" x14ac:dyDescent="0.2">
      <c r="A78" s="794" t="str">
        <f t="shared" si="44"/>
        <v>02.06.02.01</v>
      </c>
      <c r="B78" s="806" t="s">
        <v>36</v>
      </c>
      <c r="C78" s="821">
        <v>46</v>
      </c>
      <c r="D78" s="699" t="s">
        <v>849</v>
      </c>
      <c r="E78" s="777" t="s">
        <v>152</v>
      </c>
      <c r="F78" s="807"/>
      <c r="G78" s="807" t="s">
        <v>195</v>
      </c>
      <c r="H78" s="807"/>
      <c r="I78" s="807" t="s">
        <v>226</v>
      </c>
      <c r="J78" s="807">
        <v>2004</v>
      </c>
      <c r="K78" s="690"/>
      <c r="L78" s="690"/>
      <c r="M78" s="690"/>
      <c r="N78" s="690"/>
      <c r="O78" s="690"/>
      <c r="P78" s="807" t="s">
        <v>146</v>
      </c>
      <c r="Q78" s="815">
        <v>1657500</v>
      </c>
      <c r="R78" s="893"/>
      <c r="S78" s="890"/>
      <c r="T78" s="699"/>
      <c r="U78" s="699"/>
      <c r="V78" s="690" t="str">
        <f t="shared" si="29"/>
        <v>2.06.02</v>
      </c>
      <c r="W78" s="699" t="str">
        <f t="shared" si="45"/>
        <v>ALAT RUMAH TANGGA</v>
      </c>
      <c r="X78" s="699">
        <f t="shared" si="46"/>
        <v>5</v>
      </c>
      <c r="Y78" s="816">
        <f t="shared" si="31"/>
        <v>331500</v>
      </c>
      <c r="Z78" s="823">
        <f t="shared" si="32"/>
        <v>10</v>
      </c>
      <c r="AA78" s="824">
        <f t="shared" si="33"/>
        <v>1657500</v>
      </c>
      <c r="AB78" s="824">
        <f t="shared" si="34"/>
        <v>0</v>
      </c>
      <c r="AC78" s="824">
        <f t="shared" si="35"/>
        <v>0</v>
      </c>
      <c r="AD78" s="824">
        <f t="shared" si="36"/>
        <v>0</v>
      </c>
      <c r="AE78" s="825">
        <f t="shared" si="37"/>
        <v>0</v>
      </c>
      <c r="AF78" s="824">
        <f t="shared" si="38"/>
        <v>0</v>
      </c>
      <c r="AG78" s="824">
        <f t="shared" si="30"/>
        <v>0</v>
      </c>
      <c r="AH78" s="827">
        <f t="shared" si="47"/>
        <v>2004</v>
      </c>
      <c r="AI78" s="828">
        <f t="shared" si="39"/>
        <v>0</v>
      </c>
      <c r="AJ78" s="829">
        <f t="shared" si="40"/>
        <v>1657500</v>
      </c>
      <c r="AK78" s="830">
        <f t="shared" si="41"/>
        <v>1657500</v>
      </c>
      <c r="AL78" s="817">
        <f t="shared" si="48"/>
        <v>1657500</v>
      </c>
      <c r="AM78" s="817">
        <f t="shared" si="42"/>
        <v>1657500</v>
      </c>
      <c r="AN78" s="852">
        <v>1657500</v>
      </c>
      <c r="AO78" s="849">
        <f t="shared" si="43"/>
        <v>0</v>
      </c>
    </row>
    <row r="79" spans="1:41" s="794" customFormat="1" ht="33" customHeight="1" x14ac:dyDescent="0.2">
      <c r="A79" s="794" t="str">
        <f t="shared" si="44"/>
        <v>02.06.02.01</v>
      </c>
      <c r="B79" s="806" t="s">
        <v>36</v>
      </c>
      <c r="C79" s="821">
        <v>47</v>
      </c>
      <c r="D79" s="699" t="s">
        <v>861</v>
      </c>
      <c r="E79" s="777" t="s">
        <v>156</v>
      </c>
      <c r="F79" s="807"/>
      <c r="G79" s="807" t="s">
        <v>195</v>
      </c>
      <c r="H79" s="807"/>
      <c r="I79" s="807" t="s">
        <v>226</v>
      </c>
      <c r="J79" s="807">
        <v>2004</v>
      </c>
      <c r="K79" s="690"/>
      <c r="L79" s="690"/>
      <c r="M79" s="690"/>
      <c r="N79" s="690"/>
      <c r="O79" s="690"/>
      <c r="P79" s="807" t="s">
        <v>146</v>
      </c>
      <c r="Q79" s="815">
        <v>2100000</v>
      </c>
      <c r="R79" s="893"/>
      <c r="S79" s="890"/>
      <c r="T79" s="699"/>
      <c r="U79" s="699"/>
      <c r="V79" s="690" t="str">
        <f t="shared" si="29"/>
        <v>2.06.02</v>
      </c>
      <c r="W79" s="699" t="str">
        <f t="shared" si="45"/>
        <v>ALAT RUMAH TANGGA</v>
      </c>
      <c r="X79" s="699">
        <f t="shared" si="46"/>
        <v>5</v>
      </c>
      <c r="Y79" s="816">
        <f t="shared" si="31"/>
        <v>420000</v>
      </c>
      <c r="Z79" s="823">
        <f t="shared" si="32"/>
        <v>10</v>
      </c>
      <c r="AA79" s="824">
        <f t="shared" si="33"/>
        <v>2100000</v>
      </c>
      <c r="AB79" s="824">
        <f t="shared" si="34"/>
        <v>0</v>
      </c>
      <c r="AC79" s="824">
        <f t="shared" si="35"/>
        <v>0</v>
      </c>
      <c r="AD79" s="824">
        <f t="shared" si="36"/>
        <v>0</v>
      </c>
      <c r="AE79" s="825">
        <f t="shared" si="37"/>
        <v>0</v>
      </c>
      <c r="AF79" s="824">
        <f t="shared" si="38"/>
        <v>0</v>
      </c>
      <c r="AG79" s="824">
        <f t="shared" si="30"/>
        <v>0</v>
      </c>
      <c r="AH79" s="827">
        <f t="shared" si="47"/>
        <v>2004</v>
      </c>
      <c r="AI79" s="828">
        <f t="shared" si="39"/>
        <v>0</v>
      </c>
      <c r="AJ79" s="829">
        <f t="shared" si="40"/>
        <v>2100000</v>
      </c>
      <c r="AK79" s="830">
        <f t="shared" si="41"/>
        <v>2100000</v>
      </c>
      <c r="AL79" s="817">
        <f t="shared" si="48"/>
        <v>2100000</v>
      </c>
      <c r="AM79" s="817">
        <f t="shared" si="42"/>
        <v>2100000</v>
      </c>
      <c r="AN79" s="852">
        <v>2100000</v>
      </c>
      <c r="AO79" s="849">
        <f t="shared" si="43"/>
        <v>0</v>
      </c>
    </row>
    <row r="80" spans="1:41" s="794" customFormat="1" ht="33" customHeight="1" x14ac:dyDescent="0.2">
      <c r="A80" s="794" t="str">
        <f t="shared" si="44"/>
        <v>02.06.02.01</v>
      </c>
      <c r="B80" s="806" t="s">
        <v>36</v>
      </c>
      <c r="C80" s="821">
        <v>48</v>
      </c>
      <c r="D80" s="699" t="s">
        <v>849</v>
      </c>
      <c r="E80" s="777" t="s">
        <v>152</v>
      </c>
      <c r="F80" s="807"/>
      <c r="G80" s="807" t="s">
        <v>195</v>
      </c>
      <c r="H80" s="807"/>
      <c r="I80" s="807" t="s">
        <v>221</v>
      </c>
      <c r="J80" s="807">
        <v>2004</v>
      </c>
      <c r="K80" s="690"/>
      <c r="L80" s="690"/>
      <c r="M80" s="690"/>
      <c r="N80" s="690"/>
      <c r="O80" s="690"/>
      <c r="P80" s="807" t="s">
        <v>146</v>
      </c>
      <c r="Q80" s="815">
        <v>665000</v>
      </c>
      <c r="R80" s="893"/>
      <c r="S80" s="890"/>
      <c r="T80" s="699"/>
      <c r="U80" s="699"/>
      <c r="V80" s="690" t="str">
        <f t="shared" si="29"/>
        <v>2.06.02</v>
      </c>
      <c r="W80" s="699" t="str">
        <f t="shared" si="45"/>
        <v>ALAT RUMAH TANGGA</v>
      </c>
      <c r="X80" s="699">
        <f t="shared" si="46"/>
        <v>5</v>
      </c>
      <c r="Y80" s="816">
        <f t="shared" si="31"/>
        <v>133000</v>
      </c>
      <c r="Z80" s="823">
        <f t="shared" si="32"/>
        <v>10</v>
      </c>
      <c r="AA80" s="824">
        <f t="shared" si="33"/>
        <v>665000</v>
      </c>
      <c r="AB80" s="824">
        <f t="shared" si="34"/>
        <v>0</v>
      </c>
      <c r="AC80" s="824">
        <f t="shared" si="35"/>
        <v>0</v>
      </c>
      <c r="AD80" s="824">
        <f t="shared" si="36"/>
        <v>0</v>
      </c>
      <c r="AE80" s="825">
        <f t="shared" si="37"/>
        <v>0</v>
      </c>
      <c r="AF80" s="824">
        <f t="shared" si="38"/>
        <v>0</v>
      </c>
      <c r="AG80" s="824">
        <f t="shared" si="30"/>
        <v>0</v>
      </c>
      <c r="AH80" s="827">
        <f t="shared" si="47"/>
        <v>2004</v>
      </c>
      <c r="AI80" s="828">
        <f t="shared" si="39"/>
        <v>0</v>
      </c>
      <c r="AJ80" s="829">
        <f t="shared" si="40"/>
        <v>665000</v>
      </c>
      <c r="AK80" s="830">
        <f t="shared" si="41"/>
        <v>665000</v>
      </c>
      <c r="AL80" s="817">
        <f t="shared" si="48"/>
        <v>665000</v>
      </c>
      <c r="AM80" s="817">
        <f t="shared" si="42"/>
        <v>665000</v>
      </c>
      <c r="AN80" s="852">
        <v>665000</v>
      </c>
      <c r="AO80" s="849">
        <f t="shared" si="43"/>
        <v>0</v>
      </c>
    </row>
    <row r="81" spans="1:41" s="794" customFormat="1" ht="33" customHeight="1" x14ac:dyDescent="0.2">
      <c r="A81" s="794" t="str">
        <f t="shared" si="44"/>
        <v>02.06.02.01</v>
      </c>
      <c r="B81" s="806" t="s">
        <v>36</v>
      </c>
      <c r="C81" s="821">
        <v>49</v>
      </c>
      <c r="D81" s="699" t="s">
        <v>862</v>
      </c>
      <c r="E81" s="777" t="s">
        <v>384</v>
      </c>
      <c r="F81" s="807"/>
      <c r="G81" s="807" t="s">
        <v>195</v>
      </c>
      <c r="H81" s="807"/>
      <c r="I81" s="807" t="s">
        <v>226</v>
      </c>
      <c r="J81" s="807">
        <v>2003</v>
      </c>
      <c r="K81" s="690"/>
      <c r="L81" s="690"/>
      <c r="M81" s="690"/>
      <c r="N81" s="690"/>
      <c r="O81" s="690"/>
      <c r="P81" s="807" t="s">
        <v>146</v>
      </c>
      <c r="Q81" s="815">
        <v>700000</v>
      </c>
      <c r="R81" s="893"/>
      <c r="S81" s="890"/>
      <c r="T81" s="699"/>
      <c r="U81" s="699"/>
      <c r="V81" s="690" t="str">
        <f t="shared" si="29"/>
        <v>2.06.02</v>
      </c>
      <c r="W81" s="699" t="str">
        <f t="shared" si="45"/>
        <v>ALAT RUMAH TANGGA</v>
      </c>
      <c r="X81" s="699">
        <f t="shared" si="46"/>
        <v>5</v>
      </c>
      <c r="Y81" s="816">
        <f t="shared" si="31"/>
        <v>140000</v>
      </c>
      <c r="Z81" s="823">
        <f t="shared" si="32"/>
        <v>11</v>
      </c>
      <c r="AA81" s="824">
        <f t="shared" si="33"/>
        <v>700000</v>
      </c>
      <c r="AB81" s="824">
        <f t="shared" si="34"/>
        <v>0</v>
      </c>
      <c r="AC81" s="824">
        <f t="shared" si="35"/>
        <v>0</v>
      </c>
      <c r="AD81" s="824">
        <f t="shared" si="36"/>
        <v>0</v>
      </c>
      <c r="AE81" s="825">
        <f t="shared" si="37"/>
        <v>0</v>
      </c>
      <c r="AF81" s="824">
        <f t="shared" si="38"/>
        <v>0</v>
      </c>
      <c r="AG81" s="824">
        <f t="shared" si="30"/>
        <v>0</v>
      </c>
      <c r="AH81" s="827">
        <f t="shared" si="47"/>
        <v>2003</v>
      </c>
      <c r="AI81" s="828">
        <f t="shared" si="39"/>
        <v>0</v>
      </c>
      <c r="AJ81" s="829">
        <f t="shared" si="40"/>
        <v>700000</v>
      </c>
      <c r="AK81" s="830">
        <f t="shared" si="41"/>
        <v>700000</v>
      </c>
      <c r="AL81" s="817">
        <f t="shared" si="48"/>
        <v>700000</v>
      </c>
      <c r="AM81" s="817">
        <f t="shared" si="42"/>
        <v>700000</v>
      </c>
      <c r="AN81" s="852">
        <v>700000</v>
      </c>
      <c r="AO81" s="849">
        <f t="shared" si="43"/>
        <v>0</v>
      </c>
    </row>
    <row r="82" spans="1:41" s="794" customFormat="1" ht="33" customHeight="1" x14ac:dyDescent="0.2">
      <c r="A82" s="794" t="str">
        <f t="shared" si="44"/>
        <v>02.06.02.01</v>
      </c>
      <c r="B82" s="806" t="s">
        <v>36</v>
      </c>
      <c r="C82" s="821">
        <v>50</v>
      </c>
      <c r="D82" s="699" t="s">
        <v>849</v>
      </c>
      <c r="E82" s="777" t="s">
        <v>152</v>
      </c>
      <c r="F82" s="807"/>
      <c r="G82" s="807" t="s">
        <v>195</v>
      </c>
      <c r="H82" s="807"/>
      <c r="I82" s="807" t="s">
        <v>221</v>
      </c>
      <c r="J82" s="807">
        <v>2004</v>
      </c>
      <c r="K82" s="690"/>
      <c r="L82" s="690"/>
      <c r="M82" s="690"/>
      <c r="N82" s="690"/>
      <c r="O82" s="690"/>
      <c r="P82" s="807" t="s">
        <v>146</v>
      </c>
      <c r="Q82" s="815">
        <v>665000</v>
      </c>
      <c r="R82" s="893"/>
      <c r="S82" s="890"/>
      <c r="T82" s="699"/>
      <c r="U82" s="699"/>
      <c r="V82" s="690" t="str">
        <f t="shared" si="29"/>
        <v>2.06.02</v>
      </c>
      <c r="W82" s="699" t="str">
        <f t="shared" si="45"/>
        <v>ALAT RUMAH TANGGA</v>
      </c>
      <c r="X82" s="699">
        <f t="shared" si="46"/>
        <v>5</v>
      </c>
      <c r="Y82" s="816">
        <f t="shared" si="31"/>
        <v>133000</v>
      </c>
      <c r="Z82" s="823">
        <f t="shared" si="32"/>
        <v>10</v>
      </c>
      <c r="AA82" s="824">
        <f t="shared" si="33"/>
        <v>665000</v>
      </c>
      <c r="AB82" s="824">
        <f t="shared" si="34"/>
        <v>0</v>
      </c>
      <c r="AC82" s="824">
        <f t="shared" si="35"/>
        <v>0</v>
      </c>
      <c r="AD82" s="824">
        <f t="shared" si="36"/>
        <v>0</v>
      </c>
      <c r="AE82" s="825">
        <f t="shared" si="37"/>
        <v>0</v>
      </c>
      <c r="AF82" s="824">
        <f t="shared" si="38"/>
        <v>0</v>
      </c>
      <c r="AG82" s="824">
        <f t="shared" si="30"/>
        <v>0</v>
      </c>
      <c r="AH82" s="827">
        <f t="shared" si="47"/>
        <v>2004</v>
      </c>
      <c r="AI82" s="828">
        <f t="shared" si="39"/>
        <v>0</v>
      </c>
      <c r="AJ82" s="829">
        <f t="shared" si="40"/>
        <v>665000</v>
      </c>
      <c r="AK82" s="830">
        <f t="shared" si="41"/>
        <v>665000</v>
      </c>
      <c r="AL82" s="817">
        <f t="shared" si="48"/>
        <v>665000</v>
      </c>
      <c r="AM82" s="817">
        <f t="shared" si="42"/>
        <v>665000</v>
      </c>
      <c r="AN82" s="852">
        <v>665000</v>
      </c>
      <c r="AO82" s="849">
        <f t="shared" si="43"/>
        <v>0</v>
      </c>
    </row>
    <row r="83" spans="1:41" s="794" customFormat="1" ht="33" customHeight="1" x14ac:dyDescent="0.2">
      <c r="A83" s="794" t="str">
        <f t="shared" si="44"/>
        <v>02.06.02.04</v>
      </c>
      <c r="B83" s="806" t="s">
        <v>36</v>
      </c>
      <c r="C83" s="821">
        <v>51</v>
      </c>
      <c r="D83" s="699" t="s">
        <v>250</v>
      </c>
      <c r="E83" s="777" t="s">
        <v>158</v>
      </c>
      <c r="F83" s="807"/>
      <c r="G83" s="807" t="s">
        <v>472</v>
      </c>
      <c r="H83" s="807"/>
      <c r="I83" s="807" t="s">
        <v>223</v>
      </c>
      <c r="J83" s="807">
        <v>2006</v>
      </c>
      <c r="K83" s="690"/>
      <c r="L83" s="690"/>
      <c r="M83" s="690"/>
      <c r="N83" s="690"/>
      <c r="O83" s="690"/>
      <c r="P83" s="807" t="s">
        <v>146</v>
      </c>
      <c r="Q83" s="815">
        <v>5600000</v>
      </c>
      <c r="R83" s="893"/>
      <c r="S83" s="890"/>
      <c r="T83" s="699"/>
      <c r="U83" s="699"/>
      <c r="V83" s="690" t="str">
        <f t="shared" si="29"/>
        <v>2.06.02</v>
      </c>
      <c r="W83" s="699" t="str">
        <f t="shared" si="45"/>
        <v>ALAT RUMAH TANGGA</v>
      </c>
      <c r="X83" s="699">
        <f t="shared" si="46"/>
        <v>5</v>
      </c>
      <c r="Y83" s="816">
        <f t="shared" si="31"/>
        <v>1120000</v>
      </c>
      <c r="Z83" s="823">
        <f t="shared" si="32"/>
        <v>8</v>
      </c>
      <c r="AA83" s="824">
        <f t="shared" si="33"/>
        <v>5600000</v>
      </c>
      <c r="AB83" s="824">
        <f t="shared" si="34"/>
        <v>0</v>
      </c>
      <c r="AC83" s="824">
        <f t="shared" si="35"/>
        <v>0</v>
      </c>
      <c r="AD83" s="824">
        <f t="shared" si="36"/>
        <v>0</v>
      </c>
      <c r="AE83" s="825">
        <f t="shared" si="37"/>
        <v>0</v>
      </c>
      <c r="AF83" s="824">
        <f t="shared" si="38"/>
        <v>0</v>
      </c>
      <c r="AG83" s="824">
        <f t="shared" si="30"/>
        <v>0</v>
      </c>
      <c r="AH83" s="827">
        <f t="shared" si="47"/>
        <v>2006</v>
      </c>
      <c r="AI83" s="828">
        <f t="shared" si="39"/>
        <v>0</v>
      </c>
      <c r="AJ83" s="829">
        <f t="shared" ref="AJ83:AJ141" si="49">AA83+AB83+AC83+AD83</f>
        <v>5600000</v>
      </c>
      <c r="AK83" s="830">
        <f t="shared" ref="AK83:AK141" si="50">AA83+AB83+AC83+AD83+AE83</f>
        <v>5600000</v>
      </c>
      <c r="AL83" s="817">
        <f t="shared" si="48"/>
        <v>5600000</v>
      </c>
      <c r="AM83" s="817">
        <f t="shared" si="42"/>
        <v>5600000</v>
      </c>
      <c r="AN83" s="852">
        <v>5600000</v>
      </c>
      <c r="AO83" s="849">
        <f t="shared" si="43"/>
        <v>0</v>
      </c>
    </row>
    <row r="84" spans="1:41" s="794" customFormat="1" ht="33" customHeight="1" x14ac:dyDescent="0.2">
      <c r="A84" s="794" t="str">
        <f t="shared" si="44"/>
        <v>02.06.02.01</v>
      </c>
      <c r="B84" s="806" t="s">
        <v>36</v>
      </c>
      <c r="C84" s="821">
        <v>52</v>
      </c>
      <c r="D84" s="699" t="s">
        <v>256</v>
      </c>
      <c r="E84" s="777" t="s">
        <v>161</v>
      </c>
      <c r="F84" s="807"/>
      <c r="G84" s="807" t="s">
        <v>474</v>
      </c>
      <c r="H84" s="807"/>
      <c r="I84" s="807" t="s">
        <v>228</v>
      </c>
      <c r="J84" s="807">
        <v>2006</v>
      </c>
      <c r="K84" s="690"/>
      <c r="L84" s="690"/>
      <c r="M84" s="690"/>
      <c r="N84" s="690"/>
      <c r="O84" s="690"/>
      <c r="P84" s="807" t="s">
        <v>146</v>
      </c>
      <c r="Q84" s="815">
        <v>800000</v>
      </c>
      <c r="R84" s="893"/>
      <c r="S84" s="890"/>
      <c r="T84" s="699"/>
      <c r="U84" s="699"/>
      <c r="V84" s="690" t="str">
        <f t="shared" si="29"/>
        <v>2.06.02</v>
      </c>
      <c r="W84" s="699" t="str">
        <f t="shared" si="45"/>
        <v>ALAT RUMAH TANGGA</v>
      </c>
      <c r="X84" s="699">
        <f t="shared" si="46"/>
        <v>5</v>
      </c>
      <c r="Y84" s="816">
        <f t="shared" si="31"/>
        <v>160000</v>
      </c>
      <c r="Z84" s="823">
        <f t="shared" si="32"/>
        <v>8</v>
      </c>
      <c r="AA84" s="824">
        <f t="shared" si="33"/>
        <v>800000</v>
      </c>
      <c r="AB84" s="824">
        <f t="shared" si="34"/>
        <v>0</v>
      </c>
      <c r="AC84" s="824">
        <f t="shared" si="35"/>
        <v>0</v>
      </c>
      <c r="AD84" s="824">
        <f t="shared" si="36"/>
        <v>0</v>
      </c>
      <c r="AE84" s="825">
        <f t="shared" si="37"/>
        <v>0</v>
      </c>
      <c r="AF84" s="824">
        <f t="shared" si="38"/>
        <v>0</v>
      </c>
      <c r="AG84" s="824">
        <f t="shared" si="30"/>
        <v>0</v>
      </c>
      <c r="AH84" s="827">
        <f t="shared" si="47"/>
        <v>2006</v>
      </c>
      <c r="AI84" s="828">
        <f t="shared" si="39"/>
        <v>0</v>
      </c>
      <c r="AJ84" s="829">
        <f t="shared" si="49"/>
        <v>800000</v>
      </c>
      <c r="AK84" s="830">
        <f t="shared" si="50"/>
        <v>800000</v>
      </c>
      <c r="AL84" s="817">
        <f t="shared" si="48"/>
        <v>800000</v>
      </c>
      <c r="AM84" s="817">
        <f t="shared" si="42"/>
        <v>800000</v>
      </c>
      <c r="AN84" s="852">
        <v>800000</v>
      </c>
      <c r="AO84" s="849">
        <f t="shared" si="43"/>
        <v>0</v>
      </c>
    </row>
    <row r="85" spans="1:41" s="794" customFormat="1" ht="33" customHeight="1" x14ac:dyDescent="0.2">
      <c r="A85" s="794" t="str">
        <f t="shared" si="44"/>
        <v>02.06.03.05</v>
      </c>
      <c r="B85" s="806" t="s">
        <v>36</v>
      </c>
      <c r="C85" s="821">
        <v>53</v>
      </c>
      <c r="D85" s="699" t="s">
        <v>425</v>
      </c>
      <c r="E85" s="777" t="s">
        <v>149</v>
      </c>
      <c r="F85" s="807"/>
      <c r="G85" s="807" t="s">
        <v>197</v>
      </c>
      <c r="H85" s="807"/>
      <c r="I85" s="807" t="s">
        <v>223</v>
      </c>
      <c r="J85" s="807">
        <v>2004</v>
      </c>
      <c r="K85" s="690"/>
      <c r="L85" s="690"/>
      <c r="M85" s="690"/>
      <c r="N85" s="690"/>
      <c r="O85" s="690"/>
      <c r="P85" s="807" t="s">
        <v>146</v>
      </c>
      <c r="Q85" s="815">
        <v>6433000</v>
      </c>
      <c r="R85" s="893"/>
      <c r="S85" s="890"/>
      <c r="T85" s="699"/>
      <c r="U85" s="699"/>
      <c r="V85" s="690" t="str">
        <f t="shared" si="29"/>
        <v>2.06.03</v>
      </c>
      <c r="W85" s="699" t="str">
        <f t="shared" si="45"/>
        <v>KOMPUTER</v>
      </c>
      <c r="X85" s="699">
        <f t="shared" si="46"/>
        <v>4</v>
      </c>
      <c r="Y85" s="816">
        <f t="shared" si="31"/>
        <v>1608250</v>
      </c>
      <c r="Z85" s="823">
        <f t="shared" si="32"/>
        <v>10</v>
      </c>
      <c r="AA85" s="824">
        <f t="shared" si="33"/>
        <v>6433000</v>
      </c>
      <c r="AB85" s="824">
        <f t="shared" si="34"/>
        <v>0</v>
      </c>
      <c r="AC85" s="824">
        <f t="shared" si="35"/>
        <v>0</v>
      </c>
      <c r="AD85" s="824">
        <f t="shared" si="36"/>
        <v>0</v>
      </c>
      <c r="AE85" s="825">
        <f t="shared" si="37"/>
        <v>0</v>
      </c>
      <c r="AF85" s="824">
        <f t="shared" si="38"/>
        <v>0</v>
      </c>
      <c r="AG85" s="824">
        <f t="shared" si="30"/>
        <v>0</v>
      </c>
      <c r="AH85" s="827">
        <f t="shared" si="47"/>
        <v>2004</v>
      </c>
      <c r="AI85" s="828">
        <f t="shared" si="39"/>
        <v>0</v>
      </c>
      <c r="AJ85" s="829">
        <f t="shared" si="49"/>
        <v>6433000</v>
      </c>
      <c r="AK85" s="830">
        <f t="shared" si="50"/>
        <v>6433000</v>
      </c>
      <c r="AL85" s="817">
        <f t="shared" si="48"/>
        <v>6433000</v>
      </c>
      <c r="AM85" s="817">
        <f t="shared" si="42"/>
        <v>6433000</v>
      </c>
      <c r="AN85" s="852">
        <v>6433000</v>
      </c>
      <c r="AO85" s="849">
        <f t="shared" si="43"/>
        <v>0</v>
      </c>
    </row>
    <row r="86" spans="1:41" s="794" customFormat="1" ht="33" customHeight="1" x14ac:dyDescent="0.2">
      <c r="A86" s="794" t="str">
        <f t="shared" si="44"/>
        <v>02.06.02.01</v>
      </c>
      <c r="B86" s="806" t="s">
        <v>36</v>
      </c>
      <c r="C86" s="821">
        <v>54</v>
      </c>
      <c r="D86" s="699" t="s">
        <v>861</v>
      </c>
      <c r="E86" s="777" t="s">
        <v>156</v>
      </c>
      <c r="F86" s="807"/>
      <c r="G86" s="807" t="s">
        <v>470</v>
      </c>
      <c r="H86" s="807"/>
      <c r="I86" s="807" t="s">
        <v>224</v>
      </c>
      <c r="J86" s="807">
        <v>2001</v>
      </c>
      <c r="K86" s="690"/>
      <c r="L86" s="690"/>
      <c r="M86" s="690"/>
      <c r="N86" s="690"/>
      <c r="O86" s="690"/>
      <c r="P86" s="807" t="s">
        <v>146</v>
      </c>
      <c r="Q86" s="815">
        <v>910000</v>
      </c>
      <c r="R86" s="893"/>
      <c r="S86" s="890"/>
      <c r="T86" s="699"/>
      <c r="U86" s="699"/>
      <c r="V86" s="690" t="str">
        <f t="shared" si="29"/>
        <v>2.06.02</v>
      </c>
      <c r="W86" s="699" t="str">
        <f t="shared" si="45"/>
        <v>ALAT RUMAH TANGGA</v>
      </c>
      <c r="X86" s="699">
        <f t="shared" si="46"/>
        <v>5</v>
      </c>
      <c r="Y86" s="816">
        <f t="shared" si="31"/>
        <v>182000</v>
      </c>
      <c r="Z86" s="823">
        <f t="shared" si="32"/>
        <v>13</v>
      </c>
      <c r="AA86" s="824">
        <f t="shared" si="33"/>
        <v>910000</v>
      </c>
      <c r="AB86" s="824">
        <f t="shared" si="34"/>
        <v>0</v>
      </c>
      <c r="AC86" s="824">
        <f t="shared" si="35"/>
        <v>0</v>
      </c>
      <c r="AD86" s="824">
        <f t="shared" si="36"/>
        <v>0</v>
      </c>
      <c r="AE86" s="825">
        <f t="shared" si="37"/>
        <v>0</v>
      </c>
      <c r="AF86" s="824">
        <f t="shared" si="38"/>
        <v>0</v>
      </c>
      <c r="AG86" s="824">
        <f t="shared" si="30"/>
        <v>0</v>
      </c>
      <c r="AH86" s="827">
        <f t="shared" si="47"/>
        <v>2001</v>
      </c>
      <c r="AI86" s="828">
        <f t="shared" si="39"/>
        <v>0</v>
      </c>
      <c r="AJ86" s="829">
        <f t="shared" si="49"/>
        <v>910000</v>
      </c>
      <c r="AK86" s="830">
        <f t="shared" si="50"/>
        <v>910000</v>
      </c>
      <c r="AL86" s="817">
        <f t="shared" si="48"/>
        <v>910000</v>
      </c>
      <c r="AM86" s="817">
        <f t="shared" si="42"/>
        <v>910000</v>
      </c>
      <c r="AN86" s="852">
        <v>910000</v>
      </c>
      <c r="AO86" s="849">
        <f t="shared" si="43"/>
        <v>0</v>
      </c>
    </row>
    <row r="87" spans="1:41" s="794" customFormat="1" ht="33" customHeight="1" x14ac:dyDescent="0.2">
      <c r="A87" s="794" t="str">
        <f t="shared" si="44"/>
        <v>02.06.03.05</v>
      </c>
      <c r="B87" s="806" t="s">
        <v>36</v>
      </c>
      <c r="C87" s="821">
        <v>55</v>
      </c>
      <c r="D87" s="699" t="s">
        <v>848</v>
      </c>
      <c r="E87" s="777" t="s">
        <v>153</v>
      </c>
      <c r="F87" s="807"/>
      <c r="G87" s="807" t="s">
        <v>215</v>
      </c>
      <c r="H87" s="807"/>
      <c r="I87" s="807" t="s">
        <v>231</v>
      </c>
      <c r="J87" s="807">
        <v>2004</v>
      </c>
      <c r="K87" s="690"/>
      <c r="L87" s="690"/>
      <c r="M87" s="690"/>
      <c r="N87" s="690"/>
      <c r="O87" s="690"/>
      <c r="P87" s="807" t="s">
        <v>146</v>
      </c>
      <c r="Q87" s="815">
        <v>595000</v>
      </c>
      <c r="R87" s="893"/>
      <c r="S87" s="890"/>
      <c r="T87" s="699"/>
      <c r="U87" s="699"/>
      <c r="V87" s="690" t="str">
        <f t="shared" si="29"/>
        <v>2.06.03</v>
      </c>
      <c r="W87" s="699" t="str">
        <f t="shared" si="45"/>
        <v>KOMPUTER</v>
      </c>
      <c r="X87" s="699">
        <f t="shared" si="46"/>
        <v>4</v>
      </c>
      <c r="Y87" s="816">
        <f t="shared" si="31"/>
        <v>148750</v>
      </c>
      <c r="Z87" s="823">
        <f t="shared" si="32"/>
        <v>10</v>
      </c>
      <c r="AA87" s="824">
        <f t="shared" si="33"/>
        <v>595000</v>
      </c>
      <c r="AB87" s="824">
        <f t="shared" si="34"/>
        <v>0</v>
      </c>
      <c r="AC87" s="824">
        <f t="shared" si="35"/>
        <v>0</v>
      </c>
      <c r="AD87" s="824">
        <f t="shared" si="36"/>
        <v>0</v>
      </c>
      <c r="AE87" s="825">
        <f t="shared" si="37"/>
        <v>0</v>
      </c>
      <c r="AF87" s="824">
        <f t="shared" si="38"/>
        <v>0</v>
      </c>
      <c r="AG87" s="824">
        <f t="shared" si="30"/>
        <v>0</v>
      </c>
      <c r="AH87" s="827">
        <f t="shared" si="47"/>
        <v>2004</v>
      </c>
      <c r="AI87" s="828">
        <f t="shared" si="39"/>
        <v>0</v>
      </c>
      <c r="AJ87" s="829">
        <f t="shared" si="49"/>
        <v>595000</v>
      </c>
      <c r="AK87" s="830">
        <f t="shared" si="50"/>
        <v>595000</v>
      </c>
      <c r="AL87" s="817">
        <f t="shared" si="48"/>
        <v>595000</v>
      </c>
      <c r="AM87" s="817">
        <f t="shared" si="42"/>
        <v>595000</v>
      </c>
      <c r="AN87" s="852">
        <v>595000</v>
      </c>
      <c r="AO87" s="849">
        <f t="shared" si="43"/>
        <v>0</v>
      </c>
    </row>
    <row r="88" spans="1:41" s="794" customFormat="1" ht="33" customHeight="1" x14ac:dyDescent="0.2">
      <c r="A88" s="794" t="str">
        <f t="shared" si="44"/>
        <v>02.06.02.01</v>
      </c>
      <c r="B88" s="806" t="s">
        <v>36</v>
      </c>
      <c r="C88" s="821">
        <v>56</v>
      </c>
      <c r="D88" s="699" t="s">
        <v>861</v>
      </c>
      <c r="E88" s="777" t="s">
        <v>156</v>
      </c>
      <c r="F88" s="807"/>
      <c r="G88" s="807" t="s">
        <v>195</v>
      </c>
      <c r="H88" s="807"/>
      <c r="I88" s="807" t="s">
        <v>226</v>
      </c>
      <c r="J88" s="807">
        <v>2004</v>
      </c>
      <c r="K88" s="690"/>
      <c r="L88" s="690"/>
      <c r="M88" s="690"/>
      <c r="N88" s="690"/>
      <c r="O88" s="690"/>
      <c r="P88" s="807" t="s">
        <v>146</v>
      </c>
      <c r="Q88" s="815">
        <v>1400000</v>
      </c>
      <c r="R88" s="893"/>
      <c r="S88" s="890"/>
      <c r="T88" s="699"/>
      <c r="U88" s="699"/>
      <c r="V88" s="690" t="str">
        <f t="shared" si="29"/>
        <v>2.06.02</v>
      </c>
      <c r="W88" s="699" t="str">
        <f t="shared" si="45"/>
        <v>ALAT RUMAH TANGGA</v>
      </c>
      <c r="X88" s="699">
        <f t="shared" si="46"/>
        <v>5</v>
      </c>
      <c r="Y88" s="816">
        <f t="shared" si="31"/>
        <v>280000</v>
      </c>
      <c r="Z88" s="823">
        <f t="shared" si="32"/>
        <v>10</v>
      </c>
      <c r="AA88" s="824">
        <f t="shared" si="33"/>
        <v>1400000</v>
      </c>
      <c r="AB88" s="824">
        <f t="shared" si="34"/>
        <v>0</v>
      </c>
      <c r="AC88" s="824">
        <f t="shared" si="35"/>
        <v>0</v>
      </c>
      <c r="AD88" s="824">
        <f t="shared" si="36"/>
        <v>0</v>
      </c>
      <c r="AE88" s="825">
        <f t="shared" si="37"/>
        <v>0</v>
      </c>
      <c r="AF88" s="824">
        <f t="shared" si="38"/>
        <v>0</v>
      </c>
      <c r="AG88" s="824">
        <f t="shared" si="30"/>
        <v>0</v>
      </c>
      <c r="AH88" s="827">
        <f t="shared" si="47"/>
        <v>2004</v>
      </c>
      <c r="AI88" s="828">
        <f t="shared" si="39"/>
        <v>0</v>
      </c>
      <c r="AJ88" s="829">
        <f t="shared" si="49"/>
        <v>1400000</v>
      </c>
      <c r="AK88" s="830">
        <f t="shared" si="50"/>
        <v>1400000</v>
      </c>
      <c r="AL88" s="817">
        <f t="shared" si="48"/>
        <v>1400000</v>
      </c>
      <c r="AM88" s="817">
        <f t="shared" si="42"/>
        <v>1400000</v>
      </c>
      <c r="AN88" s="852">
        <v>1400000</v>
      </c>
      <c r="AO88" s="849">
        <f t="shared" si="43"/>
        <v>0</v>
      </c>
    </row>
    <row r="89" spans="1:41" s="794" customFormat="1" ht="33" customHeight="1" x14ac:dyDescent="0.2">
      <c r="A89" s="794" t="str">
        <f t="shared" si="44"/>
        <v>02.06.03.05</v>
      </c>
      <c r="B89" s="806" t="s">
        <v>36</v>
      </c>
      <c r="C89" s="821">
        <v>57</v>
      </c>
      <c r="D89" s="699" t="s">
        <v>848</v>
      </c>
      <c r="E89" s="777" t="s">
        <v>153</v>
      </c>
      <c r="F89" s="807"/>
      <c r="G89" s="807" t="s">
        <v>475</v>
      </c>
      <c r="H89" s="807"/>
      <c r="I89" s="807" t="s">
        <v>231</v>
      </c>
      <c r="J89" s="807">
        <v>2003</v>
      </c>
      <c r="K89" s="690"/>
      <c r="L89" s="690"/>
      <c r="M89" s="690"/>
      <c r="N89" s="690"/>
      <c r="O89" s="690"/>
      <c r="P89" s="807" t="s">
        <v>146</v>
      </c>
      <c r="Q89" s="815">
        <v>35594440.299999997</v>
      </c>
      <c r="R89" s="893"/>
      <c r="S89" s="890"/>
      <c r="T89" s="699"/>
      <c r="U89" s="699"/>
      <c r="V89" s="690" t="str">
        <f t="shared" si="29"/>
        <v>2.06.03</v>
      </c>
      <c r="W89" s="699" t="str">
        <f t="shared" si="45"/>
        <v>KOMPUTER</v>
      </c>
      <c r="X89" s="699">
        <f t="shared" si="46"/>
        <v>4</v>
      </c>
      <c r="Y89" s="816">
        <f t="shared" si="31"/>
        <v>8898610.0749999993</v>
      </c>
      <c r="Z89" s="823">
        <f t="shared" si="32"/>
        <v>11</v>
      </c>
      <c r="AA89" s="824">
        <f t="shared" si="33"/>
        <v>35594440.299999997</v>
      </c>
      <c r="AB89" s="824">
        <f t="shared" si="34"/>
        <v>0</v>
      </c>
      <c r="AC89" s="824">
        <f t="shared" si="35"/>
        <v>0</v>
      </c>
      <c r="AD89" s="824">
        <f t="shared" si="36"/>
        <v>0</v>
      </c>
      <c r="AE89" s="825">
        <f t="shared" si="37"/>
        <v>0</v>
      </c>
      <c r="AF89" s="824">
        <f t="shared" si="38"/>
        <v>0</v>
      </c>
      <c r="AG89" s="824">
        <f t="shared" si="30"/>
        <v>0</v>
      </c>
      <c r="AH89" s="827">
        <f t="shared" si="47"/>
        <v>2003</v>
      </c>
      <c r="AI89" s="828">
        <f t="shared" si="39"/>
        <v>0</v>
      </c>
      <c r="AJ89" s="829">
        <f t="shared" si="49"/>
        <v>35594440.299999997</v>
      </c>
      <c r="AK89" s="830">
        <f t="shared" si="50"/>
        <v>35594440.299999997</v>
      </c>
      <c r="AL89" s="817">
        <f t="shared" si="48"/>
        <v>35594440.299999997</v>
      </c>
      <c r="AM89" s="817">
        <f t="shared" si="42"/>
        <v>35594440.299999997</v>
      </c>
      <c r="AN89" s="852">
        <v>35594440.299999997</v>
      </c>
      <c r="AO89" s="849">
        <f t="shared" si="43"/>
        <v>0</v>
      </c>
    </row>
    <row r="90" spans="1:41" s="794" customFormat="1" ht="33" customHeight="1" x14ac:dyDescent="0.2">
      <c r="A90" s="794" t="str">
        <f t="shared" si="44"/>
        <v>02.06.03.03</v>
      </c>
      <c r="B90" s="806" t="s">
        <v>36</v>
      </c>
      <c r="C90" s="821">
        <v>58</v>
      </c>
      <c r="D90" s="699" t="s">
        <v>855</v>
      </c>
      <c r="E90" s="777" t="s">
        <v>154</v>
      </c>
      <c r="F90" s="807"/>
      <c r="G90" s="807" t="s">
        <v>215</v>
      </c>
      <c r="H90" s="807"/>
      <c r="I90" s="807" t="s">
        <v>224</v>
      </c>
      <c r="J90" s="807">
        <v>2004</v>
      </c>
      <c r="K90" s="690"/>
      <c r="L90" s="690"/>
      <c r="M90" s="690"/>
      <c r="N90" s="690"/>
      <c r="O90" s="690"/>
      <c r="P90" s="807" t="s">
        <v>146</v>
      </c>
      <c r="Q90" s="815">
        <v>6860000</v>
      </c>
      <c r="R90" s="893"/>
      <c r="S90" s="890"/>
      <c r="T90" s="699"/>
      <c r="U90" s="699"/>
      <c r="V90" s="690" t="str">
        <f t="shared" si="29"/>
        <v>2.06.03</v>
      </c>
      <c r="W90" s="699" t="str">
        <f t="shared" si="45"/>
        <v>KOMPUTER</v>
      </c>
      <c r="X90" s="699">
        <f t="shared" si="46"/>
        <v>4</v>
      </c>
      <c r="Y90" s="816">
        <f t="shared" si="31"/>
        <v>1715000</v>
      </c>
      <c r="Z90" s="823">
        <f t="shared" si="32"/>
        <v>10</v>
      </c>
      <c r="AA90" s="824">
        <f t="shared" si="33"/>
        <v>6860000</v>
      </c>
      <c r="AB90" s="824">
        <f t="shared" si="34"/>
        <v>0</v>
      </c>
      <c r="AC90" s="824">
        <f t="shared" si="35"/>
        <v>0</v>
      </c>
      <c r="AD90" s="824">
        <f t="shared" si="36"/>
        <v>0</v>
      </c>
      <c r="AE90" s="825">
        <f t="shared" si="37"/>
        <v>0</v>
      </c>
      <c r="AF90" s="824">
        <f t="shared" si="38"/>
        <v>0</v>
      </c>
      <c r="AG90" s="824">
        <f t="shared" si="30"/>
        <v>0</v>
      </c>
      <c r="AH90" s="827">
        <f t="shared" si="47"/>
        <v>2004</v>
      </c>
      <c r="AI90" s="828">
        <f t="shared" si="39"/>
        <v>0</v>
      </c>
      <c r="AJ90" s="829">
        <f t="shared" si="49"/>
        <v>6860000</v>
      </c>
      <c r="AK90" s="830">
        <f t="shared" si="50"/>
        <v>6860000</v>
      </c>
      <c r="AL90" s="817">
        <f t="shared" si="48"/>
        <v>6860000</v>
      </c>
      <c r="AM90" s="817">
        <f t="shared" si="42"/>
        <v>6860000</v>
      </c>
      <c r="AN90" s="852">
        <v>6860000</v>
      </c>
      <c r="AO90" s="849">
        <f t="shared" si="43"/>
        <v>0</v>
      </c>
    </row>
    <row r="91" spans="1:41" s="794" customFormat="1" ht="33" customHeight="1" x14ac:dyDescent="0.2">
      <c r="A91" s="794" t="str">
        <f t="shared" si="44"/>
        <v>02.06.02.01</v>
      </c>
      <c r="B91" s="806" t="s">
        <v>36</v>
      </c>
      <c r="C91" s="821">
        <v>59</v>
      </c>
      <c r="D91" s="699" t="s">
        <v>861</v>
      </c>
      <c r="E91" s="777" t="s">
        <v>156</v>
      </c>
      <c r="F91" s="807"/>
      <c r="G91" s="807" t="s">
        <v>195</v>
      </c>
      <c r="H91" s="807"/>
      <c r="I91" s="807" t="s">
        <v>226</v>
      </c>
      <c r="J91" s="807">
        <v>2004</v>
      </c>
      <c r="K91" s="690"/>
      <c r="L91" s="690"/>
      <c r="M91" s="690"/>
      <c r="N91" s="690"/>
      <c r="O91" s="690"/>
      <c r="P91" s="807" t="s">
        <v>146</v>
      </c>
      <c r="Q91" s="815">
        <v>700000</v>
      </c>
      <c r="R91" s="893"/>
      <c r="S91" s="890"/>
      <c r="T91" s="699"/>
      <c r="U91" s="699"/>
      <c r="V91" s="690" t="str">
        <f t="shared" si="29"/>
        <v>2.06.02</v>
      </c>
      <c r="W91" s="699" t="str">
        <f t="shared" si="45"/>
        <v>ALAT RUMAH TANGGA</v>
      </c>
      <c r="X91" s="699">
        <f t="shared" si="46"/>
        <v>5</v>
      </c>
      <c r="Y91" s="816">
        <f t="shared" si="31"/>
        <v>140000</v>
      </c>
      <c r="Z91" s="823">
        <f t="shared" si="32"/>
        <v>10</v>
      </c>
      <c r="AA91" s="824">
        <f t="shared" si="33"/>
        <v>700000</v>
      </c>
      <c r="AB91" s="824">
        <f t="shared" si="34"/>
        <v>0</v>
      </c>
      <c r="AC91" s="824">
        <f t="shared" si="35"/>
        <v>0</v>
      </c>
      <c r="AD91" s="824">
        <f t="shared" si="36"/>
        <v>0</v>
      </c>
      <c r="AE91" s="825">
        <f t="shared" si="37"/>
        <v>0</v>
      </c>
      <c r="AF91" s="824">
        <f t="shared" si="38"/>
        <v>0</v>
      </c>
      <c r="AG91" s="824">
        <f t="shared" si="30"/>
        <v>0</v>
      </c>
      <c r="AH91" s="827">
        <f t="shared" si="47"/>
        <v>2004</v>
      </c>
      <c r="AI91" s="828">
        <f t="shared" si="39"/>
        <v>0</v>
      </c>
      <c r="AJ91" s="829">
        <f t="shared" si="49"/>
        <v>700000</v>
      </c>
      <c r="AK91" s="830">
        <f t="shared" si="50"/>
        <v>700000</v>
      </c>
      <c r="AL91" s="817">
        <f t="shared" si="48"/>
        <v>700000</v>
      </c>
      <c r="AM91" s="817">
        <f t="shared" si="42"/>
        <v>700000</v>
      </c>
      <c r="AN91" s="852">
        <v>700000</v>
      </c>
      <c r="AO91" s="849">
        <f t="shared" si="43"/>
        <v>0</v>
      </c>
    </row>
    <row r="92" spans="1:41" s="794" customFormat="1" ht="33" customHeight="1" x14ac:dyDescent="0.2">
      <c r="A92" s="794" t="str">
        <f t="shared" si="44"/>
        <v>02.06.03.03</v>
      </c>
      <c r="B92" s="806" t="s">
        <v>36</v>
      </c>
      <c r="C92" s="821">
        <v>60</v>
      </c>
      <c r="D92" s="699" t="s">
        <v>855</v>
      </c>
      <c r="E92" s="777" t="s">
        <v>154</v>
      </c>
      <c r="F92" s="807"/>
      <c r="G92" s="807" t="s">
        <v>476</v>
      </c>
      <c r="H92" s="807"/>
      <c r="I92" s="807" t="s">
        <v>224</v>
      </c>
      <c r="J92" s="807">
        <v>2003</v>
      </c>
      <c r="K92" s="690"/>
      <c r="L92" s="690"/>
      <c r="M92" s="690"/>
      <c r="N92" s="690"/>
      <c r="O92" s="690"/>
      <c r="P92" s="807" t="s">
        <v>146</v>
      </c>
      <c r="Q92" s="815">
        <v>1380000</v>
      </c>
      <c r="R92" s="893"/>
      <c r="S92" s="890"/>
      <c r="T92" s="699"/>
      <c r="U92" s="699"/>
      <c r="V92" s="690" t="str">
        <f t="shared" si="29"/>
        <v>2.06.03</v>
      </c>
      <c r="W92" s="699" t="str">
        <f t="shared" si="45"/>
        <v>KOMPUTER</v>
      </c>
      <c r="X92" s="699">
        <f t="shared" si="46"/>
        <v>4</v>
      </c>
      <c r="Y92" s="816">
        <f t="shared" si="31"/>
        <v>345000</v>
      </c>
      <c r="Z92" s="823">
        <f t="shared" si="32"/>
        <v>11</v>
      </c>
      <c r="AA92" s="824">
        <f t="shared" si="33"/>
        <v>1380000</v>
      </c>
      <c r="AB92" s="824">
        <f t="shared" si="34"/>
        <v>0</v>
      </c>
      <c r="AC92" s="824">
        <f t="shared" si="35"/>
        <v>0</v>
      </c>
      <c r="AD92" s="824">
        <f t="shared" si="36"/>
        <v>0</v>
      </c>
      <c r="AE92" s="825">
        <f t="shared" si="37"/>
        <v>0</v>
      </c>
      <c r="AF92" s="824">
        <f t="shared" si="38"/>
        <v>0</v>
      </c>
      <c r="AG92" s="824">
        <f t="shared" si="30"/>
        <v>0</v>
      </c>
      <c r="AH92" s="827">
        <f t="shared" si="47"/>
        <v>2003</v>
      </c>
      <c r="AI92" s="828">
        <f t="shared" si="39"/>
        <v>0</v>
      </c>
      <c r="AJ92" s="829">
        <f t="shared" si="49"/>
        <v>1380000</v>
      </c>
      <c r="AK92" s="830">
        <f t="shared" si="50"/>
        <v>1380000</v>
      </c>
      <c r="AL92" s="817">
        <f t="shared" si="48"/>
        <v>1380000</v>
      </c>
      <c r="AM92" s="817">
        <f t="shared" si="42"/>
        <v>1380000</v>
      </c>
      <c r="AN92" s="852">
        <v>1380000</v>
      </c>
      <c r="AO92" s="849">
        <f t="shared" si="43"/>
        <v>0</v>
      </c>
    </row>
    <row r="93" spans="1:41" s="794" customFormat="1" ht="33" customHeight="1" x14ac:dyDescent="0.2">
      <c r="A93" s="794" t="str">
        <f t="shared" si="44"/>
        <v>02.06.02.01</v>
      </c>
      <c r="B93" s="806" t="s">
        <v>36</v>
      </c>
      <c r="C93" s="821">
        <v>61</v>
      </c>
      <c r="D93" s="699" t="s">
        <v>859</v>
      </c>
      <c r="E93" s="777" t="s">
        <v>160</v>
      </c>
      <c r="F93" s="807"/>
      <c r="G93" s="807" t="s">
        <v>218</v>
      </c>
      <c r="H93" s="807"/>
      <c r="I93" s="807" t="s">
        <v>468</v>
      </c>
      <c r="J93" s="807">
        <v>2004</v>
      </c>
      <c r="K93" s="690"/>
      <c r="L93" s="690"/>
      <c r="M93" s="690"/>
      <c r="N93" s="690"/>
      <c r="O93" s="690"/>
      <c r="P93" s="807" t="s">
        <v>146</v>
      </c>
      <c r="Q93" s="815">
        <v>857500</v>
      </c>
      <c r="R93" s="893"/>
      <c r="S93" s="890"/>
      <c r="T93" s="699"/>
      <c r="U93" s="699"/>
      <c r="V93" s="690" t="str">
        <f t="shared" si="29"/>
        <v>2.06.02</v>
      </c>
      <c r="W93" s="699" t="str">
        <f t="shared" si="45"/>
        <v>ALAT RUMAH TANGGA</v>
      </c>
      <c r="X93" s="699">
        <f t="shared" si="46"/>
        <v>5</v>
      </c>
      <c r="Y93" s="816">
        <f t="shared" si="31"/>
        <v>171500</v>
      </c>
      <c r="Z93" s="823">
        <f t="shared" si="32"/>
        <v>10</v>
      </c>
      <c r="AA93" s="824">
        <f t="shared" si="33"/>
        <v>857500</v>
      </c>
      <c r="AB93" s="824">
        <f t="shared" si="34"/>
        <v>0</v>
      </c>
      <c r="AC93" s="824">
        <f t="shared" si="35"/>
        <v>0</v>
      </c>
      <c r="AD93" s="824">
        <f t="shared" si="36"/>
        <v>0</v>
      </c>
      <c r="AE93" s="825">
        <f t="shared" si="37"/>
        <v>0</v>
      </c>
      <c r="AF93" s="824">
        <f t="shared" si="38"/>
        <v>0</v>
      </c>
      <c r="AG93" s="824">
        <f t="shared" si="30"/>
        <v>0</v>
      </c>
      <c r="AH93" s="827">
        <f t="shared" si="47"/>
        <v>2004</v>
      </c>
      <c r="AI93" s="828">
        <f t="shared" si="39"/>
        <v>0</v>
      </c>
      <c r="AJ93" s="829">
        <f t="shared" si="49"/>
        <v>857500</v>
      </c>
      <c r="AK93" s="830">
        <f t="shared" si="50"/>
        <v>857500</v>
      </c>
      <c r="AL93" s="817">
        <f t="shared" si="48"/>
        <v>857500</v>
      </c>
      <c r="AM93" s="817">
        <f t="shared" si="42"/>
        <v>857500</v>
      </c>
      <c r="AN93" s="852">
        <v>857500</v>
      </c>
      <c r="AO93" s="849">
        <f t="shared" si="43"/>
        <v>0</v>
      </c>
    </row>
    <row r="94" spans="1:41" s="794" customFormat="1" ht="33" customHeight="1" x14ac:dyDescent="0.2">
      <c r="A94" s="794" t="str">
        <f t="shared" si="44"/>
        <v>02.06.02.01</v>
      </c>
      <c r="B94" s="806" t="s">
        <v>36</v>
      </c>
      <c r="C94" s="821">
        <v>62</v>
      </c>
      <c r="D94" s="699" t="s">
        <v>849</v>
      </c>
      <c r="E94" s="777" t="s">
        <v>152</v>
      </c>
      <c r="F94" s="807"/>
      <c r="G94" s="807" t="s">
        <v>195</v>
      </c>
      <c r="H94" s="807"/>
      <c r="I94" s="807" t="s">
        <v>226</v>
      </c>
      <c r="J94" s="807">
        <v>2004</v>
      </c>
      <c r="K94" s="690"/>
      <c r="L94" s="690"/>
      <c r="M94" s="690"/>
      <c r="N94" s="690"/>
      <c r="O94" s="690"/>
      <c r="P94" s="807" t="s">
        <v>146</v>
      </c>
      <c r="Q94" s="815">
        <v>2210000</v>
      </c>
      <c r="R94" s="893"/>
      <c r="S94" s="890"/>
      <c r="T94" s="699"/>
      <c r="U94" s="699"/>
      <c r="V94" s="690" t="str">
        <f t="shared" si="29"/>
        <v>2.06.02</v>
      </c>
      <c r="W94" s="699" t="str">
        <f t="shared" si="45"/>
        <v>ALAT RUMAH TANGGA</v>
      </c>
      <c r="X94" s="699">
        <f t="shared" si="46"/>
        <v>5</v>
      </c>
      <c r="Y94" s="816">
        <f t="shared" si="31"/>
        <v>442000</v>
      </c>
      <c r="Z94" s="823">
        <f t="shared" si="32"/>
        <v>10</v>
      </c>
      <c r="AA94" s="824">
        <f t="shared" si="33"/>
        <v>2210000</v>
      </c>
      <c r="AB94" s="824">
        <f t="shared" si="34"/>
        <v>0</v>
      </c>
      <c r="AC94" s="824">
        <f t="shared" si="35"/>
        <v>0</v>
      </c>
      <c r="AD94" s="824">
        <f t="shared" si="36"/>
        <v>0</v>
      </c>
      <c r="AE94" s="825">
        <f t="shared" si="37"/>
        <v>0</v>
      </c>
      <c r="AF94" s="824">
        <f t="shared" si="38"/>
        <v>0</v>
      </c>
      <c r="AG94" s="824">
        <f t="shared" si="30"/>
        <v>0</v>
      </c>
      <c r="AH94" s="827">
        <f t="shared" si="47"/>
        <v>2004</v>
      </c>
      <c r="AI94" s="828">
        <f t="shared" si="39"/>
        <v>0</v>
      </c>
      <c r="AJ94" s="829">
        <f t="shared" si="49"/>
        <v>2210000</v>
      </c>
      <c r="AK94" s="830">
        <f t="shared" si="50"/>
        <v>2210000</v>
      </c>
      <c r="AL94" s="817">
        <f t="shared" si="48"/>
        <v>2210000</v>
      </c>
      <c r="AM94" s="817">
        <f t="shared" si="42"/>
        <v>2210000</v>
      </c>
      <c r="AN94" s="852">
        <v>2210000</v>
      </c>
      <c r="AO94" s="849">
        <f t="shared" si="43"/>
        <v>0</v>
      </c>
    </row>
    <row r="95" spans="1:41" s="794" customFormat="1" ht="33" customHeight="1" x14ac:dyDescent="0.2">
      <c r="A95" s="794" t="str">
        <f t="shared" si="44"/>
        <v>02.06.02.01</v>
      </c>
      <c r="B95" s="806" t="s">
        <v>36</v>
      </c>
      <c r="C95" s="821">
        <v>63</v>
      </c>
      <c r="D95" s="699" t="s">
        <v>849</v>
      </c>
      <c r="E95" s="777" t="s">
        <v>152</v>
      </c>
      <c r="F95" s="807"/>
      <c r="G95" s="807" t="s">
        <v>195</v>
      </c>
      <c r="H95" s="807"/>
      <c r="I95" s="807" t="s">
        <v>226</v>
      </c>
      <c r="J95" s="807">
        <v>2004</v>
      </c>
      <c r="K95" s="690"/>
      <c r="L95" s="690"/>
      <c r="M95" s="690"/>
      <c r="N95" s="690"/>
      <c r="O95" s="690"/>
      <c r="P95" s="807" t="s">
        <v>146</v>
      </c>
      <c r="Q95" s="815">
        <v>1190000</v>
      </c>
      <c r="R95" s="893"/>
      <c r="S95" s="890"/>
      <c r="T95" s="699"/>
      <c r="U95" s="699"/>
      <c r="V95" s="690" t="str">
        <f t="shared" si="29"/>
        <v>2.06.02</v>
      </c>
      <c r="W95" s="699" t="str">
        <f t="shared" si="45"/>
        <v>ALAT RUMAH TANGGA</v>
      </c>
      <c r="X95" s="699">
        <f t="shared" si="46"/>
        <v>5</v>
      </c>
      <c r="Y95" s="816">
        <f t="shared" si="31"/>
        <v>238000</v>
      </c>
      <c r="Z95" s="823">
        <f t="shared" si="32"/>
        <v>10</v>
      </c>
      <c r="AA95" s="824">
        <f t="shared" si="33"/>
        <v>1190000</v>
      </c>
      <c r="AB95" s="824">
        <f t="shared" si="34"/>
        <v>0</v>
      </c>
      <c r="AC95" s="824">
        <f t="shared" si="35"/>
        <v>0</v>
      </c>
      <c r="AD95" s="824">
        <f t="shared" si="36"/>
        <v>0</v>
      </c>
      <c r="AE95" s="825">
        <f t="shared" si="37"/>
        <v>0</v>
      </c>
      <c r="AF95" s="824">
        <f t="shared" si="38"/>
        <v>0</v>
      </c>
      <c r="AG95" s="824">
        <f t="shared" si="30"/>
        <v>0</v>
      </c>
      <c r="AH95" s="827">
        <f t="shared" si="47"/>
        <v>2004</v>
      </c>
      <c r="AI95" s="828">
        <f t="shared" si="39"/>
        <v>0</v>
      </c>
      <c r="AJ95" s="829">
        <f t="shared" si="49"/>
        <v>1190000</v>
      </c>
      <c r="AK95" s="830">
        <f t="shared" si="50"/>
        <v>1190000</v>
      </c>
      <c r="AL95" s="817">
        <f t="shared" si="48"/>
        <v>1190000</v>
      </c>
      <c r="AM95" s="817">
        <f t="shared" si="42"/>
        <v>1190000</v>
      </c>
      <c r="AN95" s="852">
        <v>1190000</v>
      </c>
      <c r="AO95" s="849">
        <f t="shared" si="43"/>
        <v>0</v>
      </c>
    </row>
    <row r="96" spans="1:41" s="794" customFormat="1" ht="33" customHeight="1" x14ac:dyDescent="0.2">
      <c r="A96" s="794" t="str">
        <f t="shared" si="44"/>
        <v>02.06.02.01</v>
      </c>
      <c r="B96" s="806" t="s">
        <v>36</v>
      </c>
      <c r="C96" s="821">
        <v>64</v>
      </c>
      <c r="D96" s="699" t="s">
        <v>861</v>
      </c>
      <c r="E96" s="777" t="s">
        <v>156</v>
      </c>
      <c r="F96" s="807"/>
      <c r="G96" s="807" t="s">
        <v>378</v>
      </c>
      <c r="H96" s="807"/>
      <c r="I96" s="807" t="s">
        <v>226</v>
      </c>
      <c r="J96" s="807">
        <v>2006</v>
      </c>
      <c r="K96" s="690"/>
      <c r="L96" s="690"/>
      <c r="M96" s="690"/>
      <c r="N96" s="690"/>
      <c r="O96" s="690"/>
      <c r="P96" s="807" t="s">
        <v>146</v>
      </c>
      <c r="Q96" s="815">
        <v>750000</v>
      </c>
      <c r="R96" s="893"/>
      <c r="S96" s="890"/>
      <c r="T96" s="699"/>
      <c r="U96" s="699"/>
      <c r="V96" s="690" t="str">
        <f t="shared" si="29"/>
        <v>2.06.02</v>
      </c>
      <c r="W96" s="699" t="str">
        <f t="shared" si="45"/>
        <v>ALAT RUMAH TANGGA</v>
      </c>
      <c r="X96" s="699">
        <f t="shared" si="46"/>
        <v>5</v>
      </c>
      <c r="Y96" s="816">
        <f t="shared" si="31"/>
        <v>150000</v>
      </c>
      <c r="Z96" s="823">
        <f t="shared" si="32"/>
        <v>8</v>
      </c>
      <c r="AA96" s="824">
        <f t="shared" si="33"/>
        <v>750000</v>
      </c>
      <c r="AB96" s="824">
        <f t="shared" si="34"/>
        <v>0</v>
      </c>
      <c r="AC96" s="824">
        <f t="shared" si="35"/>
        <v>0</v>
      </c>
      <c r="AD96" s="824">
        <f t="shared" si="36"/>
        <v>0</v>
      </c>
      <c r="AE96" s="825">
        <f t="shared" si="37"/>
        <v>0</v>
      </c>
      <c r="AF96" s="824">
        <f t="shared" si="38"/>
        <v>0</v>
      </c>
      <c r="AG96" s="824">
        <f t="shared" si="30"/>
        <v>0</v>
      </c>
      <c r="AH96" s="827">
        <f t="shared" si="47"/>
        <v>2006</v>
      </c>
      <c r="AI96" s="828">
        <f t="shared" si="39"/>
        <v>0</v>
      </c>
      <c r="AJ96" s="829">
        <f t="shared" si="49"/>
        <v>750000</v>
      </c>
      <c r="AK96" s="830">
        <f t="shared" si="50"/>
        <v>750000</v>
      </c>
      <c r="AL96" s="817">
        <f t="shared" si="48"/>
        <v>750000</v>
      </c>
      <c r="AM96" s="817">
        <f t="shared" si="42"/>
        <v>750000</v>
      </c>
      <c r="AN96" s="852">
        <v>750000</v>
      </c>
      <c r="AO96" s="849">
        <f t="shared" si="43"/>
        <v>0</v>
      </c>
    </row>
    <row r="97" spans="1:41" s="794" customFormat="1" ht="33" customHeight="1" x14ac:dyDescent="0.2">
      <c r="A97" s="794" t="str">
        <f t="shared" si="44"/>
        <v>02.06.03.03</v>
      </c>
      <c r="B97" s="806" t="s">
        <v>36</v>
      </c>
      <c r="C97" s="821">
        <v>65</v>
      </c>
      <c r="D97" s="699" t="s">
        <v>855</v>
      </c>
      <c r="E97" s="777" t="s">
        <v>154</v>
      </c>
      <c r="F97" s="807"/>
      <c r="G97" s="807" t="s">
        <v>215</v>
      </c>
      <c r="H97" s="807"/>
      <c r="I97" s="807" t="s">
        <v>224</v>
      </c>
      <c r="J97" s="807">
        <v>2006</v>
      </c>
      <c r="K97" s="690"/>
      <c r="L97" s="690"/>
      <c r="M97" s="690"/>
      <c r="N97" s="690"/>
      <c r="O97" s="690"/>
      <c r="P97" s="807" t="s">
        <v>146</v>
      </c>
      <c r="Q97" s="815">
        <v>8330000</v>
      </c>
      <c r="R97" s="893"/>
      <c r="S97" s="890"/>
      <c r="T97" s="699"/>
      <c r="U97" s="699"/>
      <c r="V97" s="690" t="str">
        <f t="shared" ref="V97:V160" si="51">MID(D97,2,7)</f>
        <v>2.06.03</v>
      </c>
      <c r="W97" s="699" t="str">
        <f t="shared" si="45"/>
        <v>KOMPUTER</v>
      </c>
      <c r="X97" s="699">
        <f t="shared" si="46"/>
        <v>4</v>
      </c>
      <c r="Y97" s="816">
        <f t="shared" si="31"/>
        <v>2082500</v>
      </c>
      <c r="Z97" s="823">
        <f t="shared" si="32"/>
        <v>8</v>
      </c>
      <c r="AA97" s="824">
        <f t="shared" si="33"/>
        <v>8330000</v>
      </c>
      <c r="AB97" s="824">
        <f t="shared" si="34"/>
        <v>0</v>
      </c>
      <c r="AC97" s="824">
        <f t="shared" si="35"/>
        <v>0</v>
      </c>
      <c r="AD97" s="824">
        <f t="shared" si="36"/>
        <v>0</v>
      </c>
      <c r="AE97" s="825">
        <f t="shared" si="37"/>
        <v>0</v>
      </c>
      <c r="AF97" s="824">
        <f t="shared" si="38"/>
        <v>0</v>
      </c>
      <c r="AG97" s="824">
        <f t="shared" ref="AG97:AG160" si="52">IF(Q97=AA97+AB97+AC97+AD97+AE97+AF97,0,Y97)</f>
        <v>0</v>
      </c>
      <c r="AH97" s="827">
        <f t="shared" si="47"/>
        <v>2006</v>
      </c>
      <c r="AI97" s="828">
        <f t="shared" si="39"/>
        <v>0</v>
      </c>
      <c r="AJ97" s="829">
        <f t="shared" si="49"/>
        <v>8330000</v>
      </c>
      <c r="AK97" s="830">
        <f t="shared" si="50"/>
        <v>8330000</v>
      </c>
      <c r="AL97" s="817">
        <f t="shared" si="48"/>
        <v>8330000</v>
      </c>
      <c r="AM97" s="817">
        <f t="shared" si="42"/>
        <v>8330000</v>
      </c>
      <c r="AN97" s="852">
        <v>8330000</v>
      </c>
      <c r="AO97" s="849">
        <f t="shared" si="43"/>
        <v>0</v>
      </c>
    </row>
    <row r="98" spans="1:41" s="794" customFormat="1" ht="33" customHeight="1" x14ac:dyDescent="0.2">
      <c r="A98" s="794" t="str">
        <f t="shared" si="44"/>
        <v>02.06.02.01</v>
      </c>
      <c r="B98" s="806" t="s">
        <v>36</v>
      </c>
      <c r="C98" s="821">
        <v>66</v>
      </c>
      <c r="D98" s="699" t="s">
        <v>256</v>
      </c>
      <c r="E98" s="777" t="s">
        <v>161</v>
      </c>
      <c r="F98" s="807"/>
      <c r="G98" s="807" t="s">
        <v>474</v>
      </c>
      <c r="H98" s="807"/>
      <c r="I98" s="807" t="s">
        <v>233</v>
      </c>
      <c r="J98" s="807">
        <v>2001</v>
      </c>
      <c r="K98" s="690"/>
      <c r="L98" s="690"/>
      <c r="M98" s="690"/>
      <c r="N98" s="690"/>
      <c r="O98" s="690"/>
      <c r="P98" s="807" t="s">
        <v>146</v>
      </c>
      <c r="Q98" s="815">
        <v>850000</v>
      </c>
      <c r="R98" s="893"/>
      <c r="S98" s="890"/>
      <c r="T98" s="699"/>
      <c r="U98" s="699"/>
      <c r="V98" s="690" t="str">
        <f t="shared" si="51"/>
        <v>2.06.02</v>
      </c>
      <c r="W98" s="699" t="str">
        <f t="shared" si="45"/>
        <v>ALAT RUMAH TANGGA</v>
      </c>
      <c r="X98" s="699">
        <f t="shared" si="46"/>
        <v>5</v>
      </c>
      <c r="Y98" s="816">
        <f t="shared" ref="Y98:Y161" si="53">(Q98)/X98</f>
        <v>170000</v>
      </c>
      <c r="Z98" s="823">
        <f t="shared" ref="Z98:Z161" si="54">2013-AH98+1</f>
        <v>13</v>
      </c>
      <c r="AA98" s="824">
        <f t="shared" ref="AA98:AA161" si="55">IF(Z98&gt;X98,Q98,Y98*Z98)</f>
        <v>850000</v>
      </c>
      <c r="AB98" s="824">
        <f t="shared" ref="AB98:AB161" si="56">IF(Q98=AA98,0,Y98)</f>
        <v>0</v>
      </c>
      <c r="AC98" s="824">
        <f t="shared" ref="AC98:AC161" si="57">IF(Q98=AA98+AB98,0,Y98)</f>
        <v>0</v>
      </c>
      <c r="AD98" s="824">
        <f t="shared" ref="AD98:AD161" si="58">IF(Q98=AA98+AB98+AC98,0,Y98)</f>
        <v>0</v>
      </c>
      <c r="AE98" s="825">
        <f t="shared" ref="AE98:AE161" si="59">IF(Q98=AA98+AB98+AC98+AD98,0,Y98)</f>
        <v>0</v>
      </c>
      <c r="AF98" s="824">
        <f t="shared" ref="AF98:AF161" si="60">IF(Q98=AA98+AB98+AC98+AD98+AE98,0,Y98)</f>
        <v>0</v>
      </c>
      <c r="AG98" s="824">
        <f t="shared" si="52"/>
        <v>0</v>
      </c>
      <c r="AH98" s="827">
        <f t="shared" si="47"/>
        <v>2001</v>
      </c>
      <c r="AI98" s="828">
        <f t="shared" ref="AI98:AI161" si="61">Q98-(AA98+AB98+AC98+AD98+AE98+AF98+AG98)</f>
        <v>0</v>
      </c>
      <c r="AJ98" s="829">
        <f t="shared" si="49"/>
        <v>850000</v>
      </c>
      <c r="AK98" s="830">
        <f t="shared" si="50"/>
        <v>850000</v>
      </c>
      <c r="AL98" s="817">
        <f t="shared" si="48"/>
        <v>850000</v>
      </c>
      <c r="AM98" s="817">
        <f t="shared" ref="AM98:AM161" si="62">AA98+AB98+AC98+AD98+AE98+AF98+AG98</f>
        <v>850000</v>
      </c>
      <c r="AN98" s="852">
        <v>850000</v>
      </c>
      <c r="AO98" s="849">
        <f t="shared" ref="AO98:AO161" si="63">AL98-AN98</f>
        <v>0</v>
      </c>
    </row>
    <row r="99" spans="1:41" s="794" customFormat="1" ht="33" customHeight="1" x14ac:dyDescent="0.2">
      <c r="A99" s="794" t="str">
        <f t="shared" si="44"/>
        <v>02.06.03.05</v>
      </c>
      <c r="B99" s="806" t="s">
        <v>36</v>
      </c>
      <c r="C99" s="821">
        <v>67</v>
      </c>
      <c r="D99" s="699" t="s">
        <v>425</v>
      </c>
      <c r="E99" s="777" t="s">
        <v>149</v>
      </c>
      <c r="F99" s="807"/>
      <c r="G99" s="807" t="s">
        <v>197</v>
      </c>
      <c r="H99" s="807"/>
      <c r="I99" s="807" t="s">
        <v>227</v>
      </c>
      <c r="J99" s="807">
        <v>2001</v>
      </c>
      <c r="K99" s="690"/>
      <c r="L99" s="690"/>
      <c r="M99" s="690"/>
      <c r="N99" s="690"/>
      <c r="O99" s="690"/>
      <c r="P99" s="807" t="s">
        <v>146</v>
      </c>
      <c r="Q99" s="815">
        <v>7811500</v>
      </c>
      <c r="R99" s="893"/>
      <c r="S99" s="890"/>
      <c r="T99" s="699"/>
      <c r="U99" s="699"/>
      <c r="V99" s="690" t="str">
        <f t="shared" si="51"/>
        <v>2.06.03</v>
      </c>
      <c r="W99" s="699" t="str">
        <f t="shared" si="45"/>
        <v>KOMPUTER</v>
      </c>
      <c r="X99" s="699">
        <f t="shared" si="46"/>
        <v>4</v>
      </c>
      <c r="Y99" s="816">
        <f t="shared" si="53"/>
        <v>1952875</v>
      </c>
      <c r="Z99" s="823">
        <f t="shared" si="54"/>
        <v>13</v>
      </c>
      <c r="AA99" s="824">
        <f t="shared" si="55"/>
        <v>7811500</v>
      </c>
      <c r="AB99" s="824">
        <f t="shared" si="56"/>
        <v>0</v>
      </c>
      <c r="AC99" s="824">
        <f t="shared" si="57"/>
        <v>0</v>
      </c>
      <c r="AD99" s="824">
        <f t="shared" si="58"/>
        <v>0</v>
      </c>
      <c r="AE99" s="825">
        <f t="shared" si="59"/>
        <v>0</v>
      </c>
      <c r="AF99" s="824">
        <f t="shared" si="60"/>
        <v>0</v>
      </c>
      <c r="AG99" s="824">
        <f t="shared" si="52"/>
        <v>0</v>
      </c>
      <c r="AH99" s="827">
        <f t="shared" si="47"/>
        <v>2001</v>
      </c>
      <c r="AI99" s="828">
        <f t="shared" si="61"/>
        <v>0</v>
      </c>
      <c r="AJ99" s="829">
        <f t="shared" si="49"/>
        <v>7811500</v>
      </c>
      <c r="AK99" s="830">
        <f t="shared" si="50"/>
        <v>7811500</v>
      </c>
      <c r="AL99" s="817">
        <f t="shared" si="48"/>
        <v>7811500</v>
      </c>
      <c r="AM99" s="817">
        <f t="shared" si="62"/>
        <v>7811500</v>
      </c>
      <c r="AN99" s="852">
        <v>7811500</v>
      </c>
      <c r="AO99" s="849">
        <f t="shared" si="63"/>
        <v>0</v>
      </c>
    </row>
    <row r="100" spans="1:41" s="794" customFormat="1" ht="33" customHeight="1" x14ac:dyDescent="0.2">
      <c r="A100" s="794" t="str">
        <f t="shared" ref="A100:A163" si="64">LEFT(D100,11)</f>
        <v>02.06.02.01</v>
      </c>
      <c r="B100" s="806" t="s">
        <v>36</v>
      </c>
      <c r="C100" s="821">
        <v>68</v>
      </c>
      <c r="D100" s="699" t="s">
        <v>850</v>
      </c>
      <c r="E100" s="777" t="s">
        <v>148</v>
      </c>
      <c r="F100" s="807"/>
      <c r="G100" s="807" t="s">
        <v>204</v>
      </c>
      <c r="H100" s="807"/>
      <c r="I100" s="807" t="s">
        <v>232</v>
      </c>
      <c r="J100" s="807">
        <v>2004</v>
      </c>
      <c r="K100" s="690"/>
      <c r="L100" s="690"/>
      <c r="M100" s="690"/>
      <c r="N100" s="690"/>
      <c r="O100" s="690"/>
      <c r="P100" s="807" t="s">
        <v>146</v>
      </c>
      <c r="Q100" s="815">
        <v>735000</v>
      </c>
      <c r="R100" s="893"/>
      <c r="S100" s="890"/>
      <c r="T100" s="699"/>
      <c r="U100" s="699"/>
      <c r="V100" s="690" t="str">
        <f t="shared" si="51"/>
        <v>2.06.02</v>
      </c>
      <c r="W100" s="699" t="str">
        <f t="shared" si="45"/>
        <v>ALAT RUMAH TANGGA</v>
      </c>
      <c r="X100" s="699">
        <f t="shared" si="46"/>
        <v>5</v>
      </c>
      <c r="Y100" s="816">
        <f t="shared" si="53"/>
        <v>147000</v>
      </c>
      <c r="Z100" s="823">
        <f t="shared" si="54"/>
        <v>10</v>
      </c>
      <c r="AA100" s="824">
        <f t="shared" si="55"/>
        <v>735000</v>
      </c>
      <c r="AB100" s="824">
        <f t="shared" si="56"/>
        <v>0</v>
      </c>
      <c r="AC100" s="824">
        <f t="shared" si="57"/>
        <v>0</v>
      </c>
      <c r="AD100" s="824">
        <f t="shared" si="58"/>
        <v>0</v>
      </c>
      <c r="AE100" s="825">
        <f t="shared" si="59"/>
        <v>0</v>
      </c>
      <c r="AF100" s="824">
        <f t="shared" si="60"/>
        <v>0</v>
      </c>
      <c r="AG100" s="824">
        <f t="shared" si="52"/>
        <v>0</v>
      </c>
      <c r="AH100" s="827">
        <f t="shared" si="47"/>
        <v>2004</v>
      </c>
      <c r="AI100" s="828">
        <f t="shared" si="61"/>
        <v>0</v>
      </c>
      <c r="AJ100" s="829">
        <f t="shared" si="49"/>
        <v>735000</v>
      </c>
      <c r="AK100" s="830">
        <f t="shared" si="50"/>
        <v>735000</v>
      </c>
      <c r="AL100" s="817">
        <f t="shared" si="48"/>
        <v>735000</v>
      </c>
      <c r="AM100" s="817">
        <f t="shared" si="62"/>
        <v>735000</v>
      </c>
      <c r="AN100" s="852">
        <v>735000</v>
      </c>
      <c r="AO100" s="849">
        <f t="shared" si="63"/>
        <v>0</v>
      </c>
    </row>
    <row r="101" spans="1:41" s="794" customFormat="1" ht="33" customHeight="1" x14ac:dyDescent="0.2">
      <c r="A101" s="794" t="str">
        <f t="shared" si="64"/>
        <v>02.06.02.01</v>
      </c>
      <c r="B101" s="806" t="s">
        <v>36</v>
      </c>
      <c r="C101" s="821">
        <v>69</v>
      </c>
      <c r="D101" s="699" t="s">
        <v>861</v>
      </c>
      <c r="E101" s="777" t="s">
        <v>156</v>
      </c>
      <c r="F101" s="807"/>
      <c r="G101" s="807" t="s">
        <v>195</v>
      </c>
      <c r="H101" s="807"/>
      <c r="I101" s="807" t="s">
        <v>226</v>
      </c>
      <c r="J101" s="807">
        <v>2000</v>
      </c>
      <c r="K101" s="690"/>
      <c r="L101" s="690"/>
      <c r="M101" s="690"/>
      <c r="N101" s="690"/>
      <c r="O101" s="690"/>
      <c r="P101" s="807" t="s">
        <v>146</v>
      </c>
      <c r="Q101" s="815">
        <v>750000</v>
      </c>
      <c r="R101" s="893"/>
      <c r="S101" s="890"/>
      <c r="T101" s="699"/>
      <c r="U101" s="699"/>
      <c r="V101" s="690" t="str">
        <f t="shared" si="51"/>
        <v>2.06.02</v>
      </c>
      <c r="W101" s="699" t="str">
        <f t="shared" si="45"/>
        <v>ALAT RUMAH TANGGA</v>
      </c>
      <c r="X101" s="699">
        <f t="shared" si="46"/>
        <v>5</v>
      </c>
      <c r="Y101" s="816">
        <f t="shared" si="53"/>
        <v>150000</v>
      </c>
      <c r="Z101" s="823">
        <f t="shared" si="54"/>
        <v>14</v>
      </c>
      <c r="AA101" s="824">
        <f t="shared" si="55"/>
        <v>750000</v>
      </c>
      <c r="AB101" s="824">
        <f t="shared" si="56"/>
        <v>0</v>
      </c>
      <c r="AC101" s="824">
        <f t="shared" si="57"/>
        <v>0</v>
      </c>
      <c r="AD101" s="824">
        <f t="shared" si="58"/>
        <v>0</v>
      </c>
      <c r="AE101" s="825">
        <f t="shared" si="59"/>
        <v>0</v>
      </c>
      <c r="AF101" s="824">
        <f t="shared" si="60"/>
        <v>0</v>
      </c>
      <c r="AG101" s="824">
        <f t="shared" si="52"/>
        <v>0</v>
      </c>
      <c r="AH101" s="827">
        <f t="shared" si="47"/>
        <v>2000</v>
      </c>
      <c r="AI101" s="828">
        <f t="shared" si="61"/>
        <v>0</v>
      </c>
      <c r="AJ101" s="829">
        <f t="shared" si="49"/>
        <v>750000</v>
      </c>
      <c r="AK101" s="830">
        <f t="shared" si="50"/>
        <v>750000</v>
      </c>
      <c r="AL101" s="817">
        <f t="shared" si="48"/>
        <v>750000</v>
      </c>
      <c r="AM101" s="817">
        <f t="shared" si="62"/>
        <v>750000</v>
      </c>
      <c r="AN101" s="852">
        <v>750000</v>
      </c>
      <c r="AO101" s="849">
        <f t="shared" si="63"/>
        <v>0</v>
      </c>
    </row>
    <row r="102" spans="1:41" s="794" customFormat="1" ht="33" customHeight="1" x14ac:dyDescent="0.2">
      <c r="A102" s="794" t="str">
        <f t="shared" si="64"/>
        <v>02.06.01.01</v>
      </c>
      <c r="B102" s="806" t="s">
        <v>36</v>
      </c>
      <c r="C102" s="821">
        <v>70</v>
      </c>
      <c r="D102" s="699" t="s">
        <v>422</v>
      </c>
      <c r="E102" s="777" t="s">
        <v>382</v>
      </c>
      <c r="F102" s="807"/>
      <c r="G102" s="807" t="s">
        <v>378</v>
      </c>
      <c r="H102" s="807"/>
      <c r="I102" s="807" t="s">
        <v>232</v>
      </c>
      <c r="J102" s="807">
        <v>2004</v>
      </c>
      <c r="K102" s="690"/>
      <c r="L102" s="690"/>
      <c r="M102" s="690"/>
      <c r="N102" s="690"/>
      <c r="O102" s="690"/>
      <c r="P102" s="807" t="s">
        <v>146</v>
      </c>
      <c r="Q102" s="815">
        <v>2250000</v>
      </c>
      <c r="R102" s="893"/>
      <c r="S102" s="890"/>
      <c r="T102" s="699"/>
      <c r="U102" s="699"/>
      <c r="V102" s="690" t="str">
        <f t="shared" si="51"/>
        <v>2.06.01</v>
      </c>
      <c r="W102" s="699" t="str">
        <f t="shared" si="45"/>
        <v>ALAT KANTOR</v>
      </c>
      <c r="X102" s="699">
        <f t="shared" si="46"/>
        <v>5</v>
      </c>
      <c r="Y102" s="816">
        <f t="shared" si="53"/>
        <v>450000</v>
      </c>
      <c r="Z102" s="823">
        <f t="shared" si="54"/>
        <v>10</v>
      </c>
      <c r="AA102" s="824">
        <f t="shared" si="55"/>
        <v>2250000</v>
      </c>
      <c r="AB102" s="824">
        <f t="shared" si="56"/>
        <v>0</v>
      </c>
      <c r="AC102" s="824">
        <f t="shared" si="57"/>
        <v>0</v>
      </c>
      <c r="AD102" s="824">
        <f t="shared" si="58"/>
        <v>0</v>
      </c>
      <c r="AE102" s="825">
        <f t="shared" si="59"/>
        <v>0</v>
      </c>
      <c r="AF102" s="824">
        <f t="shared" si="60"/>
        <v>0</v>
      </c>
      <c r="AG102" s="824">
        <f t="shared" si="52"/>
        <v>0</v>
      </c>
      <c r="AH102" s="827">
        <f t="shared" si="47"/>
        <v>2004</v>
      </c>
      <c r="AI102" s="828">
        <f t="shared" si="61"/>
        <v>0</v>
      </c>
      <c r="AJ102" s="829">
        <f t="shared" si="49"/>
        <v>2250000</v>
      </c>
      <c r="AK102" s="830">
        <f t="shared" si="50"/>
        <v>2250000</v>
      </c>
      <c r="AL102" s="817">
        <f t="shared" si="48"/>
        <v>2250000</v>
      </c>
      <c r="AM102" s="817">
        <f t="shared" si="62"/>
        <v>2250000</v>
      </c>
      <c r="AN102" s="852">
        <v>2250000</v>
      </c>
      <c r="AO102" s="849">
        <f t="shared" si="63"/>
        <v>0</v>
      </c>
    </row>
    <row r="103" spans="1:41" s="794" customFormat="1" ht="33" customHeight="1" x14ac:dyDescent="0.2">
      <c r="A103" s="794" t="str">
        <f t="shared" si="64"/>
        <v>02.06.02.04</v>
      </c>
      <c r="B103" s="806" t="s">
        <v>36</v>
      </c>
      <c r="C103" s="821">
        <v>71</v>
      </c>
      <c r="D103" s="699" t="s">
        <v>250</v>
      </c>
      <c r="E103" s="777" t="s">
        <v>418</v>
      </c>
      <c r="F103" s="807"/>
      <c r="G103" s="807" t="s">
        <v>477</v>
      </c>
      <c r="H103" s="807"/>
      <c r="I103" s="807" t="s">
        <v>223</v>
      </c>
      <c r="J103" s="807">
        <v>2004</v>
      </c>
      <c r="K103" s="690"/>
      <c r="L103" s="690"/>
      <c r="M103" s="690"/>
      <c r="N103" s="690"/>
      <c r="O103" s="690"/>
      <c r="P103" s="807" t="s">
        <v>146</v>
      </c>
      <c r="Q103" s="815">
        <v>3500000</v>
      </c>
      <c r="R103" s="893"/>
      <c r="S103" s="890"/>
      <c r="T103" s="699"/>
      <c r="U103" s="699"/>
      <c r="V103" s="690" t="str">
        <f t="shared" si="51"/>
        <v>2.06.02</v>
      </c>
      <c r="W103" s="699" t="str">
        <f t="shared" si="45"/>
        <v>ALAT RUMAH TANGGA</v>
      </c>
      <c r="X103" s="699">
        <f t="shared" si="46"/>
        <v>5</v>
      </c>
      <c r="Y103" s="816">
        <f t="shared" si="53"/>
        <v>700000</v>
      </c>
      <c r="Z103" s="823">
        <f t="shared" si="54"/>
        <v>10</v>
      </c>
      <c r="AA103" s="824">
        <f t="shared" si="55"/>
        <v>3500000</v>
      </c>
      <c r="AB103" s="824">
        <f t="shared" si="56"/>
        <v>0</v>
      </c>
      <c r="AC103" s="824">
        <f t="shared" si="57"/>
        <v>0</v>
      </c>
      <c r="AD103" s="824">
        <f t="shared" si="58"/>
        <v>0</v>
      </c>
      <c r="AE103" s="825">
        <f t="shared" si="59"/>
        <v>0</v>
      </c>
      <c r="AF103" s="824">
        <f t="shared" si="60"/>
        <v>0</v>
      </c>
      <c r="AG103" s="824">
        <f t="shared" si="52"/>
        <v>0</v>
      </c>
      <c r="AH103" s="827">
        <f t="shared" si="47"/>
        <v>2004</v>
      </c>
      <c r="AI103" s="828">
        <f t="shared" si="61"/>
        <v>0</v>
      </c>
      <c r="AJ103" s="829">
        <f t="shared" si="49"/>
        <v>3500000</v>
      </c>
      <c r="AK103" s="830">
        <f t="shared" si="50"/>
        <v>3500000</v>
      </c>
      <c r="AL103" s="817">
        <f t="shared" si="48"/>
        <v>3500000</v>
      </c>
      <c r="AM103" s="817">
        <f t="shared" si="62"/>
        <v>3500000</v>
      </c>
      <c r="AN103" s="852">
        <v>3500000</v>
      </c>
      <c r="AO103" s="849">
        <f t="shared" si="63"/>
        <v>0</v>
      </c>
    </row>
    <row r="104" spans="1:41" s="794" customFormat="1" ht="33" customHeight="1" x14ac:dyDescent="0.2">
      <c r="A104" s="794" t="str">
        <f t="shared" si="64"/>
        <v>02.06.02.01</v>
      </c>
      <c r="B104" s="806" t="s">
        <v>36</v>
      </c>
      <c r="C104" s="821">
        <v>72</v>
      </c>
      <c r="D104" s="699" t="s">
        <v>861</v>
      </c>
      <c r="E104" s="777" t="s">
        <v>156</v>
      </c>
      <c r="F104" s="807"/>
      <c r="G104" s="807" t="s">
        <v>195</v>
      </c>
      <c r="H104" s="807"/>
      <c r="I104" s="807" t="s">
        <v>226</v>
      </c>
      <c r="J104" s="807">
        <v>2006</v>
      </c>
      <c r="K104" s="690"/>
      <c r="L104" s="690"/>
      <c r="M104" s="690"/>
      <c r="N104" s="690"/>
      <c r="O104" s="690"/>
      <c r="P104" s="807" t="s">
        <v>146</v>
      </c>
      <c r="Q104" s="815">
        <v>800000</v>
      </c>
      <c r="R104" s="893"/>
      <c r="S104" s="890"/>
      <c r="T104" s="699"/>
      <c r="U104" s="699"/>
      <c r="V104" s="690" t="str">
        <f t="shared" si="51"/>
        <v>2.06.02</v>
      </c>
      <c r="W104" s="699" t="str">
        <f t="shared" si="45"/>
        <v>ALAT RUMAH TANGGA</v>
      </c>
      <c r="X104" s="699">
        <f t="shared" si="46"/>
        <v>5</v>
      </c>
      <c r="Y104" s="816">
        <f t="shared" si="53"/>
        <v>160000</v>
      </c>
      <c r="Z104" s="823">
        <f t="shared" si="54"/>
        <v>8</v>
      </c>
      <c r="AA104" s="824">
        <f t="shared" si="55"/>
        <v>800000</v>
      </c>
      <c r="AB104" s="824">
        <f t="shared" si="56"/>
        <v>0</v>
      </c>
      <c r="AC104" s="824">
        <f t="shared" si="57"/>
        <v>0</v>
      </c>
      <c r="AD104" s="824">
        <f t="shared" si="58"/>
        <v>0</v>
      </c>
      <c r="AE104" s="825">
        <f t="shared" si="59"/>
        <v>0</v>
      </c>
      <c r="AF104" s="824">
        <f t="shared" si="60"/>
        <v>0</v>
      </c>
      <c r="AG104" s="824">
        <f t="shared" si="52"/>
        <v>0</v>
      </c>
      <c r="AH104" s="827">
        <f t="shared" si="47"/>
        <v>2006</v>
      </c>
      <c r="AI104" s="828">
        <f t="shared" si="61"/>
        <v>0</v>
      </c>
      <c r="AJ104" s="829">
        <f t="shared" si="49"/>
        <v>800000</v>
      </c>
      <c r="AK104" s="830">
        <f t="shared" si="50"/>
        <v>800000</v>
      </c>
      <c r="AL104" s="817">
        <f t="shared" si="48"/>
        <v>800000</v>
      </c>
      <c r="AM104" s="817">
        <f t="shared" si="62"/>
        <v>800000</v>
      </c>
      <c r="AN104" s="852">
        <v>800000</v>
      </c>
      <c r="AO104" s="849">
        <f t="shared" si="63"/>
        <v>0</v>
      </c>
    </row>
    <row r="105" spans="1:41" s="794" customFormat="1" ht="33" customHeight="1" x14ac:dyDescent="0.2">
      <c r="A105" s="794" t="str">
        <f t="shared" si="64"/>
        <v>02.06.01.04</v>
      </c>
      <c r="B105" s="806" t="s">
        <v>36</v>
      </c>
      <c r="C105" s="821">
        <v>73</v>
      </c>
      <c r="D105" s="699" t="s">
        <v>251</v>
      </c>
      <c r="E105" s="777" t="s">
        <v>163</v>
      </c>
      <c r="F105" s="807"/>
      <c r="G105" s="807" t="s">
        <v>478</v>
      </c>
      <c r="H105" s="807"/>
      <c r="I105" s="807" t="s">
        <v>224</v>
      </c>
      <c r="J105" s="807">
        <v>2005</v>
      </c>
      <c r="K105" s="690"/>
      <c r="L105" s="690"/>
      <c r="M105" s="690"/>
      <c r="N105" s="690"/>
      <c r="O105" s="690"/>
      <c r="P105" s="807" t="s">
        <v>146</v>
      </c>
      <c r="Q105" s="815">
        <v>1237500</v>
      </c>
      <c r="R105" s="893"/>
      <c r="S105" s="890"/>
      <c r="T105" s="699"/>
      <c r="U105" s="699"/>
      <c r="V105" s="690" t="str">
        <f t="shared" si="51"/>
        <v>2.06.01</v>
      </c>
      <c r="W105" s="699" t="str">
        <f t="shared" si="45"/>
        <v>ALAT KANTOR</v>
      </c>
      <c r="X105" s="699">
        <f t="shared" si="46"/>
        <v>5</v>
      </c>
      <c r="Y105" s="816">
        <f t="shared" si="53"/>
        <v>247500</v>
      </c>
      <c r="Z105" s="823">
        <f t="shared" si="54"/>
        <v>9</v>
      </c>
      <c r="AA105" s="824">
        <f t="shared" si="55"/>
        <v>1237500</v>
      </c>
      <c r="AB105" s="824">
        <f t="shared" si="56"/>
        <v>0</v>
      </c>
      <c r="AC105" s="824">
        <f t="shared" si="57"/>
        <v>0</v>
      </c>
      <c r="AD105" s="824">
        <f t="shared" si="58"/>
        <v>0</v>
      </c>
      <c r="AE105" s="825">
        <f t="shared" si="59"/>
        <v>0</v>
      </c>
      <c r="AF105" s="824">
        <f t="shared" si="60"/>
        <v>0</v>
      </c>
      <c r="AG105" s="824">
        <f t="shared" si="52"/>
        <v>0</v>
      </c>
      <c r="AH105" s="827">
        <f t="shared" si="47"/>
        <v>2005</v>
      </c>
      <c r="AI105" s="828">
        <f t="shared" si="61"/>
        <v>0</v>
      </c>
      <c r="AJ105" s="829">
        <f t="shared" si="49"/>
        <v>1237500</v>
      </c>
      <c r="AK105" s="830">
        <f t="shared" si="50"/>
        <v>1237500</v>
      </c>
      <c r="AL105" s="817">
        <f t="shared" si="48"/>
        <v>1237500</v>
      </c>
      <c r="AM105" s="817">
        <f t="shared" si="62"/>
        <v>1237500</v>
      </c>
      <c r="AN105" s="852">
        <v>1237500</v>
      </c>
      <c r="AO105" s="849">
        <f t="shared" si="63"/>
        <v>0</v>
      </c>
    </row>
    <row r="106" spans="1:41" s="794" customFormat="1" ht="33" customHeight="1" x14ac:dyDescent="0.2">
      <c r="A106" s="794" t="str">
        <f t="shared" si="64"/>
        <v>02.06.02.01</v>
      </c>
      <c r="B106" s="806" t="s">
        <v>36</v>
      </c>
      <c r="C106" s="821">
        <v>74</v>
      </c>
      <c r="D106" s="699" t="s">
        <v>849</v>
      </c>
      <c r="E106" s="777" t="s">
        <v>152</v>
      </c>
      <c r="F106" s="807"/>
      <c r="G106" s="807" t="s">
        <v>195</v>
      </c>
      <c r="H106" s="807"/>
      <c r="I106" s="807" t="s">
        <v>226</v>
      </c>
      <c r="J106" s="807">
        <v>2003</v>
      </c>
      <c r="K106" s="690"/>
      <c r="L106" s="690"/>
      <c r="M106" s="690"/>
      <c r="N106" s="690"/>
      <c r="O106" s="690"/>
      <c r="P106" s="807" t="s">
        <v>146</v>
      </c>
      <c r="Q106" s="815">
        <v>1190000</v>
      </c>
      <c r="R106" s="893"/>
      <c r="S106" s="890"/>
      <c r="T106" s="699"/>
      <c r="U106" s="699"/>
      <c r="V106" s="690" t="str">
        <f t="shared" si="51"/>
        <v>2.06.02</v>
      </c>
      <c r="W106" s="699" t="str">
        <f t="shared" si="45"/>
        <v>ALAT RUMAH TANGGA</v>
      </c>
      <c r="X106" s="699">
        <f t="shared" si="46"/>
        <v>5</v>
      </c>
      <c r="Y106" s="816">
        <f t="shared" si="53"/>
        <v>238000</v>
      </c>
      <c r="Z106" s="823">
        <f t="shared" si="54"/>
        <v>11</v>
      </c>
      <c r="AA106" s="824">
        <f t="shared" si="55"/>
        <v>1190000</v>
      </c>
      <c r="AB106" s="824">
        <f t="shared" si="56"/>
        <v>0</v>
      </c>
      <c r="AC106" s="824">
        <f t="shared" si="57"/>
        <v>0</v>
      </c>
      <c r="AD106" s="824">
        <f t="shared" si="58"/>
        <v>0</v>
      </c>
      <c r="AE106" s="825">
        <f t="shared" si="59"/>
        <v>0</v>
      </c>
      <c r="AF106" s="824">
        <f t="shared" si="60"/>
        <v>0</v>
      </c>
      <c r="AG106" s="824">
        <f t="shared" si="52"/>
        <v>0</v>
      </c>
      <c r="AH106" s="827">
        <f t="shared" si="47"/>
        <v>2003</v>
      </c>
      <c r="AI106" s="828">
        <f t="shared" si="61"/>
        <v>0</v>
      </c>
      <c r="AJ106" s="829">
        <f t="shared" si="49"/>
        <v>1190000</v>
      </c>
      <c r="AK106" s="830">
        <f t="shared" si="50"/>
        <v>1190000</v>
      </c>
      <c r="AL106" s="817">
        <f t="shared" si="48"/>
        <v>1190000</v>
      </c>
      <c r="AM106" s="817">
        <f t="shared" si="62"/>
        <v>1190000</v>
      </c>
      <c r="AN106" s="852">
        <v>1190000</v>
      </c>
      <c r="AO106" s="849">
        <f t="shared" si="63"/>
        <v>0</v>
      </c>
    </row>
    <row r="107" spans="1:41" s="794" customFormat="1" ht="33" customHeight="1" x14ac:dyDescent="0.2">
      <c r="A107" s="794" t="str">
        <f t="shared" si="64"/>
        <v>02.06.01.04</v>
      </c>
      <c r="B107" s="806" t="s">
        <v>36</v>
      </c>
      <c r="C107" s="821">
        <v>75</v>
      </c>
      <c r="D107" s="699" t="s">
        <v>251</v>
      </c>
      <c r="E107" s="777" t="s">
        <v>163</v>
      </c>
      <c r="F107" s="807"/>
      <c r="G107" s="807" t="s">
        <v>470</v>
      </c>
      <c r="H107" s="807"/>
      <c r="I107" s="807" t="s">
        <v>224</v>
      </c>
      <c r="J107" s="807">
        <v>2001</v>
      </c>
      <c r="K107" s="690"/>
      <c r="L107" s="690"/>
      <c r="M107" s="690"/>
      <c r="N107" s="690"/>
      <c r="O107" s="690"/>
      <c r="P107" s="807" t="s">
        <v>146</v>
      </c>
      <c r="Q107" s="815">
        <v>910000</v>
      </c>
      <c r="R107" s="893"/>
      <c r="S107" s="890"/>
      <c r="T107" s="699"/>
      <c r="U107" s="699"/>
      <c r="V107" s="690" t="str">
        <f t="shared" si="51"/>
        <v>2.06.01</v>
      </c>
      <c r="W107" s="699" t="str">
        <f t="shared" si="45"/>
        <v>ALAT KANTOR</v>
      </c>
      <c r="X107" s="699">
        <f t="shared" si="46"/>
        <v>5</v>
      </c>
      <c r="Y107" s="816">
        <f t="shared" si="53"/>
        <v>182000</v>
      </c>
      <c r="Z107" s="823">
        <f t="shared" si="54"/>
        <v>13</v>
      </c>
      <c r="AA107" s="824">
        <f t="shared" si="55"/>
        <v>910000</v>
      </c>
      <c r="AB107" s="824">
        <f t="shared" si="56"/>
        <v>0</v>
      </c>
      <c r="AC107" s="824">
        <f t="shared" si="57"/>
        <v>0</v>
      </c>
      <c r="AD107" s="824">
        <f t="shared" si="58"/>
        <v>0</v>
      </c>
      <c r="AE107" s="825">
        <f t="shared" si="59"/>
        <v>0</v>
      </c>
      <c r="AF107" s="824">
        <f t="shared" si="60"/>
        <v>0</v>
      </c>
      <c r="AG107" s="824">
        <f t="shared" si="52"/>
        <v>0</v>
      </c>
      <c r="AH107" s="827">
        <f t="shared" si="47"/>
        <v>2001</v>
      </c>
      <c r="AI107" s="828">
        <f t="shared" si="61"/>
        <v>0</v>
      </c>
      <c r="AJ107" s="829">
        <f t="shared" si="49"/>
        <v>910000</v>
      </c>
      <c r="AK107" s="830">
        <f t="shared" si="50"/>
        <v>910000</v>
      </c>
      <c r="AL107" s="817">
        <f t="shared" si="48"/>
        <v>910000</v>
      </c>
      <c r="AM107" s="817">
        <f t="shared" si="62"/>
        <v>910000</v>
      </c>
      <c r="AN107" s="852">
        <v>910000</v>
      </c>
      <c r="AO107" s="849">
        <f t="shared" si="63"/>
        <v>0</v>
      </c>
    </row>
    <row r="108" spans="1:41" s="794" customFormat="1" ht="33" customHeight="1" x14ac:dyDescent="0.2">
      <c r="A108" s="794" t="str">
        <f t="shared" si="64"/>
        <v>02.06.02.01</v>
      </c>
      <c r="B108" s="806" t="s">
        <v>36</v>
      </c>
      <c r="C108" s="821">
        <v>76</v>
      </c>
      <c r="D108" s="699" t="s">
        <v>849</v>
      </c>
      <c r="E108" s="777" t="s">
        <v>152</v>
      </c>
      <c r="F108" s="807"/>
      <c r="G108" s="807" t="s">
        <v>195</v>
      </c>
      <c r="H108" s="807"/>
      <c r="I108" s="807" t="s">
        <v>221</v>
      </c>
      <c r="J108" s="807">
        <v>2004</v>
      </c>
      <c r="K108" s="690"/>
      <c r="L108" s="690"/>
      <c r="M108" s="690"/>
      <c r="N108" s="690"/>
      <c r="O108" s="690"/>
      <c r="P108" s="807" t="s">
        <v>146</v>
      </c>
      <c r="Q108" s="815">
        <v>2660000</v>
      </c>
      <c r="R108" s="893"/>
      <c r="S108" s="890"/>
      <c r="T108" s="699"/>
      <c r="U108" s="699"/>
      <c r="V108" s="690" t="str">
        <f t="shared" si="51"/>
        <v>2.06.02</v>
      </c>
      <c r="W108" s="699" t="str">
        <f t="shared" si="45"/>
        <v>ALAT RUMAH TANGGA</v>
      </c>
      <c r="X108" s="699">
        <f t="shared" si="46"/>
        <v>5</v>
      </c>
      <c r="Y108" s="816">
        <f t="shared" si="53"/>
        <v>532000</v>
      </c>
      <c r="Z108" s="823">
        <f t="shared" si="54"/>
        <v>10</v>
      </c>
      <c r="AA108" s="824">
        <f t="shared" si="55"/>
        <v>2660000</v>
      </c>
      <c r="AB108" s="824">
        <f t="shared" si="56"/>
        <v>0</v>
      </c>
      <c r="AC108" s="824">
        <f t="shared" si="57"/>
        <v>0</v>
      </c>
      <c r="AD108" s="824">
        <f t="shared" si="58"/>
        <v>0</v>
      </c>
      <c r="AE108" s="825">
        <f t="shared" si="59"/>
        <v>0</v>
      </c>
      <c r="AF108" s="824">
        <f t="shared" si="60"/>
        <v>0</v>
      </c>
      <c r="AG108" s="824">
        <f t="shared" si="52"/>
        <v>0</v>
      </c>
      <c r="AH108" s="827">
        <f t="shared" si="47"/>
        <v>2004</v>
      </c>
      <c r="AI108" s="828">
        <f t="shared" si="61"/>
        <v>0</v>
      </c>
      <c r="AJ108" s="829">
        <f t="shared" si="49"/>
        <v>2660000</v>
      </c>
      <c r="AK108" s="830">
        <f t="shared" si="50"/>
        <v>2660000</v>
      </c>
      <c r="AL108" s="817">
        <f t="shared" si="48"/>
        <v>2660000</v>
      </c>
      <c r="AM108" s="817">
        <f t="shared" si="62"/>
        <v>2660000</v>
      </c>
      <c r="AN108" s="852">
        <v>2660000</v>
      </c>
      <c r="AO108" s="849">
        <f t="shared" si="63"/>
        <v>0</v>
      </c>
    </row>
    <row r="109" spans="1:41" s="794" customFormat="1" ht="33" customHeight="1" x14ac:dyDescent="0.2">
      <c r="A109" s="794" t="str">
        <f t="shared" si="64"/>
        <v>02.06.02.01</v>
      </c>
      <c r="B109" s="806" t="s">
        <v>36</v>
      </c>
      <c r="C109" s="821">
        <v>77</v>
      </c>
      <c r="D109" s="699" t="s">
        <v>849</v>
      </c>
      <c r="E109" s="777" t="s">
        <v>152</v>
      </c>
      <c r="F109" s="807"/>
      <c r="G109" s="807" t="s">
        <v>195</v>
      </c>
      <c r="H109" s="807"/>
      <c r="I109" s="807" t="s">
        <v>221</v>
      </c>
      <c r="J109" s="807">
        <v>2004</v>
      </c>
      <c r="K109" s="690"/>
      <c r="L109" s="690"/>
      <c r="M109" s="690"/>
      <c r="N109" s="690"/>
      <c r="O109" s="690"/>
      <c r="P109" s="807" t="s">
        <v>146</v>
      </c>
      <c r="Q109" s="815">
        <v>595000</v>
      </c>
      <c r="R109" s="893"/>
      <c r="S109" s="890"/>
      <c r="T109" s="699"/>
      <c r="U109" s="699"/>
      <c r="V109" s="690" t="str">
        <f t="shared" si="51"/>
        <v>2.06.02</v>
      </c>
      <c r="W109" s="699" t="str">
        <f t="shared" si="45"/>
        <v>ALAT RUMAH TANGGA</v>
      </c>
      <c r="X109" s="699">
        <f t="shared" si="46"/>
        <v>5</v>
      </c>
      <c r="Y109" s="816">
        <f t="shared" si="53"/>
        <v>119000</v>
      </c>
      <c r="Z109" s="823">
        <f t="shared" si="54"/>
        <v>10</v>
      </c>
      <c r="AA109" s="824">
        <f t="shared" si="55"/>
        <v>595000</v>
      </c>
      <c r="AB109" s="824">
        <f t="shared" si="56"/>
        <v>0</v>
      </c>
      <c r="AC109" s="824">
        <f t="shared" si="57"/>
        <v>0</v>
      </c>
      <c r="AD109" s="824">
        <f t="shared" si="58"/>
        <v>0</v>
      </c>
      <c r="AE109" s="825">
        <f t="shared" si="59"/>
        <v>0</v>
      </c>
      <c r="AF109" s="824">
        <f t="shared" si="60"/>
        <v>0</v>
      </c>
      <c r="AG109" s="824">
        <f t="shared" si="52"/>
        <v>0</v>
      </c>
      <c r="AH109" s="827">
        <f t="shared" si="47"/>
        <v>2004</v>
      </c>
      <c r="AI109" s="828">
        <f t="shared" si="61"/>
        <v>0</v>
      </c>
      <c r="AJ109" s="829">
        <f t="shared" si="49"/>
        <v>595000</v>
      </c>
      <c r="AK109" s="830">
        <f t="shared" si="50"/>
        <v>595000</v>
      </c>
      <c r="AL109" s="817">
        <f t="shared" si="48"/>
        <v>595000</v>
      </c>
      <c r="AM109" s="817">
        <f t="shared" si="62"/>
        <v>595000</v>
      </c>
      <c r="AN109" s="852">
        <v>595000</v>
      </c>
      <c r="AO109" s="849">
        <f t="shared" si="63"/>
        <v>0</v>
      </c>
    </row>
    <row r="110" spans="1:41" s="794" customFormat="1" ht="33" customHeight="1" x14ac:dyDescent="0.2">
      <c r="A110" s="794" t="str">
        <f t="shared" si="64"/>
        <v>02.06.02.01</v>
      </c>
      <c r="B110" s="806" t="s">
        <v>36</v>
      </c>
      <c r="C110" s="821">
        <v>78</v>
      </c>
      <c r="D110" s="699" t="s">
        <v>861</v>
      </c>
      <c r="E110" s="777" t="s">
        <v>156</v>
      </c>
      <c r="F110" s="807"/>
      <c r="G110" s="807" t="s">
        <v>195</v>
      </c>
      <c r="H110" s="807"/>
      <c r="I110" s="807" t="s">
        <v>226</v>
      </c>
      <c r="J110" s="807">
        <v>2004</v>
      </c>
      <c r="K110" s="690"/>
      <c r="L110" s="690"/>
      <c r="M110" s="690"/>
      <c r="N110" s="690"/>
      <c r="O110" s="690"/>
      <c r="P110" s="807" t="s">
        <v>146</v>
      </c>
      <c r="Q110" s="815">
        <v>1400000</v>
      </c>
      <c r="R110" s="893"/>
      <c r="S110" s="890"/>
      <c r="T110" s="699"/>
      <c r="U110" s="699"/>
      <c r="V110" s="690" t="str">
        <f t="shared" si="51"/>
        <v>2.06.02</v>
      </c>
      <c r="W110" s="699" t="str">
        <f t="shared" si="45"/>
        <v>ALAT RUMAH TANGGA</v>
      </c>
      <c r="X110" s="699">
        <f t="shared" si="46"/>
        <v>5</v>
      </c>
      <c r="Y110" s="816">
        <f t="shared" si="53"/>
        <v>280000</v>
      </c>
      <c r="Z110" s="823">
        <f t="shared" si="54"/>
        <v>10</v>
      </c>
      <c r="AA110" s="824">
        <f t="shared" si="55"/>
        <v>1400000</v>
      </c>
      <c r="AB110" s="824">
        <f t="shared" si="56"/>
        <v>0</v>
      </c>
      <c r="AC110" s="824">
        <f t="shared" si="57"/>
        <v>0</v>
      </c>
      <c r="AD110" s="824">
        <f t="shared" si="58"/>
        <v>0</v>
      </c>
      <c r="AE110" s="825">
        <f t="shared" si="59"/>
        <v>0</v>
      </c>
      <c r="AF110" s="824">
        <f t="shared" si="60"/>
        <v>0</v>
      </c>
      <c r="AG110" s="824">
        <f t="shared" si="52"/>
        <v>0</v>
      </c>
      <c r="AH110" s="827">
        <f t="shared" si="47"/>
        <v>2004</v>
      </c>
      <c r="AI110" s="828">
        <f t="shared" si="61"/>
        <v>0</v>
      </c>
      <c r="AJ110" s="829">
        <f t="shared" si="49"/>
        <v>1400000</v>
      </c>
      <c r="AK110" s="830">
        <f t="shared" si="50"/>
        <v>1400000</v>
      </c>
      <c r="AL110" s="817">
        <f t="shared" si="48"/>
        <v>1400000</v>
      </c>
      <c r="AM110" s="817">
        <f t="shared" si="62"/>
        <v>1400000</v>
      </c>
      <c r="AN110" s="852">
        <v>1400000</v>
      </c>
      <c r="AO110" s="849">
        <f t="shared" si="63"/>
        <v>0</v>
      </c>
    </row>
    <row r="111" spans="1:41" s="794" customFormat="1" ht="33" customHeight="1" x14ac:dyDescent="0.2">
      <c r="A111" s="794" t="str">
        <f t="shared" si="64"/>
        <v>02.06.02.01</v>
      </c>
      <c r="B111" s="806" t="s">
        <v>36</v>
      </c>
      <c r="C111" s="821">
        <v>79</v>
      </c>
      <c r="D111" s="699" t="s">
        <v>861</v>
      </c>
      <c r="E111" s="777" t="s">
        <v>156</v>
      </c>
      <c r="F111" s="807"/>
      <c r="G111" s="807" t="s">
        <v>195</v>
      </c>
      <c r="H111" s="807"/>
      <c r="I111" s="807" t="s">
        <v>226</v>
      </c>
      <c r="J111" s="807">
        <v>2002</v>
      </c>
      <c r="K111" s="690"/>
      <c r="L111" s="690"/>
      <c r="M111" s="690"/>
      <c r="N111" s="690"/>
      <c r="O111" s="690"/>
      <c r="P111" s="807" t="s">
        <v>146</v>
      </c>
      <c r="Q111" s="815">
        <v>600000</v>
      </c>
      <c r="R111" s="893"/>
      <c r="S111" s="890"/>
      <c r="T111" s="699"/>
      <c r="U111" s="699"/>
      <c r="V111" s="690" t="str">
        <f t="shared" si="51"/>
        <v>2.06.02</v>
      </c>
      <c r="W111" s="699" t="str">
        <f t="shared" si="45"/>
        <v>ALAT RUMAH TANGGA</v>
      </c>
      <c r="X111" s="699">
        <f t="shared" si="46"/>
        <v>5</v>
      </c>
      <c r="Y111" s="816">
        <f t="shared" si="53"/>
        <v>120000</v>
      </c>
      <c r="Z111" s="823">
        <f t="shared" si="54"/>
        <v>12</v>
      </c>
      <c r="AA111" s="824">
        <f t="shared" si="55"/>
        <v>600000</v>
      </c>
      <c r="AB111" s="824">
        <f t="shared" si="56"/>
        <v>0</v>
      </c>
      <c r="AC111" s="824">
        <f t="shared" si="57"/>
        <v>0</v>
      </c>
      <c r="AD111" s="824">
        <f t="shared" si="58"/>
        <v>0</v>
      </c>
      <c r="AE111" s="825">
        <f t="shared" si="59"/>
        <v>0</v>
      </c>
      <c r="AF111" s="824">
        <f t="shared" si="60"/>
        <v>0</v>
      </c>
      <c r="AG111" s="824">
        <f t="shared" si="52"/>
        <v>0</v>
      </c>
      <c r="AH111" s="827">
        <f t="shared" si="47"/>
        <v>2002</v>
      </c>
      <c r="AI111" s="828">
        <f t="shared" si="61"/>
        <v>0</v>
      </c>
      <c r="AJ111" s="829">
        <f t="shared" si="49"/>
        <v>600000</v>
      </c>
      <c r="AK111" s="830">
        <f t="shared" si="50"/>
        <v>600000</v>
      </c>
      <c r="AL111" s="817">
        <f t="shared" si="48"/>
        <v>600000</v>
      </c>
      <c r="AM111" s="817">
        <f t="shared" si="62"/>
        <v>600000</v>
      </c>
      <c r="AN111" s="852">
        <v>600000</v>
      </c>
      <c r="AO111" s="849">
        <f t="shared" si="63"/>
        <v>0</v>
      </c>
    </row>
    <row r="112" spans="1:41" s="794" customFormat="1" ht="33" customHeight="1" x14ac:dyDescent="0.2">
      <c r="A112" s="794" t="str">
        <f t="shared" si="64"/>
        <v>02.06.02.01</v>
      </c>
      <c r="B112" s="806" t="s">
        <v>36</v>
      </c>
      <c r="C112" s="821">
        <v>80</v>
      </c>
      <c r="D112" s="699" t="s">
        <v>849</v>
      </c>
      <c r="E112" s="777" t="s">
        <v>152</v>
      </c>
      <c r="F112" s="807"/>
      <c r="G112" s="807" t="s">
        <v>195</v>
      </c>
      <c r="H112" s="807"/>
      <c r="I112" s="807" t="s">
        <v>226</v>
      </c>
      <c r="J112" s="807">
        <v>2004</v>
      </c>
      <c r="K112" s="690"/>
      <c r="L112" s="690"/>
      <c r="M112" s="690"/>
      <c r="N112" s="690"/>
      <c r="O112" s="690"/>
      <c r="P112" s="807" t="s">
        <v>146</v>
      </c>
      <c r="Q112" s="815">
        <v>2975000</v>
      </c>
      <c r="R112" s="893"/>
      <c r="S112" s="890"/>
      <c r="T112" s="699"/>
      <c r="U112" s="699"/>
      <c r="V112" s="690" t="str">
        <f t="shared" si="51"/>
        <v>2.06.02</v>
      </c>
      <c r="W112" s="699" t="str">
        <f t="shared" si="45"/>
        <v>ALAT RUMAH TANGGA</v>
      </c>
      <c r="X112" s="699">
        <f t="shared" si="46"/>
        <v>5</v>
      </c>
      <c r="Y112" s="816">
        <f t="shared" si="53"/>
        <v>595000</v>
      </c>
      <c r="Z112" s="823">
        <f t="shared" si="54"/>
        <v>10</v>
      </c>
      <c r="AA112" s="824">
        <f t="shared" si="55"/>
        <v>2975000</v>
      </c>
      <c r="AB112" s="824">
        <f t="shared" si="56"/>
        <v>0</v>
      </c>
      <c r="AC112" s="824">
        <f t="shared" si="57"/>
        <v>0</v>
      </c>
      <c r="AD112" s="824">
        <f t="shared" si="58"/>
        <v>0</v>
      </c>
      <c r="AE112" s="825">
        <f t="shared" si="59"/>
        <v>0</v>
      </c>
      <c r="AF112" s="824">
        <f t="shared" si="60"/>
        <v>0</v>
      </c>
      <c r="AG112" s="824">
        <f t="shared" si="52"/>
        <v>0</v>
      </c>
      <c r="AH112" s="827">
        <f t="shared" si="47"/>
        <v>2004</v>
      </c>
      <c r="AI112" s="828">
        <f t="shared" si="61"/>
        <v>0</v>
      </c>
      <c r="AJ112" s="829">
        <f t="shared" si="49"/>
        <v>2975000</v>
      </c>
      <c r="AK112" s="830">
        <f t="shared" si="50"/>
        <v>2975000</v>
      </c>
      <c r="AL112" s="817">
        <f t="shared" si="48"/>
        <v>2975000</v>
      </c>
      <c r="AM112" s="817">
        <f t="shared" si="62"/>
        <v>2975000</v>
      </c>
      <c r="AN112" s="852">
        <v>2975000</v>
      </c>
      <c r="AO112" s="849">
        <f t="shared" si="63"/>
        <v>0</v>
      </c>
    </row>
    <row r="113" spans="1:41" s="794" customFormat="1" ht="33" customHeight="1" x14ac:dyDescent="0.2">
      <c r="A113" s="794" t="str">
        <f t="shared" si="64"/>
        <v>02.06.02.01</v>
      </c>
      <c r="B113" s="806" t="s">
        <v>36</v>
      </c>
      <c r="C113" s="821">
        <v>81</v>
      </c>
      <c r="D113" s="699" t="s">
        <v>849</v>
      </c>
      <c r="E113" s="777" t="s">
        <v>152</v>
      </c>
      <c r="F113" s="807"/>
      <c r="G113" s="807" t="s">
        <v>479</v>
      </c>
      <c r="H113" s="807"/>
      <c r="I113" s="807" t="s">
        <v>227</v>
      </c>
      <c r="J113" s="807">
        <v>2006</v>
      </c>
      <c r="K113" s="690"/>
      <c r="L113" s="690"/>
      <c r="M113" s="690"/>
      <c r="N113" s="690"/>
      <c r="O113" s="690"/>
      <c r="P113" s="807" t="s">
        <v>146</v>
      </c>
      <c r="Q113" s="815">
        <v>1445000</v>
      </c>
      <c r="R113" s="893"/>
      <c r="S113" s="890"/>
      <c r="T113" s="699"/>
      <c r="U113" s="699"/>
      <c r="V113" s="690" t="str">
        <f t="shared" si="51"/>
        <v>2.06.02</v>
      </c>
      <c r="W113" s="699" t="str">
        <f t="shared" si="45"/>
        <v>ALAT RUMAH TANGGA</v>
      </c>
      <c r="X113" s="699">
        <f t="shared" si="46"/>
        <v>5</v>
      </c>
      <c r="Y113" s="816">
        <f t="shared" si="53"/>
        <v>289000</v>
      </c>
      <c r="Z113" s="823">
        <f t="shared" si="54"/>
        <v>8</v>
      </c>
      <c r="AA113" s="824">
        <f t="shared" si="55"/>
        <v>1445000</v>
      </c>
      <c r="AB113" s="824">
        <f t="shared" si="56"/>
        <v>0</v>
      </c>
      <c r="AC113" s="824">
        <f t="shared" si="57"/>
        <v>0</v>
      </c>
      <c r="AD113" s="824">
        <f t="shared" si="58"/>
        <v>0</v>
      </c>
      <c r="AE113" s="825">
        <f t="shared" si="59"/>
        <v>0</v>
      </c>
      <c r="AF113" s="824">
        <f t="shared" si="60"/>
        <v>0</v>
      </c>
      <c r="AG113" s="824">
        <f t="shared" si="52"/>
        <v>0</v>
      </c>
      <c r="AH113" s="827">
        <f t="shared" si="47"/>
        <v>2006</v>
      </c>
      <c r="AI113" s="828">
        <f t="shared" si="61"/>
        <v>0</v>
      </c>
      <c r="AJ113" s="829">
        <f t="shared" si="49"/>
        <v>1445000</v>
      </c>
      <c r="AK113" s="830">
        <f t="shared" si="50"/>
        <v>1445000</v>
      </c>
      <c r="AL113" s="817">
        <f t="shared" si="48"/>
        <v>1445000</v>
      </c>
      <c r="AM113" s="817">
        <f t="shared" si="62"/>
        <v>1445000</v>
      </c>
      <c r="AN113" s="852">
        <v>1445000</v>
      </c>
      <c r="AO113" s="849">
        <f t="shared" si="63"/>
        <v>0</v>
      </c>
    </row>
    <row r="114" spans="1:41" s="794" customFormat="1" ht="33" customHeight="1" x14ac:dyDescent="0.2">
      <c r="A114" s="794" t="str">
        <f t="shared" si="64"/>
        <v>02.06.01.04</v>
      </c>
      <c r="B114" s="806" t="s">
        <v>36</v>
      </c>
      <c r="C114" s="821">
        <v>82</v>
      </c>
      <c r="D114" s="699" t="s">
        <v>251</v>
      </c>
      <c r="E114" s="777" t="s">
        <v>163</v>
      </c>
      <c r="F114" s="807"/>
      <c r="G114" s="807" t="s">
        <v>480</v>
      </c>
      <c r="H114" s="807"/>
      <c r="I114" s="807" t="s">
        <v>224</v>
      </c>
      <c r="J114" s="807">
        <v>2006</v>
      </c>
      <c r="K114" s="690"/>
      <c r="L114" s="690"/>
      <c r="M114" s="690"/>
      <c r="N114" s="690"/>
      <c r="O114" s="690"/>
      <c r="P114" s="807" t="s">
        <v>146</v>
      </c>
      <c r="Q114" s="815">
        <v>1500000</v>
      </c>
      <c r="R114" s="893"/>
      <c r="S114" s="890"/>
      <c r="T114" s="699"/>
      <c r="U114" s="699"/>
      <c r="V114" s="690" t="str">
        <f t="shared" si="51"/>
        <v>2.06.01</v>
      </c>
      <c r="W114" s="699" t="str">
        <f t="shared" si="45"/>
        <v>ALAT KANTOR</v>
      </c>
      <c r="X114" s="699">
        <f t="shared" si="46"/>
        <v>5</v>
      </c>
      <c r="Y114" s="816">
        <f t="shared" si="53"/>
        <v>300000</v>
      </c>
      <c r="Z114" s="823">
        <f t="shared" si="54"/>
        <v>8</v>
      </c>
      <c r="AA114" s="824">
        <f t="shared" si="55"/>
        <v>1500000</v>
      </c>
      <c r="AB114" s="824">
        <f t="shared" si="56"/>
        <v>0</v>
      </c>
      <c r="AC114" s="824">
        <f t="shared" si="57"/>
        <v>0</v>
      </c>
      <c r="AD114" s="824">
        <f t="shared" si="58"/>
        <v>0</v>
      </c>
      <c r="AE114" s="825">
        <f t="shared" si="59"/>
        <v>0</v>
      </c>
      <c r="AF114" s="824">
        <f t="shared" si="60"/>
        <v>0</v>
      </c>
      <c r="AG114" s="824">
        <f t="shared" si="52"/>
        <v>0</v>
      </c>
      <c r="AH114" s="827">
        <f t="shared" si="47"/>
        <v>2006</v>
      </c>
      <c r="AI114" s="828">
        <f t="shared" si="61"/>
        <v>0</v>
      </c>
      <c r="AJ114" s="829">
        <f t="shared" si="49"/>
        <v>1500000</v>
      </c>
      <c r="AK114" s="830">
        <f t="shared" si="50"/>
        <v>1500000</v>
      </c>
      <c r="AL114" s="817">
        <f t="shared" si="48"/>
        <v>1500000</v>
      </c>
      <c r="AM114" s="817">
        <f t="shared" si="62"/>
        <v>1500000</v>
      </c>
      <c r="AN114" s="852">
        <v>1500000</v>
      </c>
      <c r="AO114" s="849">
        <f t="shared" si="63"/>
        <v>0</v>
      </c>
    </row>
    <row r="115" spans="1:41" s="794" customFormat="1" ht="33" customHeight="1" x14ac:dyDescent="0.2">
      <c r="A115" s="794" t="str">
        <f t="shared" si="64"/>
        <v>02.06.03.03</v>
      </c>
      <c r="B115" s="806" t="s">
        <v>36</v>
      </c>
      <c r="C115" s="821">
        <v>83</v>
      </c>
      <c r="D115" s="699" t="s">
        <v>855</v>
      </c>
      <c r="E115" s="777" t="s">
        <v>154</v>
      </c>
      <c r="F115" s="807"/>
      <c r="G115" s="807" t="s">
        <v>215</v>
      </c>
      <c r="H115" s="807"/>
      <c r="I115" s="807" t="s">
        <v>224</v>
      </c>
      <c r="J115" s="807">
        <v>2006</v>
      </c>
      <c r="K115" s="690"/>
      <c r="L115" s="690"/>
      <c r="M115" s="690"/>
      <c r="N115" s="690"/>
      <c r="O115" s="690"/>
      <c r="P115" s="807" t="s">
        <v>146</v>
      </c>
      <c r="Q115" s="815">
        <v>6860000</v>
      </c>
      <c r="R115" s="893"/>
      <c r="S115" s="890"/>
      <c r="T115" s="699"/>
      <c r="U115" s="699"/>
      <c r="V115" s="690" t="str">
        <f t="shared" si="51"/>
        <v>2.06.03</v>
      </c>
      <c r="W115" s="699" t="str">
        <f t="shared" si="45"/>
        <v>KOMPUTER</v>
      </c>
      <c r="X115" s="699">
        <f t="shared" si="46"/>
        <v>4</v>
      </c>
      <c r="Y115" s="816">
        <f t="shared" si="53"/>
        <v>1715000</v>
      </c>
      <c r="Z115" s="823">
        <f t="shared" si="54"/>
        <v>8</v>
      </c>
      <c r="AA115" s="824">
        <f t="shared" si="55"/>
        <v>6860000</v>
      </c>
      <c r="AB115" s="824">
        <f t="shared" si="56"/>
        <v>0</v>
      </c>
      <c r="AC115" s="824">
        <f t="shared" si="57"/>
        <v>0</v>
      </c>
      <c r="AD115" s="824">
        <f t="shared" si="58"/>
        <v>0</v>
      </c>
      <c r="AE115" s="825">
        <f t="shared" si="59"/>
        <v>0</v>
      </c>
      <c r="AF115" s="824">
        <f t="shared" si="60"/>
        <v>0</v>
      </c>
      <c r="AG115" s="824">
        <f t="shared" si="52"/>
        <v>0</v>
      </c>
      <c r="AH115" s="827">
        <f t="shared" si="47"/>
        <v>2006</v>
      </c>
      <c r="AI115" s="828">
        <f t="shared" si="61"/>
        <v>0</v>
      </c>
      <c r="AJ115" s="829">
        <f t="shared" si="49"/>
        <v>6860000</v>
      </c>
      <c r="AK115" s="830">
        <f t="shared" si="50"/>
        <v>6860000</v>
      </c>
      <c r="AL115" s="817">
        <f t="shared" si="48"/>
        <v>6860000</v>
      </c>
      <c r="AM115" s="817">
        <f t="shared" si="62"/>
        <v>6860000</v>
      </c>
      <c r="AN115" s="852">
        <v>6860000</v>
      </c>
      <c r="AO115" s="849">
        <f t="shared" si="63"/>
        <v>0</v>
      </c>
    </row>
    <row r="116" spans="1:41" s="794" customFormat="1" ht="33" customHeight="1" x14ac:dyDescent="0.2">
      <c r="A116" s="794" t="str">
        <f t="shared" si="64"/>
        <v>02.06.03.05</v>
      </c>
      <c r="B116" s="806" t="s">
        <v>36</v>
      </c>
      <c r="C116" s="821">
        <v>84</v>
      </c>
      <c r="D116" s="699" t="s">
        <v>848</v>
      </c>
      <c r="E116" s="777" t="s">
        <v>153</v>
      </c>
      <c r="F116" s="807"/>
      <c r="G116" s="807" t="s">
        <v>215</v>
      </c>
      <c r="H116" s="807"/>
      <c r="I116" s="807" t="s">
        <v>224</v>
      </c>
      <c r="J116" s="807">
        <v>2006</v>
      </c>
      <c r="K116" s="690"/>
      <c r="L116" s="690"/>
      <c r="M116" s="690"/>
      <c r="N116" s="690"/>
      <c r="O116" s="690"/>
      <c r="P116" s="807" t="s">
        <v>146</v>
      </c>
      <c r="Q116" s="815">
        <v>637500</v>
      </c>
      <c r="R116" s="893"/>
      <c r="S116" s="890"/>
      <c r="T116" s="699"/>
      <c r="U116" s="699"/>
      <c r="V116" s="690" t="str">
        <f t="shared" si="51"/>
        <v>2.06.03</v>
      </c>
      <c r="W116" s="699" t="str">
        <f t="shared" si="45"/>
        <v>KOMPUTER</v>
      </c>
      <c r="X116" s="699">
        <f t="shared" si="46"/>
        <v>4</v>
      </c>
      <c r="Y116" s="816">
        <f t="shared" si="53"/>
        <v>159375</v>
      </c>
      <c r="Z116" s="823">
        <f t="shared" si="54"/>
        <v>8</v>
      </c>
      <c r="AA116" s="824">
        <f t="shared" si="55"/>
        <v>637500</v>
      </c>
      <c r="AB116" s="824">
        <f t="shared" si="56"/>
        <v>0</v>
      </c>
      <c r="AC116" s="824">
        <f t="shared" si="57"/>
        <v>0</v>
      </c>
      <c r="AD116" s="824">
        <f t="shared" si="58"/>
        <v>0</v>
      </c>
      <c r="AE116" s="825">
        <f t="shared" si="59"/>
        <v>0</v>
      </c>
      <c r="AF116" s="824">
        <f t="shared" si="60"/>
        <v>0</v>
      </c>
      <c r="AG116" s="824">
        <f t="shared" si="52"/>
        <v>0</v>
      </c>
      <c r="AH116" s="827">
        <f t="shared" si="47"/>
        <v>2006</v>
      </c>
      <c r="AI116" s="828">
        <f t="shared" si="61"/>
        <v>0</v>
      </c>
      <c r="AJ116" s="829">
        <f t="shared" si="49"/>
        <v>637500</v>
      </c>
      <c r="AK116" s="830">
        <f t="shared" si="50"/>
        <v>637500</v>
      </c>
      <c r="AL116" s="817">
        <f t="shared" si="48"/>
        <v>637500</v>
      </c>
      <c r="AM116" s="817">
        <f t="shared" si="62"/>
        <v>637500</v>
      </c>
      <c r="AN116" s="852">
        <v>637500</v>
      </c>
      <c r="AO116" s="849">
        <f t="shared" si="63"/>
        <v>0</v>
      </c>
    </row>
    <row r="117" spans="1:41" s="794" customFormat="1" ht="33" customHeight="1" x14ac:dyDescent="0.2">
      <c r="A117" s="794" t="str">
        <f t="shared" si="64"/>
        <v>02.06.03.05</v>
      </c>
      <c r="B117" s="806" t="s">
        <v>36</v>
      </c>
      <c r="C117" s="821">
        <v>85</v>
      </c>
      <c r="D117" s="699" t="s">
        <v>425</v>
      </c>
      <c r="E117" s="777" t="s">
        <v>149</v>
      </c>
      <c r="F117" s="807"/>
      <c r="G117" s="807" t="s">
        <v>197</v>
      </c>
      <c r="H117" s="807"/>
      <c r="I117" s="807" t="s">
        <v>223</v>
      </c>
      <c r="J117" s="807">
        <v>2006</v>
      </c>
      <c r="K117" s="690"/>
      <c r="L117" s="690"/>
      <c r="M117" s="690"/>
      <c r="N117" s="690"/>
      <c r="O117" s="690"/>
      <c r="P117" s="807" t="s">
        <v>146</v>
      </c>
      <c r="Q117" s="815">
        <v>6892500</v>
      </c>
      <c r="R117" s="893"/>
      <c r="S117" s="890"/>
      <c r="T117" s="699"/>
      <c r="U117" s="699"/>
      <c r="V117" s="690" t="str">
        <f t="shared" si="51"/>
        <v>2.06.03</v>
      </c>
      <c r="W117" s="699" t="str">
        <f t="shared" si="45"/>
        <v>KOMPUTER</v>
      </c>
      <c r="X117" s="699">
        <f t="shared" si="46"/>
        <v>4</v>
      </c>
      <c r="Y117" s="816">
        <f t="shared" si="53"/>
        <v>1723125</v>
      </c>
      <c r="Z117" s="823">
        <f t="shared" si="54"/>
        <v>8</v>
      </c>
      <c r="AA117" s="824">
        <f t="shared" si="55"/>
        <v>6892500</v>
      </c>
      <c r="AB117" s="824">
        <f t="shared" si="56"/>
        <v>0</v>
      </c>
      <c r="AC117" s="824">
        <f t="shared" si="57"/>
        <v>0</v>
      </c>
      <c r="AD117" s="824">
        <f t="shared" si="58"/>
        <v>0</v>
      </c>
      <c r="AE117" s="825">
        <f t="shared" si="59"/>
        <v>0</v>
      </c>
      <c r="AF117" s="824">
        <f t="shared" si="60"/>
        <v>0</v>
      </c>
      <c r="AG117" s="824">
        <f t="shared" si="52"/>
        <v>0</v>
      </c>
      <c r="AH117" s="827">
        <f t="shared" si="47"/>
        <v>2006</v>
      </c>
      <c r="AI117" s="828">
        <f t="shared" si="61"/>
        <v>0</v>
      </c>
      <c r="AJ117" s="829">
        <f t="shared" si="49"/>
        <v>6892500</v>
      </c>
      <c r="AK117" s="830">
        <f t="shared" si="50"/>
        <v>6892500</v>
      </c>
      <c r="AL117" s="817">
        <f t="shared" si="48"/>
        <v>6892500</v>
      </c>
      <c r="AM117" s="817">
        <f t="shared" si="62"/>
        <v>6892500</v>
      </c>
      <c r="AN117" s="852">
        <v>6892500</v>
      </c>
      <c r="AO117" s="849">
        <f t="shared" si="63"/>
        <v>0</v>
      </c>
    </row>
    <row r="118" spans="1:41" s="794" customFormat="1" ht="33" customHeight="1" x14ac:dyDescent="0.2">
      <c r="A118" s="794" t="str">
        <f t="shared" si="64"/>
        <v>02.06.02.01</v>
      </c>
      <c r="B118" s="806" t="s">
        <v>36</v>
      </c>
      <c r="C118" s="821">
        <v>86</v>
      </c>
      <c r="D118" s="699" t="s">
        <v>861</v>
      </c>
      <c r="E118" s="777" t="s">
        <v>156</v>
      </c>
      <c r="F118" s="807"/>
      <c r="G118" s="807" t="s">
        <v>195</v>
      </c>
      <c r="H118" s="807"/>
      <c r="I118" s="807" t="s">
        <v>226</v>
      </c>
      <c r="J118" s="807">
        <v>2006</v>
      </c>
      <c r="K118" s="690"/>
      <c r="L118" s="690"/>
      <c r="M118" s="690"/>
      <c r="N118" s="690"/>
      <c r="O118" s="690"/>
      <c r="P118" s="807" t="s">
        <v>146</v>
      </c>
      <c r="Q118" s="815">
        <v>800000</v>
      </c>
      <c r="R118" s="893"/>
      <c r="S118" s="890"/>
      <c r="T118" s="699"/>
      <c r="U118" s="699"/>
      <c r="V118" s="690" t="str">
        <f t="shared" si="51"/>
        <v>2.06.02</v>
      </c>
      <c r="W118" s="699" t="str">
        <f t="shared" si="45"/>
        <v>ALAT RUMAH TANGGA</v>
      </c>
      <c r="X118" s="699">
        <f t="shared" si="46"/>
        <v>5</v>
      </c>
      <c r="Y118" s="816">
        <f t="shared" si="53"/>
        <v>160000</v>
      </c>
      <c r="Z118" s="823">
        <f t="shared" si="54"/>
        <v>8</v>
      </c>
      <c r="AA118" s="824">
        <f t="shared" si="55"/>
        <v>800000</v>
      </c>
      <c r="AB118" s="824">
        <f t="shared" si="56"/>
        <v>0</v>
      </c>
      <c r="AC118" s="824">
        <f t="shared" si="57"/>
        <v>0</v>
      </c>
      <c r="AD118" s="824">
        <f t="shared" si="58"/>
        <v>0</v>
      </c>
      <c r="AE118" s="825">
        <f t="shared" si="59"/>
        <v>0</v>
      </c>
      <c r="AF118" s="824">
        <f t="shared" si="60"/>
        <v>0</v>
      </c>
      <c r="AG118" s="824">
        <f t="shared" si="52"/>
        <v>0</v>
      </c>
      <c r="AH118" s="827">
        <f t="shared" si="47"/>
        <v>2006</v>
      </c>
      <c r="AI118" s="828">
        <f t="shared" si="61"/>
        <v>0</v>
      </c>
      <c r="AJ118" s="829">
        <f t="shared" si="49"/>
        <v>800000</v>
      </c>
      <c r="AK118" s="830">
        <f t="shared" si="50"/>
        <v>800000</v>
      </c>
      <c r="AL118" s="817">
        <f t="shared" si="48"/>
        <v>800000</v>
      </c>
      <c r="AM118" s="817">
        <f t="shared" si="62"/>
        <v>800000</v>
      </c>
      <c r="AN118" s="852">
        <v>800000</v>
      </c>
      <c r="AO118" s="849">
        <f t="shared" si="63"/>
        <v>0</v>
      </c>
    </row>
    <row r="119" spans="1:41" s="794" customFormat="1" ht="33" customHeight="1" x14ac:dyDescent="0.2">
      <c r="A119" s="794" t="str">
        <f t="shared" si="64"/>
        <v>02.06.02.04</v>
      </c>
      <c r="B119" s="806" t="s">
        <v>36</v>
      </c>
      <c r="C119" s="821">
        <v>87</v>
      </c>
      <c r="D119" s="699" t="s">
        <v>250</v>
      </c>
      <c r="E119" s="777" t="s">
        <v>158</v>
      </c>
      <c r="F119" s="807"/>
      <c r="G119" s="807" t="s">
        <v>203</v>
      </c>
      <c r="H119" s="807"/>
      <c r="I119" s="807" t="s">
        <v>223</v>
      </c>
      <c r="J119" s="807">
        <v>2005</v>
      </c>
      <c r="K119" s="690"/>
      <c r="L119" s="690"/>
      <c r="M119" s="690"/>
      <c r="N119" s="690"/>
      <c r="O119" s="690"/>
      <c r="P119" s="807" t="s">
        <v>146</v>
      </c>
      <c r="Q119" s="815">
        <v>2624998.2999999998</v>
      </c>
      <c r="R119" s="893"/>
      <c r="S119" s="890"/>
      <c r="T119" s="699"/>
      <c r="U119" s="699"/>
      <c r="V119" s="690" t="str">
        <f t="shared" si="51"/>
        <v>2.06.02</v>
      </c>
      <c r="W119" s="699" t="str">
        <f t="shared" si="45"/>
        <v>ALAT RUMAH TANGGA</v>
      </c>
      <c r="X119" s="699">
        <f t="shared" si="46"/>
        <v>5</v>
      </c>
      <c r="Y119" s="816">
        <f t="shared" si="53"/>
        <v>524999.65999999992</v>
      </c>
      <c r="Z119" s="823">
        <f t="shared" si="54"/>
        <v>9</v>
      </c>
      <c r="AA119" s="824">
        <f t="shared" si="55"/>
        <v>2624998.2999999998</v>
      </c>
      <c r="AB119" s="824">
        <f t="shared" si="56"/>
        <v>0</v>
      </c>
      <c r="AC119" s="824">
        <f t="shared" si="57"/>
        <v>0</v>
      </c>
      <c r="AD119" s="824">
        <f t="shared" si="58"/>
        <v>0</v>
      </c>
      <c r="AE119" s="825">
        <f t="shared" si="59"/>
        <v>0</v>
      </c>
      <c r="AF119" s="824">
        <f t="shared" si="60"/>
        <v>0</v>
      </c>
      <c r="AG119" s="824">
        <f t="shared" si="52"/>
        <v>0</v>
      </c>
      <c r="AH119" s="827">
        <f t="shared" si="47"/>
        <v>2005</v>
      </c>
      <c r="AI119" s="828">
        <f t="shared" si="61"/>
        <v>0</v>
      </c>
      <c r="AJ119" s="829">
        <f t="shared" si="49"/>
        <v>2624998.2999999998</v>
      </c>
      <c r="AK119" s="830">
        <f t="shared" si="50"/>
        <v>2624998.2999999998</v>
      </c>
      <c r="AL119" s="817">
        <f t="shared" si="48"/>
        <v>2624998.2999999998</v>
      </c>
      <c r="AM119" s="817">
        <f t="shared" si="62"/>
        <v>2624998.2999999998</v>
      </c>
      <c r="AN119" s="852">
        <v>2624998.2999999998</v>
      </c>
      <c r="AO119" s="849">
        <f t="shared" si="63"/>
        <v>0</v>
      </c>
    </row>
    <row r="120" spans="1:41" s="794" customFormat="1" ht="33" customHeight="1" x14ac:dyDescent="0.2">
      <c r="A120" s="794" t="str">
        <f t="shared" si="64"/>
        <v>02.06.02.01</v>
      </c>
      <c r="B120" s="806" t="s">
        <v>36</v>
      </c>
      <c r="C120" s="821">
        <v>88</v>
      </c>
      <c r="D120" s="699" t="s">
        <v>861</v>
      </c>
      <c r="E120" s="777" t="s">
        <v>156</v>
      </c>
      <c r="F120" s="807"/>
      <c r="G120" s="807" t="s">
        <v>195</v>
      </c>
      <c r="H120" s="807"/>
      <c r="I120" s="807" t="s">
        <v>230</v>
      </c>
      <c r="J120" s="807">
        <v>2002</v>
      </c>
      <c r="K120" s="690"/>
      <c r="L120" s="690"/>
      <c r="M120" s="690"/>
      <c r="N120" s="690"/>
      <c r="O120" s="690"/>
      <c r="P120" s="807" t="s">
        <v>146</v>
      </c>
      <c r="Q120" s="815">
        <v>600000</v>
      </c>
      <c r="R120" s="893"/>
      <c r="S120" s="890"/>
      <c r="T120" s="699"/>
      <c r="U120" s="699"/>
      <c r="V120" s="690" t="str">
        <f t="shared" si="51"/>
        <v>2.06.02</v>
      </c>
      <c r="W120" s="699" t="str">
        <f t="shared" si="45"/>
        <v>ALAT RUMAH TANGGA</v>
      </c>
      <c r="X120" s="699">
        <f t="shared" si="46"/>
        <v>5</v>
      </c>
      <c r="Y120" s="816">
        <f t="shared" si="53"/>
        <v>120000</v>
      </c>
      <c r="Z120" s="823">
        <f t="shared" si="54"/>
        <v>12</v>
      </c>
      <c r="AA120" s="824">
        <f t="shared" si="55"/>
        <v>600000</v>
      </c>
      <c r="AB120" s="824">
        <f t="shared" si="56"/>
        <v>0</v>
      </c>
      <c r="AC120" s="824">
        <f t="shared" si="57"/>
        <v>0</v>
      </c>
      <c r="AD120" s="824">
        <f t="shared" si="58"/>
        <v>0</v>
      </c>
      <c r="AE120" s="825">
        <f t="shared" si="59"/>
        <v>0</v>
      </c>
      <c r="AF120" s="824">
        <f t="shared" si="60"/>
        <v>0</v>
      </c>
      <c r="AG120" s="824">
        <f t="shared" si="52"/>
        <v>0</v>
      </c>
      <c r="AH120" s="827">
        <f t="shared" si="47"/>
        <v>2002</v>
      </c>
      <c r="AI120" s="828">
        <f t="shared" si="61"/>
        <v>0</v>
      </c>
      <c r="AJ120" s="829">
        <f t="shared" si="49"/>
        <v>600000</v>
      </c>
      <c r="AK120" s="830">
        <f t="shared" si="50"/>
        <v>600000</v>
      </c>
      <c r="AL120" s="817">
        <f t="shared" si="48"/>
        <v>600000</v>
      </c>
      <c r="AM120" s="817">
        <f t="shared" si="62"/>
        <v>600000</v>
      </c>
      <c r="AN120" s="852">
        <v>600000</v>
      </c>
      <c r="AO120" s="849">
        <f t="shared" si="63"/>
        <v>0</v>
      </c>
    </row>
    <row r="121" spans="1:41" s="794" customFormat="1" ht="33" customHeight="1" x14ac:dyDescent="0.2">
      <c r="A121" s="794" t="str">
        <f t="shared" si="64"/>
        <v>02.06.02.01</v>
      </c>
      <c r="B121" s="806" t="s">
        <v>36</v>
      </c>
      <c r="C121" s="821">
        <v>89</v>
      </c>
      <c r="D121" s="699" t="s">
        <v>850</v>
      </c>
      <c r="E121" s="777" t="s">
        <v>148</v>
      </c>
      <c r="F121" s="807"/>
      <c r="G121" s="807" t="s">
        <v>195</v>
      </c>
      <c r="H121" s="807"/>
      <c r="I121" s="807" t="s">
        <v>228</v>
      </c>
      <c r="J121" s="807">
        <v>2006</v>
      </c>
      <c r="K121" s="690"/>
      <c r="L121" s="690"/>
      <c r="M121" s="690"/>
      <c r="N121" s="690"/>
      <c r="O121" s="690"/>
      <c r="P121" s="807" t="s">
        <v>146</v>
      </c>
      <c r="Q121" s="815">
        <v>595000</v>
      </c>
      <c r="R121" s="893"/>
      <c r="S121" s="890"/>
      <c r="T121" s="699"/>
      <c r="U121" s="699"/>
      <c r="V121" s="690" t="str">
        <f t="shared" si="51"/>
        <v>2.06.02</v>
      </c>
      <c r="W121" s="699" t="str">
        <f t="shared" si="45"/>
        <v>ALAT RUMAH TANGGA</v>
      </c>
      <c r="X121" s="699">
        <f t="shared" si="46"/>
        <v>5</v>
      </c>
      <c r="Y121" s="816">
        <f t="shared" si="53"/>
        <v>119000</v>
      </c>
      <c r="Z121" s="823">
        <f t="shared" si="54"/>
        <v>8</v>
      </c>
      <c r="AA121" s="824">
        <f t="shared" si="55"/>
        <v>595000</v>
      </c>
      <c r="AB121" s="824">
        <f t="shared" si="56"/>
        <v>0</v>
      </c>
      <c r="AC121" s="824">
        <f t="shared" si="57"/>
        <v>0</v>
      </c>
      <c r="AD121" s="824">
        <f t="shared" si="58"/>
        <v>0</v>
      </c>
      <c r="AE121" s="825">
        <f t="shared" si="59"/>
        <v>0</v>
      </c>
      <c r="AF121" s="824">
        <f t="shared" si="60"/>
        <v>0</v>
      </c>
      <c r="AG121" s="824">
        <f t="shared" si="52"/>
        <v>0</v>
      </c>
      <c r="AH121" s="827">
        <f t="shared" si="47"/>
        <v>2006</v>
      </c>
      <c r="AI121" s="828">
        <f t="shared" si="61"/>
        <v>0</v>
      </c>
      <c r="AJ121" s="829">
        <f t="shared" si="49"/>
        <v>595000</v>
      </c>
      <c r="AK121" s="830">
        <f t="shared" si="50"/>
        <v>595000</v>
      </c>
      <c r="AL121" s="817">
        <f t="shared" si="48"/>
        <v>595000</v>
      </c>
      <c r="AM121" s="817">
        <f t="shared" si="62"/>
        <v>595000</v>
      </c>
      <c r="AN121" s="852">
        <v>595000</v>
      </c>
      <c r="AO121" s="849">
        <f t="shared" si="63"/>
        <v>0</v>
      </c>
    </row>
    <row r="122" spans="1:41" s="794" customFormat="1" ht="33" customHeight="1" x14ac:dyDescent="0.2">
      <c r="A122" s="794" t="str">
        <f t="shared" si="64"/>
        <v>02.06.02.01</v>
      </c>
      <c r="B122" s="806" t="s">
        <v>36</v>
      </c>
      <c r="C122" s="821">
        <v>90</v>
      </c>
      <c r="D122" s="699" t="s">
        <v>849</v>
      </c>
      <c r="E122" s="777" t="s">
        <v>152</v>
      </c>
      <c r="F122" s="807"/>
      <c r="G122" s="807" t="s">
        <v>195</v>
      </c>
      <c r="H122" s="807"/>
      <c r="I122" s="807" t="s">
        <v>226</v>
      </c>
      <c r="J122" s="807">
        <v>2002</v>
      </c>
      <c r="K122" s="690"/>
      <c r="L122" s="690"/>
      <c r="M122" s="690"/>
      <c r="N122" s="690"/>
      <c r="O122" s="690"/>
      <c r="P122" s="807" t="s">
        <v>146</v>
      </c>
      <c r="Q122" s="815">
        <v>1020000</v>
      </c>
      <c r="R122" s="893"/>
      <c r="S122" s="890"/>
      <c r="T122" s="699"/>
      <c r="U122" s="699"/>
      <c r="V122" s="690" t="str">
        <f t="shared" si="51"/>
        <v>2.06.02</v>
      </c>
      <c r="W122" s="699" t="str">
        <f t="shared" si="45"/>
        <v>ALAT RUMAH TANGGA</v>
      </c>
      <c r="X122" s="699">
        <f t="shared" si="46"/>
        <v>5</v>
      </c>
      <c r="Y122" s="816">
        <f t="shared" si="53"/>
        <v>204000</v>
      </c>
      <c r="Z122" s="823">
        <f t="shared" si="54"/>
        <v>12</v>
      </c>
      <c r="AA122" s="824">
        <f t="shared" si="55"/>
        <v>1020000</v>
      </c>
      <c r="AB122" s="824">
        <f t="shared" si="56"/>
        <v>0</v>
      </c>
      <c r="AC122" s="824">
        <f t="shared" si="57"/>
        <v>0</v>
      </c>
      <c r="AD122" s="824">
        <f t="shared" si="58"/>
        <v>0</v>
      </c>
      <c r="AE122" s="825">
        <f t="shared" si="59"/>
        <v>0</v>
      </c>
      <c r="AF122" s="824">
        <f t="shared" si="60"/>
        <v>0</v>
      </c>
      <c r="AG122" s="824">
        <f t="shared" si="52"/>
        <v>0</v>
      </c>
      <c r="AH122" s="827">
        <f t="shared" si="47"/>
        <v>2002</v>
      </c>
      <c r="AI122" s="828">
        <f t="shared" si="61"/>
        <v>0</v>
      </c>
      <c r="AJ122" s="829">
        <f t="shared" si="49"/>
        <v>1020000</v>
      </c>
      <c r="AK122" s="830">
        <f t="shared" si="50"/>
        <v>1020000</v>
      </c>
      <c r="AL122" s="817">
        <f t="shared" si="48"/>
        <v>1020000</v>
      </c>
      <c r="AM122" s="817">
        <f t="shared" si="62"/>
        <v>1020000</v>
      </c>
      <c r="AN122" s="852">
        <v>1020000</v>
      </c>
      <c r="AO122" s="849">
        <f t="shared" si="63"/>
        <v>0</v>
      </c>
    </row>
    <row r="123" spans="1:41" s="794" customFormat="1" ht="33" customHeight="1" x14ac:dyDescent="0.2">
      <c r="A123" s="794" t="str">
        <f t="shared" si="64"/>
        <v>02.06.02.01</v>
      </c>
      <c r="B123" s="806" t="s">
        <v>36</v>
      </c>
      <c r="C123" s="821">
        <v>91</v>
      </c>
      <c r="D123" s="699" t="s">
        <v>849</v>
      </c>
      <c r="E123" s="777" t="s">
        <v>152</v>
      </c>
      <c r="F123" s="807"/>
      <c r="G123" s="807" t="s">
        <v>195</v>
      </c>
      <c r="H123" s="807"/>
      <c r="I123" s="807" t="s">
        <v>481</v>
      </c>
      <c r="J123" s="807">
        <v>2006</v>
      </c>
      <c r="K123" s="690"/>
      <c r="L123" s="690"/>
      <c r="M123" s="690"/>
      <c r="N123" s="690"/>
      <c r="O123" s="690"/>
      <c r="P123" s="807" t="s">
        <v>146</v>
      </c>
      <c r="Q123" s="815">
        <v>722500</v>
      </c>
      <c r="R123" s="893"/>
      <c r="S123" s="890"/>
      <c r="T123" s="699"/>
      <c r="U123" s="699"/>
      <c r="V123" s="690" t="str">
        <f t="shared" si="51"/>
        <v>2.06.02</v>
      </c>
      <c r="W123" s="699" t="str">
        <f t="shared" ref="W123:W175" si="65">VLOOKUP(V123,kelompok,2,0)</f>
        <v>ALAT RUMAH TANGGA</v>
      </c>
      <c r="X123" s="699">
        <f t="shared" ref="X123:X175" si="66">VLOOKUP(V123,MASAMANFAAT,4,0)</f>
        <v>5</v>
      </c>
      <c r="Y123" s="816">
        <f t="shared" si="53"/>
        <v>144500</v>
      </c>
      <c r="Z123" s="823">
        <f t="shared" si="54"/>
        <v>8</v>
      </c>
      <c r="AA123" s="824">
        <f t="shared" si="55"/>
        <v>722500</v>
      </c>
      <c r="AB123" s="824">
        <f t="shared" si="56"/>
        <v>0</v>
      </c>
      <c r="AC123" s="824">
        <f t="shared" si="57"/>
        <v>0</v>
      </c>
      <c r="AD123" s="824">
        <f t="shared" si="58"/>
        <v>0</v>
      </c>
      <c r="AE123" s="825">
        <f t="shared" si="59"/>
        <v>0</v>
      </c>
      <c r="AF123" s="824">
        <f t="shared" si="60"/>
        <v>0</v>
      </c>
      <c r="AG123" s="824">
        <f t="shared" si="52"/>
        <v>0</v>
      </c>
      <c r="AH123" s="827">
        <f t="shared" si="47"/>
        <v>2006</v>
      </c>
      <c r="AI123" s="828">
        <f t="shared" si="61"/>
        <v>0</v>
      </c>
      <c r="AJ123" s="829">
        <f t="shared" si="49"/>
        <v>722500</v>
      </c>
      <c r="AK123" s="830">
        <f t="shared" si="50"/>
        <v>722500</v>
      </c>
      <c r="AL123" s="817">
        <f t="shared" si="48"/>
        <v>722500</v>
      </c>
      <c r="AM123" s="817">
        <f t="shared" si="62"/>
        <v>722500</v>
      </c>
      <c r="AN123" s="852">
        <v>722500</v>
      </c>
      <c r="AO123" s="849">
        <f t="shared" si="63"/>
        <v>0</v>
      </c>
    </row>
    <row r="124" spans="1:41" s="794" customFormat="1" ht="33" customHeight="1" x14ac:dyDescent="0.2">
      <c r="A124" s="794" t="str">
        <f t="shared" si="64"/>
        <v>02.06.02.01</v>
      </c>
      <c r="B124" s="806" t="s">
        <v>36</v>
      </c>
      <c r="C124" s="821">
        <v>92</v>
      </c>
      <c r="D124" s="699" t="s">
        <v>861</v>
      </c>
      <c r="E124" s="777" t="s">
        <v>156</v>
      </c>
      <c r="F124" s="807"/>
      <c r="G124" s="807" t="s">
        <v>195</v>
      </c>
      <c r="H124" s="807"/>
      <c r="I124" s="807" t="s">
        <v>221</v>
      </c>
      <c r="J124" s="807">
        <v>2005</v>
      </c>
      <c r="K124" s="690"/>
      <c r="L124" s="690"/>
      <c r="M124" s="690"/>
      <c r="N124" s="690"/>
      <c r="O124" s="690"/>
      <c r="P124" s="807" t="s">
        <v>146</v>
      </c>
      <c r="Q124" s="815">
        <v>770000</v>
      </c>
      <c r="R124" s="893"/>
      <c r="S124" s="890"/>
      <c r="T124" s="699"/>
      <c r="U124" s="699"/>
      <c r="V124" s="690" t="str">
        <f t="shared" si="51"/>
        <v>2.06.02</v>
      </c>
      <c r="W124" s="699" t="str">
        <f t="shared" si="65"/>
        <v>ALAT RUMAH TANGGA</v>
      </c>
      <c r="X124" s="699">
        <f t="shared" si="66"/>
        <v>5</v>
      </c>
      <c r="Y124" s="816">
        <f t="shared" si="53"/>
        <v>154000</v>
      </c>
      <c r="Z124" s="823">
        <f t="shared" si="54"/>
        <v>9</v>
      </c>
      <c r="AA124" s="824">
        <f t="shared" si="55"/>
        <v>770000</v>
      </c>
      <c r="AB124" s="824">
        <f t="shared" si="56"/>
        <v>0</v>
      </c>
      <c r="AC124" s="824">
        <f t="shared" si="57"/>
        <v>0</v>
      </c>
      <c r="AD124" s="824">
        <f t="shared" si="58"/>
        <v>0</v>
      </c>
      <c r="AE124" s="825">
        <f t="shared" si="59"/>
        <v>0</v>
      </c>
      <c r="AF124" s="824">
        <f t="shared" si="60"/>
        <v>0</v>
      </c>
      <c r="AG124" s="824">
        <f t="shared" si="52"/>
        <v>0</v>
      </c>
      <c r="AH124" s="827">
        <f t="shared" ref="AH124:AH175" si="67">J124</f>
        <v>2005</v>
      </c>
      <c r="AI124" s="828">
        <f t="shared" si="61"/>
        <v>0</v>
      </c>
      <c r="AJ124" s="829">
        <f t="shared" si="49"/>
        <v>770000</v>
      </c>
      <c r="AK124" s="830">
        <f t="shared" si="50"/>
        <v>770000</v>
      </c>
      <c r="AL124" s="817">
        <f t="shared" ref="AL124:AL175" si="68">AA124+AB124+AC124+AD124+AE124+AF124</f>
        <v>770000</v>
      </c>
      <c r="AM124" s="817">
        <f t="shared" si="62"/>
        <v>770000</v>
      </c>
      <c r="AN124" s="852">
        <v>770000</v>
      </c>
      <c r="AO124" s="849">
        <f t="shared" si="63"/>
        <v>0</v>
      </c>
    </row>
    <row r="125" spans="1:41" s="794" customFormat="1" ht="33" customHeight="1" x14ac:dyDescent="0.2">
      <c r="A125" s="794" t="str">
        <f t="shared" si="64"/>
        <v>02.06.01.04</v>
      </c>
      <c r="B125" s="806" t="s">
        <v>36</v>
      </c>
      <c r="C125" s="821">
        <v>93</v>
      </c>
      <c r="D125" s="699" t="s">
        <v>251</v>
      </c>
      <c r="E125" s="777" t="s">
        <v>163</v>
      </c>
      <c r="F125" s="807"/>
      <c r="G125" s="807" t="s">
        <v>478</v>
      </c>
      <c r="H125" s="807"/>
      <c r="I125" s="807" t="s">
        <v>224</v>
      </c>
      <c r="J125" s="807">
        <v>2004</v>
      </c>
      <c r="K125" s="690"/>
      <c r="L125" s="690"/>
      <c r="M125" s="690"/>
      <c r="N125" s="690"/>
      <c r="O125" s="690"/>
      <c r="P125" s="807" t="s">
        <v>146</v>
      </c>
      <c r="Q125" s="815">
        <v>1155000</v>
      </c>
      <c r="R125" s="893"/>
      <c r="S125" s="890"/>
      <c r="T125" s="699"/>
      <c r="U125" s="699"/>
      <c r="V125" s="690" t="str">
        <f t="shared" si="51"/>
        <v>2.06.01</v>
      </c>
      <c r="W125" s="699" t="str">
        <f t="shared" si="65"/>
        <v>ALAT KANTOR</v>
      </c>
      <c r="X125" s="699">
        <f t="shared" si="66"/>
        <v>5</v>
      </c>
      <c r="Y125" s="816">
        <f t="shared" si="53"/>
        <v>231000</v>
      </c>
      <c r="Z125" s="823">
        <f t="shared" si="54"/>
        <v>10</v>
      </c>
      <c r="AA125" s="824">
        <f t="shared" si="55"/>
        <v>1155000</v>
      </c>
      <c r="AB125" s="824">
        <f t="shared" si="56"/>
        <v>0</v>
      </c>
      <c r="AC125" s="824">
        <f t="shared" si="57"/>
        <v>0</v>
      </c>
      <c r="AD125" s="824">
        <f t="shared" si="58"/>
        <v>0</v>
      </c>
      <c r="AE125" s="825">
        <f t="shared" si="59"/>
        <v>0</v>
      </c>
      <c r="AF125" s="824">
        <f t="shared" si="60"/>
        <v>0</v>
      </c>
      <c r="AG125" s="824">
        <f t="shared" si="52"/>
        <v>0</v>
      </c>
      <c r="AH125" s="827">
        <f t="shared" si="67"/>
        <v>2004</v>
      </c>
      <c r="AI125" s="828">
        <f t="shared" si="61"/>
        <v>0</v>
      </c>
      <c r="AJ125" s="829">
        <f t="shared" si="49"/>
        <v>1155000</v>
      </c>
      <c r="AK125" s="830">
        <f t="shared" si="50"/>
        <v>1155000</v>
      </c>
      <c r="AL125" s="817">
        <f t="shared" si="68"/>
        <v>1155000</v>
      </c>
      <c r="AM125" s="817">
        <f t="shared" si="62"/>
        <v>1155000</v>
      </c>
      <c r="AN125" s="852">
        <v>1155000</v>
      </c>
      <c r="AO125" s="849">
        <f t="shared" si="63"/>
        <v>0</v>
      </c>
    </row>
    <row r="126" spans="1:41" s="794" customFormat="1" ht="33" customHeight="1" x14ac:dyDescent="0.2">
      <c r="A126" s="794" t="str">
        <f t="shared" si="64"/>
        <v>02.06.02.01</v>
      </c>
      <c r="B126" s="806" t="s">
        <v>36</v>
      </c>
      <c r="C126" s="821">
        <v>94</v>
      </c>
      <c r="D126" s="699" t="s">
        <v>866</v>
      </c>
      <c r="E126" s="777" t="s">
        <v>417</v>
      </c>
      <c r="F126" s="807"/>
      <c r="G126" s="807" t="s">
        <v>195</v>
      </c>
      <c r="H126" s="807"/>
      <c r="I126" s="807" t="s">
        <v>226</v>
      </c>
      <c r="J126" s="807">
        <v>2006</v>
      </c>
      <c r="K126" s="690"/>
      <c r="L126" s="690"/>
      <c r="M126" s="690"/>
      <c r="N126" s="690"/>
      <c r="O126" s="690"/>
      <c r="P126" s="807" t="s">
        <v>146</v>
      </c>
      <c r="Q126" s="815">
        <v>1125000</v>
      </c>
      <c r="R126" s="893"/>
      <c r="S126" s="890"/>
      <c r="T126" s="699"/>
      <c r="U126" s="699"/>
      <c r="V126" s="690" t="str">
        <f t="shared" si="51"/>
        <v>2.06.02</v>
      </c>
      <c r="W126" s="699" t="str">
        <f t="shared" si="65"/>
        <v>ALAT RUMAH TANGGA</v>
      </c>
      <c r="X126" s="699">
        <f t="shared" si="66"/>
        <v>5</v>
      </c>
      <c r="Y126" s="816">
        <f t="shared" si="53"/>
        <v>225000</v>
      </c>
      <c r="Z126" s="823">
        <f t="shared" si="54"/>
        <v>8</v>
      </c>
      <c r="AA126" s="824">
        <f t="shared" si="55"/>
        <v>1125000</v>
      </c>
      <c r="AB126" s="824">
        <f t="shared" si="56"/>
        <v>0</v>
      </c>
      <c r="AC126" s="824">
        <f t="shared" si="57"/>
        <v>0</v>
      </c>
      <c r="AD126" s="824">
        <f t="shared" si="58"/>
        <v>0</v>
      </c>
      <c r="AE126" s="825">
        <f t="shared" si="59"/>
        <v>0</v>
      </c>
      <c r="AF126" s="824">
        <f t="shared" si="60"/>
        <v>0</v>
      </c>
      <c r="AG126" s="824">
        <f t="shared" si="52"/>
        <v>0</v>
      </c>
      <c r="AH126" s="827">
        <f t="shared" si="67"/>
        <v>2006</v>
      </c>
      <c r="AI126" s="828">
        <f t="shared" si="61"/>
        <v>0</v>
      </c>
      <c r="AJ126" s="829">
        <f t="shared" si="49"/>
        <v>1125000</v>
      </c>
      <c r="AK126" s="830">
        <f t="shared" si="50"/>
        <v>1125000</v>
      </c>
      <c r="AL126" s="817">
        <f t="shared" si="68"/>
        <v>1125000</v>
      </c>
      <c r="AM126" s="817">
        <f t="shared" si="62"/>
        <v>1125000</v>
      </c>
      <c r="AN126" s="852">
        <v>1125000</v>
      </c>
      <c r="AO126" s="849">
        <f t="shared" si="63"/>
        <v>0</v>
      </c>
    </row>
    <row r="127" spans="1:41" s="794" customFormat="1" ht="33" customHeight="1" x14ac:dyDescent="0.2">
      <c r="A127" s="794" t="str">
        <f t="shared" si="64"/>
        <v>02.06.02.04</v>
      </c>
      <c r="B127" s="806" t="s">
        <v>36</v>
      </c>
      <c r="C127" s="821">
        <v>95</v>
      </c>
      <c r="D127" s="699" t="s">
        <v>250</v>
      </c>
      <c r="E127" s="777" t="s">
        <v>418</v>
      </c>
      <c r="F127" s="807"/>
      <c r="G127" s="807" t="s">
        <v>377</v>
      </c>
      <c r="H127" s="807"/>
      <c r="I127" s="807" t="s">
        <v>223</v>
      </c>
      <c r="J127" s="807">
        <v>2006</v>
      </c>
      <c r="K127" s="690"/>
      <c r="L127" s="690"/>
      <c r="M127" s="690"/>
      <c r="N127" s="690"/>
      <c r="O127" s="690"/>
      <c r="P127" s="807" t="s">
        <v>146</v>
      </c>
      <c r="Q127" s="815">
        <v>1925000</v>
      </c>
      <c r="R127" s="893"/>
      <c r="S127" s="890"/>
      <c r="T127" s="699"/>
      <c r="U127" s="699"/>
      <c r="V127" s="690" t="str">
        <f t="shared" si="51"/>
        <v>2.06.02</v>
      </c>
      <c r="W127" s="699" t="str">
        <f t="shared" si="65"/>
        <v>ALAT RUMAH TANGGA</v>
      </c>
      <c r="X127" s="699">
        <f t="shared" si="66"/>
        <v>5</v>
      </c>
      <c r="Y127" s="816">
        <f t="shared" si="53"/>
        <v>385000</v>
      </c>
      <c r="Z127" s="823">
        <f t="shared" si="54"/>
        <v>8</v>
      </c>
      <c r="AA127" s="824">
        <f t="shared" si="55"/>
        <v>1925000</v>
      </c>
      <c r="AB127" s="824">
        <f t="shared" si="56"/>
        <v>0</v>
      </c>
      <c r="AC127" s="824">
        <f t="shared" si="57"/>
        <v>0</v>
      </c>
      <c r="AD127" s="824">
        <f t="shared" si="58"/>
        <v>0</v>
      </c>
      <c r="AE127" s="825">
        <f t="shared" si="59"/>
        <v>0</v>
      </c>
      <c r="AF127" s="824">
        <f t="shared" si="60"/>
        <v>0</v>
      </c>
      <c r="AG127" s="824">
        <f t="shared" si="52"/>
        <v>0</v>
      </c>
      <c r="AH127" s="827">
        <f t="shared" si="67"/>
        <v>2006</v>
      </c>
      <c r="AI127" s="828">
        <f t="shared" si="61"/>
        <v>0</v>
      </c>
      <c r="AJ127" s="829">
        <f t="shared" si="49"/>
        <v>1925000</v>
      </c>
      <c r="AK127" s="830">
        <f t="shared" si="50"/>
        <v>1925000</v>
      </c>
      <c r="AL127" s="817">
        <f t="shared" si="68"/>
        <v>1925000</v>
      </c>
      <c r="AM127" s="817">
        <f t="shared" si="62"/>
        <v>1925000</v>
      </c>
      <c r="AN127" s="852">
        <v>1925000</v>
      </c>
      <c r="AO127" s="849">
        <f t="shared" si="63"/>
        <v>0</v>
      </c>
    </row>
    <row r="128" spans="1:41" s="794" customFormat="1" ht="33" customHeight="1" x14ac:dyDescent="0.2">
      <c r="A128" s="794" t="str">
        <f t="shared" si="64"/>
        <v>02.06.02.01</v>
      </c>
      <c r="B128" s="806" t="s">
        <v>36</v>
      </c>
      <c r="C128" s="821">
        <v>96</v>
      </c>
      <c r="D128" s="699" t="s">
        <v>866</v>
      </c>
      <c r="E128" s="777" t="s">
        <v>417</v>
      </c>
      <c r="F128" s="807"/>
      <c r="G128" s="807" t="s">
        <v>195</v>
      </c>
      <c r="H128" s="807"/>
      <c r="I128" s="807" t="s">
        <v>226</v>
      </c>
      <c r="J128" s="807">
        <v>2006</v>
      </c>
      <c r="K128" s="690"/>
      <c r="L128" s="690"/>
      <c r="M128" s="690"/>
      <c r="N128" s="690"/>
      <c r="O128" s="690"/>
      <c r="P128" s="807" t="s">
        <v>146</v>
      </c>
      <c r="Q128" s="815">
        <v>1050000</v>
      </c>
      <c r="R128" s="893"/>
      <c r="S128" s="890"/>
      <c r="T128" s="699"/>
      <c r="U128" s="699"/>
      <c r="V128" s="690" t="str">
        <f t="shared" si="51"/>
        <v>2.06.02</v>
      </c>
      <c r="W128" s="699" t="str">
        <f t="shared" si="65"/>
        <v>ALAT RUMAH TANGGA</v>
      </c>
      <c r="X128" s="699">
        <f t="shared" si="66"/>
        <v>5</v>
      </c>
      <c r="Y128" s="816">
        <f t="shared" si="53"/>
        <v>210000</v>
      </c>
      <c r="Z128" s="823">
        <f t="shared" si="54"/>
        <v>8</v>
      </c>
      <c r="AA128" s="824">
        <f t="shared" si="55"/>
        <v>1050000</v>
      </c>
      <c r="AB128" s="824">
        <f t="shared" si="56"/>
        <v>0</v>
      </c>
      <c r="AC128" s="824">
        <f t="shared" si="57"/>
        <v>0</v>
      </c>
      <c r="AD128" s="824">
        <f t="shared" si="58"/>
        <v>0</v>
      </c>
      <c r="AE128" s="825">
        <f t="shared" si="59"/>
        <v>0</v>
      </c>
      <c r="AF128" s="824">
        <f t="shared" si="60"/>
        <v>0</v>
      </c>
      <c r="AG128" s="824">
        <f t="shared" si="52"/>
        <v>0</v>
      </c>
      <c r="AH128" s="827">
        <f t="shared" si="67"/>
        <v>2006</v>
      </c>
      <c r="AI128" s="828">
        <f t="shared" si="61"/>
        <v>0</v>
      </c>
      <c r="AJ128" s="829">
        <f t="shared" si="49"/>
        <v>1050000</v>
      </c>
      <c r="AK128" s="830">
        <f t="shared" si="50"/>
        <v>1050000</v>
      </c>
      <c r="AL128" s="817">
        <f t="shared" si="68"/>
        <v>1050000</v>
      </c>
      <c r="AM128" s="817">
        <f t="shared" si="62"/>
        <v>1050000</v>
      </c>
      <c r="AN128" s="852">
        <v>1050000</v>
      </c>
      <c r="AO128" s="849">
        <f t="shared" si="63"/>
        <v>0</v>
      </c>
    </row>
    <row r="129" spans="1:41" s="794" customFormat="1" ht="33" customHeight="1" x14ac:dyDescent="0.2">
      <c r="A129" s="794" t="str">
        <f t="shared" si="64"/>
        <v>02.06.04.03</v>
      </c>
      <c r="B129" s="806" t="s">
        <v>36</v>
      </c>
      <c r="C129" s="821">
        <v>97</v>
      </c>
      <c r="D129" s="699" t="s">
        <v>875</v>
      </c>
      <c r="E129" s="777" t="s">
        <v>419</v>
      </c>
      <c r="F129" s="807"/>
      <c r="G129" s="807" t="s">
        <v>195</v>
      </c>
      <c r="H129" s="807"/>
      <c r="I129" s="807" t="s">
        <v>481</v>
      </c>
      <c r="J129" s="807">
        <v>2006</v>
      </c>
      <c r="K129" s="690"/>
      <c r="L129" s="690"/>
      <c r="M129" s="690"/>
      <c r="N129" s="690"/>
      <c r="O129" s="690"/>
      <c r="P129" s="807" t="s">
        <v>146</v>
      </c>
      <c r="Q129" s="815">
        <v>1360000</v>
      </c>
      <c r="R129" s="893"/>
      <c r="S129" s="890"/>
      <c r="T129" s="699"/>
      <c r="U129" s="699"/>
      <c r="V129" s="690" t="str">
        <f t="shared" si="51"/>
        <v>2.06.04</v>
      </c>
      <c r="W129" s="699" t="str">
        <f t="shared" si="65"/>
        <v>MEJA DAN KURSI KERJA/RAPAT PEJABAT</v>
      </c>
      <c r="X129" s="699">
        <f t="shared" si="66"/>
        <v>5</v>
      </c>
      <c r="Y129" s="816">
        <f t="shared" si="53"/>
        <v>272000</v>
      </c>
      <c r="Z129" s="823">
        <f t="shared" si="54"/>
        <v>8</v>
      </c>
      <c r="AA129" s="824">
        <f t="shared" si="55"/>
        <v>1360000</v>
      </c>
      <c r="AB129" s="824">
        <f t="shared" si="56"/>
        <v>0</v>
      </c>
      <c r="AC129" s="824">
        <f t="shared" si="57"/>
        <v>0</v>
      </c>
      <c r="AD129" s="824">
        <f t="shared" si="58"/>
        <v>0</v>
      </c>
      <c r="AE129" s="825">
        <f t="shared" si="59"/>
        <v>0</v>
      </c>
      <c r="AF129" s="824">
        <f t="shared" si="60"/>
        <v>0</v>
      </c>
      <c r="AG129" s="826">
        <f t="shared" si="52"/>
        <v>0</v>
      </c>
      <c r="AH129" s="827">
        <f t="shared" si="67"/>
        <v>2006</v>
      </c>
      <c r="AI129" s="828">
        <f t="shared" si="61"/>
        <v>0</v>
      </c>
      <c r="AJ129" s="829">
        <f t="shared" si="49"/>
        <v>1360000</v>
      </c>
      <c r="AK129" s="830">
        <f t="shared" si="50"/>
        <v>1360000</v>
      </c>
      <c r="AL129" s="817">
        <f t="shared" si="68"/>
        <v>1360000</v>
      </c>
      <c r="AM129" s="840">
        <f t="shared" si="62"/>
        <v>1360000</v>
      </c>
      <c r="AN129" s="852">
        <v>1360000</v>
      </c>
      <c r="AO129" s="849">
        <f t="shared" si="63"/>
        <v>0</v>
      </c>
    </row>
    <row r="130" spans="1:41" s="794" customFormat="1" ht="33" customHeight="1" x14ac:dyDescent="0.2">
      <c r="A130" s="794" t="str">
        <f t="shared" si="64"/>
        <v>02.06.02.01</v>
      </c>
      <c r="B130" s="806" t="s">
        <v>36</v>
      </c>
      <c r="C130" s="821">
        <v>98</v>
      </c>
      <c r="D130" s="699" t="s">
        <v>849</v>
      </c>
      <c r="E130" s="777" t="s">
        <v>152</v>
      </c>
      <c r="F130" s="807"/>
      <c r="G130" s="807" t="s">
        <v>195</v>
      </c>
      <c r="H130" s="807"/>
      <c r="I130" s="807" t="s">
        <v>226</v>
      </c>
      <c r="J130" s="807">
        <v>2004</v>
      </c>
      <c r="K130" s="690"/>
      <c r="L130" s="690"/>
      <c r="M130" s="690"/>
      <c r="N130" s="690"/>
      <c r="O130" s="690"/>
      <c r="P130" s="807" t="s">
        <v>146</v>
      </c>
      <c r="Q130" s="815">
        <v>510000</v>
      </c>
      <c r="R130" s="893"/>
      <c r="S130" s="890"/>
      <c r="T130" s="699"/>
      <c r="U130" s="699"/>
      <c r="V130" s="690" t="str">
        <f t="shared" si="51"/>
        <v>2.06.02</v>
      </c>
      <c r="W130" s="699" t="str">
        <f t="shared" si="65"/>
        <v>ALAT RUMAH TANGGA</v>
      </c>
      <c r="X130" s="699">
        <f t="shared" si="66"/>
        <v>5</v>
      </c>
      <c r="Y130" s="816">
        <f t="shared" si="53"/>
        <v>102000</v>
      </c>
      <c r="Z130" s="823">
        <f t="shared" si="54"/>
        <v>10</v>
      </c>
      <c r="AA130" s="824">
        <f t="shared" si="55"/>
        <v>510000</v>
      </c>
      <c r="AB130" s="824">
        <f t="shared" si="56"/>
        <v>0</v>
      </c>
      <c r="AC130" s="824">
        <f t="shared" si="57"/>
        <v>0</v>
      </c>
      <c r="AD130" s="824">
        <f t="shared" si="58"/>
        <v>0</v>
      </c>
      <c r="AE130" s="825">
        <f t="shared" si="59"/>
        <v>0</v>
      </c>
      <c r="AF130" s="824">
        <f t="shared" si="60"/>
        <v>0</v>
      </c>
      <c r="AG130" s="824">
        <f t="shared" si="52"/>
        <v>0</v>
      </c>
      <c r="AH130" s="827">
        <f t="shared" si="67"/>
        <v>2004</v>
      </c>
      <c r="AI130" s="828">
        <f t="shared" si="61"/>
        <v>0</v>
      </c>
      <c r="AJ130" s="829">
        <f t="shared" si="49"/>
        <v>510000</v>
      </c>
      <c r="AK130" s="830">
        <f t="shared" si="50"/>
        <v>510000</v>
      </c>
      <c r="AL130" s="817">
        <f t="shared" si="68"/>
        <v>510000</v>
      </c>
      <c r="AM130" s="817">
        <f t="shared" si="62"/>
        <v>510000</v>
      </c>
      <c r="AN130" s="852">
        <v>510000</v>
      </c>
      <c r="AO130" s="849">
        <f t="shared" si="63"/>
        <v>0</v>
      </c>
    </row>
    <row r="131" spans="1:41" s="794" customFormat="1" ht="33" customHeight="1" x14ac:dyDescent="0.2">
      <c r="A131" s="794" t="str">
        <f t="shared" si="64"/>
        <v>02.06.01.04</v>
      </c>
      <c r="B131" s="806" t="s">
        <v>36</v>
      </c>
      <c r="C131" s="821">
        <v>99</v>
      </c>
      <c r="D131" s="699" t="s">
        <v>251</v>
      </c>
      <c r="E131" s="777" t="s">
        <v>163</v>
      </c>
      <c r="F131" s="807"/>
      <c r="G131" s="807" t="s">
        <v>217</v>
      </c>
      <c r="H131" s="807"/>
      <c r="I131" s="807" t="s">
        <v>224</v>
      </c>
      <c r="J131" s="807">
        <v>2001</v>
      </c>
      <c r="K131" s="690"/>
      <c r="L131" s="690"/>
      <c r="M131" s="690"/>
      <c r="N131" s="690"/>
      <c r="O131" s="690"/>
      <c r="P131" s="807" t="s">
        <v>146</v>
      </c>
      <c r="Q131" s="815">
        <v>1050000</v>
      </c>
      <c r="R131" s="893"/>
      <c r="S131" s="890"/>
      <c r="T131" s="699"/>
      <c r="U131" s="699"/>
      <c r="V131" s="690" t="str">
        <f t="shared" si="51"/>
        <v>2.06.01</v>
      </c>
      <c r="W131" s="699" t="str">
        <f t="shared" si="65"/>
        <v>ALAT KANTOR</v>
      </c>
      <c r="X131" s="699">
        <f t="shared" si="66"/>
        <v>5</v>
      </c>
      <c r="Y131" s="816">
        <f t="shared" si="53"/>
        <v>210000</v>
      </c>
      <c r="Z131" s="823">
        <f t="shared" si="54"/>
        <v>13</v>
      </c>
      <c r="AA131" s="824">
        <f t="shared" si="55"/>
        <v>1050000</v>
      </c>
      <c r="AB131" s="824">
        <f t="shared" si="56"/>
        <v>0</v>
      </c>
      <c r="AC131" s="824">
        <f t="shared" si="57"/>
        <v>0</v>
      </c>
      <c r="AD131" s="824">
        <f t="shared" si="58"/>
        <v>0</v>
      </c>
      <c r="AE131" s="825">
        <f t="shared" si="59"/>
        <v>0</v>
      </c>
      <c r="AF131" s="824">
        <f t="shared" si="60"/>
        <v>0</v>
      </c>
      <c r="AG131" s="824">
        <f t="shared" si="52"/>
        <v>0</v>
      </c>
      <c r="AH131" s="827">
        <f t="shared" si="67"/>
        <v>2001</v>
      </c>
      <c r="AI131" s="828">
        <f t="shared" si="61"/>
        <v>0</v>
      </c>
      <c r="AJ131" s="829">
        <f t="shared" si="49"/>
        <v>1050000</v>
      </c>
      <c r="AK131" s="830">
        <f t="shared" si="50"/>
        <v>1050000</v>
      </c>
      <c r="AL131" s="817">
        <f t="shared" si="68"/>
        <v>1050000</v>
      </c>
      <c r="AM131" s="817">
        <f t="shared" si="62"/>
        <v>1050000</v>
      </c>
      <c r="AN131" s="852">
        <v>1050000</v>
      </c>
      <c r="AO131" s="849">
        <f t="shared" si="63"/>
        <v>0</v>
      </c>
    </row>
    <row r="132" spans="1:41" s="794" customFormat="1" ht="33" customHeight="1" x14ac:dyDescent="0.2">
      <c r="A132" s="794" t="str">
        <f t="shared" si="64"/>
        <v>02.06.02.04</v>
      </c>
      <c r="B132" s="806" t="s">
        <v>36</v>
      </c>
      <c r="C132" s="821">
        <v>100</v>
      </c>
      <c r="D132" s="699" t="s">
        <v>250</v>
      </c>
      <c r="E132" s="777" t="s">
        <v>158</v>
      </c>
      <c r="F132" s="807"/>
      <c r="G132" s="807" t="s">
        <v>203</v>
      </c>
      <c r="H132" s="807"/>
      <c r="I132" s="807" t="s">
        <v>223</v>
      </c>
      <c r="J132" s="807">
        <v>2005</v>
      </c>
      <c r="K132" s="690"/>
      <c r="L132" s="690"/>
      <c r="M132" s="690"/>
      <c r="N132" s="690"/>
      <c r="O132" s="690"/>
      <c r="P132" s="807" t="s">
        <v>146</v>
      </c>
      <c r="Q132" s="815">
        <v>2700000</v>
      </c>
      <c r="R132" s="893"/>
      <c r="S132" s="890"/>
      <c r="T132" s="699"/>
      <c r="U132" s="699"/>
      <c r="V132" s="690" t="str">
        <f t="shared" si="51"/>
        <v>2.06.02</v>
      </c>
      <c r="W132" s="699" t="str">
        <f t="shared" si="65"/>
        <v>ALAT RUMAH TANGGA</v>
      </c>
      <c r="X132" s="699">
        <f t="shared" si="66"/>
        <v>5</v>
      </c>
      <c r="Y132" s="816">
        <f t="shared" si="53"/>
        <v>540000</v>
      </c>
      <c r="Z132" s="823">
        <f t="shared" si="54"/>
        <v>9</v>
      </c>
      <c r="AA132" s="824">
        <f t="shared" si="55"/>
        <v>2700000</v>
      </c>
      <c r="AB132" s="824">
        <f t="shared" si="56"/>
        <v>0</v>
      </c>
      <c r="AC132" s="824">
        <f t="shared" si="57"/>
        <v>0</v>
      </c>
      <c r="AD132" s="824">
        <f t="shared" si="58"/>
        <v>0</v>
      </c>
      <c r="AE132" s="825">
        <f t="shared" si="59"/>
        <v>0</v>
      </c>
      <c r="AF132" s="824">
        <f t="shared" si="60"/>
        <v>0</v>
      </c>
      <c r="AG132" s="824">
        <f t="shared" si="52"/>
        <v>0</v>
      </c>
      <c r="AH132" s="827">
        <f t="shared" si="67"/>
        <v>2005</v>
      </c>
      <c r="AI132" s="828">
        <f t="shared" si="61"/>
        <v>0</v>
      </c>
      <c r="AJ132" s="829">
        <f t="shared" si="49"/>
        <v>2700000</v>
      </c>
      <c r="AK132" s="830">
        <f t="shared" si="50"/>
        <v>2700000</v>
      </c>
      <c r="AL132" s="817">
        <f t="shared" si="68"/>
        <v>2700000</v>
      </c>
      <c r="AM132" s="817">
        <f t="shared" si="62"/>
        <v>2700000</v>
      </c>
      <c r="AN132" s="852">
        <v>2700000</v>
      </c>
      <c r="AO132" s="849">
        <f t="shared" si="63"/>
        <v>0</v>
      </c>
    </row>
    <row r="133" spans="1:41" s="794" customFormat="1" ht="33" customHeight="1" x14ac:dyDescent="0.2">
      <c r="A133" s="794" t="str">
        <f t="shared" si="64"/>
        <v>02.06.02.04</v>
      </c>
      <c r="B133" s="806" t="s">
        <v>36</v>
      </c>
      <c r="C133" s="821">
        <v>101</v>
      </c>
      <c r="D133" s="699" t="s">
        <v>250</v>
      </c>
      <c r="E133" s="777" t="s">
        <v>158</v>
      </c>
      <c r="F133" s="807"/>
      <c r="G133" s="807" t="s">
        <v>203</v>
      </c>
      <c r="H133" s="807"/>
      <c r="I133" s="807" t="s">
        <v>223</v>
      </c>
      <c r="J133" s="807">
        <v>2005</v>
      </c>
      <c r="K133" s="690"/>
      <c r="L133" s="690"/>
      <c r="M133" s="690"/>
      <c r="N133" s="690"/>
      <c r="O133" s="690"/>
      <c r="P133" s="807" t="s">
        <v>146</v>
      </c>
      <c r="Q133" s="815">
        <v>700000</v>
      </c>
      <c r="R133" s="893"/>
      <c r="S133" s="890"/>
      <c r="T133" s="699"/>
      <c r="U133" s="699"/>
      <c r="V133" s="690" t="str">
        <f t="shared" si="51"/>
        <v>2.06.02</v>
      </c>
      <c r="W133" s="699" t="str">
        <f t="shared" si="65"/>
        <v>ALAT RUMAH TANGGA</v>
      </c>
      <c r="X133" s="699">
        <f t="shared" si="66"/>
        <v>5</v>
      </c>
      <c r="Y133" s="816">
        <f t="shared" si="53"/>
        <v>140000</v>
      </c>
      <c r="Z133" s="823">
        <f t="shared" si="54"/>
        <v>9</v>
      </c>
      <c r="AA133" s="824">
        <f t="shared" si="55"/>
        <v>700000</v>
      </c>
      <c r="AB133" s="824">
        <f t="shared" si="56"/>
        <v>0</v>
      </c>
      <c r="AC133" s="824">
        <f t="shared" si="57"/>
        <v>0</v>
      </c>
      <c r="AD133" s="824">
        <f t="shared" si="58"/>
        <v>0</v>
      </c>
      <c r="AE133" s="825">
        <f t="shared" si="59"/>
        <v>0</v>
      </c>
      <c r="AF133" s="824">
        <f t="shared" si="60"/>
        <v>0</v>
      </c>
      <c r="AG133" s="824">
        <f t="shared" si="52"/>
        <v>0</v>
      </c>
      <c r="AH133" s="827">
        <f t="shared" si="67"/>
        <v>2005</v>
      </c>
      <c r="AI133" s="828">
        <f t="shared" si="61"/>
        <v>0</v>
      </c>
      <c r="AJ133" s="829">
        <f t="shared" si="49"/>
        <v>700000</v>
      </c>
      <c r="AK133" s="830">
        <f t="shared" si="50"/>
        <v>700000</v>
      </c>
      <c r="AL133" s="817">
        <f t="shared" si="68"/>
        <v>700000</v>
      </c>
      <c r="AM133" s="817">
        <f t="shared" si="62"/>
        <v>700000</v>
      </c>
      <c r="AN133" s="852">
        <v>700000</v>
      </c>
      <c r="AO133" s="849">
        <f t="shared" si="63"/>
        <v>0</v>
      </c>
    </row>
    <row r="134" spans="1:41" s="794" customFormat="1" ht="33" customHeight="1" x14ac:dyDescent="0.2">
      <c r="A134" s="794" t="str">
        <f t="shared" si="64"/>
        <v>02.06.02.01</v>
      </c>
      <c r="B134" s="806" t="s">
        <v>36</v>
      </c>
      <c r="C134" s="821">
        <v>102</v>
      </c>
      <c r="D134" s="699" t="s">
        <v>849</v>
      </c>
      <c r="E134" s="777" t="s">
        <v>152</v>
      </c>
      <c r="F134" s="807"/>
      <c r="G134" s="807" t="s">
        <v>195</v>
      </c>
      <c r="H134" s="807"/>
      <c r="I134" s="807" t="s">
        <v>226</v>
      </c>
      <c r="J134" s="807">
        <v>2004</v>
      </c>
      <c r="K134" s="690"/>
      <c r="L134" s="690"/>
      <c r="M134" s="690"/>
      <c r="N134" s="690"/>
      <c r="O134" s="690"/>
      <c r="P134" s="807" t="s">
        <v>146</v>
      </c>
      <c r="Q134" s="815">
        <v>3315000</v>
      </c>
      <c r="R134" s="893"/>
      <c r="S134" s="890"/>
      <c r="T134" s="699"/>
      <c r="U134" s="699"/>
      <c r="V134" s="690" t="str">
        <f t="shared" si="51"/>
        <v>2.06.02</v>
      </c>
      <c r="W134" s="699" t="str">
        <f t="shared" si="65"/>
        <v>ALAT RUMAH TANGGA</v>
      </c>
      <c r="X134" s="699">
        <f t="shared" si="66"/>
        <v>5</v>
      </c>
      <c r="Y134" s="816">
        <f t="shared" si="53"/>
        <v>663000</v>
      </c>
      <c r="Z134" s="823">
        <f t="shared" si="54"/>
        <v>10</v>
      </c>
      <c r="AA134" s="824">
        <f t="shared" si="55"/>
        <v>3315000</v>
      </c>
      <c r="AB134" s="824">
        <f t="shared" si="56"/>
        <v>0</v>
      </c>
      <c r="AC134" s="824">
        <f t="shared" si="57"/>
        <v>0</v>
      </c>
      <c r="AD134" s="824">
        <f t="shared" si="58"/>
        <v>0</v>
      </c>
      <c r="AE134" s="825">
        <f t="shared" si="59"/>
        <v>0</v>
      </c>
      <c r="AF134" s="824">
        <f t="shared" si="60"/>
        <v>0</v>
      </c>
      <c r="AG134" s="824">
        <f t="shared" si="52"/>
        <v>0</v>
      </c>
      <c r="AH134" s="827">
        <f t="shared" si="67"/>
        <v>2004</v>
      </c>
      <c r="AI134" s="828">
        <f t="shared" si="61"/>
        <v>0</v>
      </c>
      <c r="AJ134" s="829">
        <f t="shared" si="49"/>
        <v>3315000</v>
      </c>
      <c r="AK134" s="830">
        <f t="shared" si="50"/>
        <v>3315000</v>
      </c>
      <c r="AL134" s="817">
        <f t="shared" si="68"/>
        <v>3315000</v>
      </c>
      <c r="AM134" s="817">
        <f t="shared" si="62"/>
        <v>3315000</v>
      </c>
      <c r="AN134" s="852">
        <v>3315000</v>
      </c>
      <c r="AO134" s="849">
        <f t="shared" si="63"/>
        <v>0</v>
      </c>
    </row>
    <row r="135" spans="1:41" s="794" customFormat="1" ht="33" customHeight="1" x14ac:dyDescent="0.2">
      <c r="A135" s="794" t="str">
        <f t="shared" si="64"/>
        <v>02.06.01.04</v>
      </c>
      <c r="B135" s="806" t="s">
        <v>36</v>
      </c>
      <c r="C135" s="821">
        <v>103</v>
      </c>
      <c r="D135" s="699" t="s">
        <v>251</v>
      </c>
      <c r="E135" s="777" t="s">
        <v>163</v>
      </c>
      <c r="F135" s="807"/>
      <c r="G135" s="807" t="s">
        <v>480</v>
      </c>
      <c r="H135" s="807"/>
      <c r="I135" s="807" t="s">
        <v>224</v>
      </c>
      <c r="J135" s="807">
        <v>2005</v>
      </c>
      <c r="K135" s="690"/>
      <c r="L135" s="690"/>
      <c r="M135" s="690"/>
      <c r="N135" s="690"/>
      <c r="O135" s="690"/>
      <c r="P135" s="807" t="s">
        <v>146</v>
      </c>
      <c r="Q135" s="815">
        <v>1700000</v>
      </c>
      <c r="R135" s="893"/>
      <c r="S135" s="890"/>
      <c r="T135" s="699"/>
      <c r="U135" s="699"/>
      <c r="V135" s="690" t="str">
        <f t="shared" si="51"/>
        <v>2.06.01</v>
      </c>
      <c r="W135" s="699" t="str">
        <f t="shared" si="65"/>
        <v>ALAT KANTOR</v>
      </c>
      <c r="X135" s="699">
        <f t="shared" si="66"/>
        <v>5</v>
      </c>
      <c r="Y135" s="816">
        <f t="shared" si="53"/>
        <v>340000</v>
      </c>
      <c r="Z135" s="823">
        <f t="shared" si="54"/>
        <v>9</v>
      </c>
      <c r="AA135" s="824">
        <f t="shared" si="55"/>
        <v>1700000</v>
      </c>
      <c r="AB135" s="824">
        <f t="shared" si="56"/>
        <v>0</v>
      </c>
      <c r="AC135" s="824">
        <f t="shared" si="57"/>
        <v>0</v>
      </c>
      <c r="AD135" s="824">
        <f t="shared" si="58"/>
        <v>0</v>
      </c>
      <c r="AE135" s="825">
        <f t="shared" si="59"/>
        <v>0</v>
      </c>
      <c r="AF135" s="824">
        <f t="shared" si="60"/>
        <v>0</v>
      </c>
      <c r="AG135" s="824">
        <f t="shared" si="52"/>
        <v>0</v>
      </c>
      <c r="AH135" s="827">
        <f t="shared" si="67"/>
        <v>2005</v>
      </c>
      <c r="AI135" s="828">
        <f t="shared" si="61"/>
        <v>0</v>
      </c>
      <c r="AJ135" s="829">
        <f t="shared" si="49"/>
        <v>1700000</v>
      </c>
      <c r="AK135" s="830">
        <f t="shared" si="50"/>
        <v>1700000</v>
      </c>
      <c r="AL135" s="817">
        <f t="shared" si="68"/>
        <v>1700000</v>
      </c>
      <c r="AM135" s="817">
        <f t="shared" si="62"/>
        <v>1700000</v>
      </c>
      <c r="AN135" s="852">
        <v>1700000</v>
      </c>
      <c r="AO135" s="849">
        <f t="shared" si="63"/>
        <v>0</v>
      </c>
    </row>
    <row r="136" spans="1:41" s="794" customFormat="1" ht="33" customHeight="1" x14ac:dyDescent="0.2">
      <c r="A136" s="794" t="str">
        <f t="shared" si="64"/>
        <v>02.06.02.01</v>
      </c>
      <c r="B136" s="806" t="s">
        <v>36</v>
      </c>
      <c r="C136" s="821">
        <v>104</v>
      </c>
      <c r="D136" s="699" t="s">
        <v>850</v>
      </c>
      <c r="E136" s="777" t="s">
        <v>148</v>
      </c>
      <c r="F136" s="807"/>
      <c r="G136" s="807" t="s">
        <v>482</v>
      </c>
      <c r="H136" s="807"/>
      <c r="I136" s="807" t="s">
        <v>228</v>
      </c>
      <c r="J136" s="807">
        <v>2005</v>
      </c>
      <c r="K136" s="690"/>
      <c r="L136" s="690"/>
      <c r="M136" s="690"/>
      <c r="N136" s="690"/>
      <c r="O136" s="690"/>
      <c r="P136" s="807" t="s">
        <v>146</v>
      </c>
      <c r="Q136" s="815">
        <v>525000</v>
      </c>
      <c r="R136" s="893"/>
      <c r="S136" s="890"/>
      <c r="T136" s="699"/>
      <c r="U136" s="699"/>
      <c r="V136" s="690" t="str">
        <f t="shared" si="51"/>
        <v>2.06.02</v>
      </c>
      <c r="W136" s="699" t="str">
        <f t="shared" si="65"/>
        <v>ALAT RUMAH TANGGA</v>
      </c>
      <c r="X136" s="699">
        <f t="shared" si="66"/>
        <v>5</v>
      </c>
      <c r="Y136" s="816">
        <f t="shared" si="53"/>
        <v>105000</v>
      </c>
      <c r="Z136" s="823">
        <f t="shared" si="54"/>
        <v>9</v>
      </c>
      <c r="AA136" s="824">
        <f t="shared" si="55"/>
        <v>525000</v>
      </c>
      <c r="AB136" s="824">
        <f t="shared" si="56"/>
        <v>0</v>
      </c>
      <c r="AC136" s="824">
        <f t="shared" si="57"/>
        <v>0</v>
      </c>
      <c r="AD136" s="824">
        <f t="shared" si="58"/>
        <v>0</v>
      </c>
      <c r="AE136" s="825">
        <f t="shared" si="59"/>
        <v>0</v>
      </c>
      <c r="AF136" s="824">
        <f t="shared" si="60"/>
        <v>0</v>
      </c>
      <c r="AG136" s="824">
        <f t="shared" si="52"/>
        <v>0</v>
      </c>
      <c r="AH136" s="827">
        <f t="shared" si="67"/>
        <v>2005</v>
      </c>
      <c r="AI136" s="828">
        <f t="shared" si="61"/>
        <v>0</v>
      </c>
      <c r="AJ136" s="829">
        <f t="shared" si="49"/>
        <v>525000</v>
      </c>
      <c r="AK136" s="830">
        <f t="shared" si="50"/>
        <v>525000</v>
      </c>
      <c r="AL136" s="817">
        <f t="shared" si="68"/>
        <v>525000</v>
      </c>
      <c r="AM136" s="817">
        <f t="shared" si="62"/>
        <v>525000</v>
      </c>
      <c r="AN136" s="852">
        <v>525000</v>
      </c>
      <c r="AO136" s="849">
        <f t="shared" si="63"/>
        <v>0</v>
      </c>
    </row>
    <row r="137" spans="1:41" s="794" customFormat="1" ht="33" customHeight="1" x14ac:dyDescent="0.2">
      <c r="A137" s="794" t="str">
        <f t="shared" si="64"/>
        <v>02.06.01.01</v>
      </c>
      <c r="B137" s="806" t="s">
        <v>36</v>
      </c>
      <c r="C137" s="821">
        <v>105</v>
      </c>
      <c r="D137" s="699" t="s">
        <v>422</v>
      </c>
      <c r="E137" s="777" t="s">
        <v>382</v>
      </c>
      <c r="F137" s="807"/>
      <c r="G137" s="807" t="s">
        <v>483</v>
      </c>
      <c r="H137" s="807"/>
      <c r="I137" s="807" t="s">
        <v>222</v>
      </c>
      <c r="J137" s="807">
        <v>2004</v>
      </c>
      <c r="K137" s="690"/>
      <c r="L137" s="690"/>
      <c r="M137" s="690"/>
      <c r="N137" s="690"/>
      <c r="O137" s="690"/>
      <c r="P137" s="807" t="s">
        <v>146</v>
      </c>
      <c r="Q137" s="815">
        <v>1050000</v>
      </c>
      <c r="R137" s="893"/>
      <c r="S137" s="890"/>
      <c r="T137" s="699"/>
      <c r="U137" s="699"/>
      <c r="V137" s="690" t="str">
        <f t="shared" si="51"/>
        <v>2.06.01</v>
      </c>
      <c r="W137" s="699" t="str">
        <f t="shared" si="65"/>
        <v>ALAT KANTOR</v>
      </c>
      <c r="X137" s="699">
        <f t="shared" si="66"/>
        <v>5</v>
      </c>
      <c r="Y137" s="816">
        <f t="shared" si="53"/>
        <v>210000</v>
      </c>
      <c r="Z137" s="823">
        <f t="shared" si="54"/>
        <v>10</v>
      </c>
      <c r="AA137" s="824">
        <f t="shared" si="55"/>
        <v>1050000</v>
      </c>
      <c r="AB137" s="824">
        <f t="shared" si="56"/>
        <v>0</v>
      </c>
      <c r="AC137" s="824">
        <f t="shared" si="57"/>
        <v>0</v>
      </c>
      <c r="AD137" s="824">
        <f t="shared" si="58"/>
        <v>0</v>
      </c>
      <c r="AE137" s="825">
        <f t="shared" si="59"/>
        <v>0</v>
      </c>
      <c r="AF137" s="824">
        <f t="shared" si="60"/>
        <v>0</v>
      </c>
      <c r="AG137" s="824">
        <f t="shared" si="52"/>
        <v>0</v>
      </c>
      <c r="AH137" s="827">
        <f t="shared" si="67"/>
        <v>2004</v>
      </c>
      <c r="AI137" s="828">
        <f t="shared" si="61"/>
        <v>0</v>
      </c>
      <c r="AJ137" s="829">
        <f t="shared" si="49"/>
        <v>1050000</v>
      </c>
      <c r="AK137" s="830">
        <f t="shared" si="50"/>
        <v>1050000</v>
      </c>
      <c r="AL137" s="817">
        <f t="shared" si="68"/>
        <v>1050000</v>
      </c>
      <c r="AM137" s="817">
        <f t="shared" si="62"/>
        <v>1050000</v>
      </c>
      <c r="AN137" s="852">
        <v>1050000</v>
      </c>
      <c r="AO137" s="849">
        <f t="shared" si="63"/>
        <v>0</v>
      </c>
    </row>
    <row r="138" spans="1:41" s="794" customFormat="1" ht="33" customHeight="1" x14ac:dyDescent="0.2">
      <c r="A138" s="794" t="str">
        <f t="shared" si="64"/>
        <v>02.06.02.01</v>
      </c>
      <c r="B138" s="806" t="s">
        <v>36</v>
      </c>
      <c r="C138" s="821">
        <v>106</v>
      </c>
      <c r="D138" s="699" t="s">
        <v>859</v>
      </c>
      <c r="E138" s="777" t="s">
        <v>160</v>
      </c>
      <c r="F138" s="807"/>
      <c r="G138" s="807" t="s">
        <v>218</v>
      </c>
      <c r="H138" s="807"/>
      <c r="I138" s="807" t="s">
        <v>468</v>
      </c>
      <c r="J138" s="807">
        <v>2006</v>
      </c>
      <c r="K138" s="690"/>
      <c r="L138" s="690"/>
      <c r="M138" s="690"/>
      <c r="N138" s="690"/>
      <c r="O138" s="690"/>
      <c r="P138" s="807" t="s">
        <v>146</v>
      </c>
      <c r="Q138" s="815">
        <v>857500</v>
      </c>
      <c r="R138" s="893"/>
      <c r="S138" s="890"/>
      <c r="T138" s="699"/>
      <c r="U138" s="699"/>
      <c r="V138" s="690" t="str">
        <f t="shared" si="51"/>
        <v>2.06.02</v>
      </c>
      <c r="W138" s="699" t="str">
        <f t="shared" si="65"/>
        <v>ALAT RUMAH TANGGA</v>
      </c>
      <c r="X138" s="699">
        <f t="shared" si="66"/>
        <v>5</v>
      </c>
      <c r="Y138" s="816">
        <f t="shared" si="53"/>
        <v>171500</v>
      </c>
      <c r="Z138" s="823">
        <f t="shared" si="54"/>
        <v>8</v>
      </c>
      <c r="AA138" s="824">
        <f t="shared" si="55"/>
        <v>857500</v>
      </c>
      <c r="AB138" s="824">
        <f t="shared" si="56"/>
        <v>0</v>
      </c>
      <c r="AC138" s="824">
        <f t="shared" si="57"/>
        <v>0</v>
      </c>
      <c r="AD138" s="824">
        <f t="shared" si="58"/>
        <v>0</v>
      </c>
      <c r="AE138" s="825">
        <f t="shared" si="59"/>
        <v>0</v>
      </c>
      <c r="AF138" s="824">
        <f t="shared" si="60"/>
        <v>0</v>
      </c>
      <c r="AG138" s="824">
        <f t="shared" si="52"/>
        <v>0</v>
      </c>
      <c r="AH138" s="827">
        <f t="shared" si="67"/>
        <v>2006</v>
      </c>
      <c r="AI138" s="828">
        <f t="shared" si="61"/>
        <v>0</v>
      </c>
      <c r="AJ138" s="829">
        <f t="shared" si="49"/>
        <v>857500</v>
      </c>
      <c r="AK138" s="830">
        <f t="shared" si="50"/>
        <v>857500</v>
      </c>
      <c r="AL138" s="817">
        <f t="shared" si="68"/>
        <v>857500</v>
      </c>
      <c r="AM138" s="817">
        <f t="shared" si="62"/>
        <v>857500</v>
      </c>
      <c r="AN138" s="852">
        <v>857500</v>
      </c>
      <c r="AO138" s="849">
        <f t="shared" si="63"/>
        <v>0</v>
      </c>
    </row>
    <row r="139" spans="1:41" s="794" customFormat="1" ht="33" customHeight="1" x14ac:dyDescent="0.2">
      <c r="A139" s="794" t="str">
        <f t="shared" si="64"/>
        <v>02.06.02.01</v>
      </c>
      <c r="B139" s="806" t="s">
        <v>36</v>
      </c>
      <c r="C139" s="821">
        <v>107</v>
      </c>
      <c r="D139" s="699" t="s">
        <v>861</v>
      </c>
      <c r="E139" s="777" t="s">
        <v>156</v>
      </c>
      <c r="F139" s="807"/>
      <c r="G139" s="807" t="s">
        <v>195</v>
      </c>
      <c r="H139" s="807"/>
      <c r="I139" s="807" t="s">
        <v>226</v>
      </c>
      <c r="J139" s="807">
        <v>2004</v>
      </c>
      <c r="K139" s="690"/>
      <c r="L139" s="690"/>
      <c r="M139" s="690"/>
      <c r="N139" s="690"/>
      <c r="O139" s="690"/>
      <c r="P139" s="807" t="s">
        <v>146</v>
      </c>
      <c r="Q139" s="815">
        <v>2800000</v>
      </c>
      <c r="R139" s="893"/>
      <c r="S139" s="890"/>
      <c r="T139" s="699"/>
      <c r="U139" s="699"/>
      <c r="V139" s="690" t="str">
        <f t="shared" si="51"/>
        <v>2.06.02</v>
      </c>
      <c r="W139" s="699" t="str">
        <f t="shared" si="65"/>
        <v>ALAT RUMAH TANGGA</v>
      </c>
      <c r="X139" s="699">
        <f t="shared" si="66"/>
        <v>5</v>
      </c>
      <c r="Y139" s="816">
        <f t="shared" si="53"/>
        <v>560000</v>
      </c>
      <c r="Z139" s="823">
        <f t="shared" si="54"/>
        <v>10</v>
      </c>
      <c r="AA139" s="824">
        <f t="shared" si="55"/>
        <v>2800000</v>
      </c>
      <c r="AB139" s="824">
        <f t="shared" si="56"/>
        <v>0</v>
      </c>
      <c r="AC139" s="824">
        <f t="shared" si="57"/>
        <v>0</v>
      </c>
      <c r="AD139" s="824">
        <f t="shared" si="58"/>
        <v>0</v>
      </c>
      <c r="AE139" s="825">
        <f t="shared" si="59"/>
        <v>0</v>
      </c>
      <c r="AF139" s="824">
        <f t="shared" si="60"/>
        <v>0</v>
      </c>
      <c r="AG139" s="824">
        <f t="shared" si="52"/>
        <v>0</v>
      </c>
      <c r="AH139" s="827">
        <f t="shared" si="67"/>
        <v>2004</v>
      </c>
      <c r="AI139" s="828">
        <f t="shared" si="61"/>
        <v>0</v>
      </c>
      <c r="AJ139" s="829">
        <f t="shared" si="49"/>
        <v>2800000</v>
      </c>
      <c r="AK139" s="830">
        <f t="shared" si="50"/>
        <v>2800000</v>
      </c>
      <c r="AL139" s="817">
        <f t="shared" si="68"/>
        <v>2800000</v>
      </c>
      <c r="AM139" s="817">
        <f t="shared" si="62"/>
        <v>2800000</v>
      </c>
      <c r="AN139" s="852">
        <v>2800000</v>
      </c>
      <c r="AO139" s="849">
        <f t="shared" si="63"/>
        <v>0</v>
      </c>
    </row>
    <row r="140" spans="1:41" s="794" customFormat="1" ht="33" customHeight="1" x14ac:dyDescent="0.2">
      <c r="A140" s="794" t="str">
        <f t="shared" si="64"/>
        <v>02.06.01.04</v>
      </c>
      <c r="B140" s="806" t="s">
        <v>36</v>
      </c>
      <c r="C140" s="821">
        <v>108</v>
      </c>
      <c r="D140" s="699" t="s">
        <v>870</v>
      </c>
      <c r="E140" s="777" t="s">
        <v>415</v>
      </c>
      <c r="F140" s="807"/>
      <c r="G140" s="807" t="s">
        <v>195</v>
      </c>
      <c r="H140" s="807"/>
      <c r="I140" s="807" t="s">
        <v>226</v>
      </c>
      <c r="J140" s="807">
        <v>2004</v>
      </c>
      <c r="K140" s="690"/>
      <c r="L140" s="690"/>
      <c r="M140" s="690"/>
      <c r="N140" s="690"/>
      <c r="O140" s="690"/>
      <c r="P140" s="807" t="s">
        <v>146</v>
      </c>
      <c r="Q140" s="815">
        <v>600000</v>
      </c>
      <c r="R140" s="893"/>
      <c r="S140" s="890"/>
      <c r="T140" s="699"/>
      <c r="U140" s="699"/>
      <c r="V140" s="690" t="str">
        <f t="shared" si="51"/>
        <v>2.06.01</v>
      </c>
      <c r="W140" s="699" t="str">
        <f t="shared" si="65"/>
        <v>ALAT KANTOR</v>
      </c>
      <c r="X140" s="699">
        <f t="shared" si="66"/>
        <v>5</v>
      </c>
      <c r="Y140" s="816">
        <f t="shared" si="53"/>
        <v>120000</v>
      </c>
      <c r="Z140" s="823">
        <f t="shared" si="54"/>
        <v>10</v>
      </c>
      <c r="AA140" s="824">
        <f t="shared" si="55"/>
        <v>600000</v>
      </c>
      <c r="AB140" s="824">
        <f t="shared" si="56"/>
        <v>0</v>
      </c>
      <c r="AC140" s="824">
        <f t="shared" si="57"/>
        <v>0</v>
      </c>
      <c r="AD140" s="824">
        <f t="shared" si="58"/>
        <v>0</v>
      </c>
      <c r="AE140" s="825">
        <f t="shared" si="59"/>
        <v>0</v>
      </c>
      <c r="AF140" s="824">
        <f t="shared" si="60"/>
        <v>0</v>
      </c>
      <c r="AG140" s="824">
        <f t="shared" si="52"/>
        <v>0</v>
      </c>
      <c r="AH140" s="827">
        <f t="shared" si="67"/>
        <v>2004</v>
      </c>
      <c r="AI140" s="828">
        <f t="shared" si="61"/>
        <v>0</v>
      </c>
      <c r="AJ140" s="829">
        <f t="shared" si="49"/>
        <v>600000</v>
      </c>
      <c r="AK140" s="830">
        <f t="shared" si="50"/>
        <v>600000</v>
      </c>
      <c r="AL140" s="817">
        <f t="shared" si="68"/>
        <v>600000</v>
      </c>
      <c r="AM140" s="817">
        <f t="shared" si="62"/>
        <v>600000</v>
      </c>
      <c r="AN140" s="852">
        <v>600000</v>
      </c>
      <c r="AO140" s="849">
        <f t="shared" si="63"/>
        <v>0</v>
      </c>
    </row>
    <row r="141" spans="1:41" s="794" customFormat="1" ht="33" customHeight="1" x14ac:dyDescent="0.2">
      <c r="A141" s="794" t="str">
        <f t="shared" si="64"/>
        <v>02.06.04.03</v>
      </c>
      <c r="B141" s="806" t="s">
        <v>36</v>
      </c>
      <c r="C141" s="821">
        <v>109</v>
      </c>
      <c r="D141" s="699" t="s">
        <v>875</v>
      </c>
      <c r="E141" s="777" t="s">
        <v>419</v>
      </c>
      <c r="F141" s="807"/>
      <c r="G141" s="807" t="s">
        <v>195</v>
      </c>
      <c r="H141" s="807"/>
      <c r="I141" s="807" t="s">
        <v>221</v>
      </c>
      <c r="J141" s="807">
        <v>2006</v>
      </c>
      <c r="K141" s="690"/>
      <c r="L141" s="690"/>
      <c r="M141" s="690"/>
      <c r="N141" s="690"/>
      <c r="O141" s="690"/>
      <c r="P141" s="807" t="s">
        <v>146</v>
      </c>
      <c r="Q141" s="815">
        <v>1260000</v>
      </c>
      <c r="R141" s="893"/>
      <c r="S141" s="890"/>
      <c r="T141" s="699"/>
      <c r="U141" s="699"/>
      <c r="V141" s="690" t="str">
        <f t="shared" si="51"/>
        <v>2.06.04</v>
      </c>
      <c r="W141" s="699" t="str">
        <f t="shared" si="65"/>
        <v>MEJA DAN KURSI KERJA/RAPAT PEJABAT</v>
      </c>
      <c r="X141" s="699">
        <f t="shared" si="66"/>
        <v>5</v>
      </c>
      <c r="Y141" s="816">
        <f t="shared" si="53"/>
        <v>252000</v>
      </c>
      <c r="Z141" s="823">
        <f t="shared" si="54"/>
        <v>8</v>
      </c>
      <c r="AA141" s="824">
        <f t="shared" si="55"/>
        <v>1260000</v>
      </c>
      <c r="AB141" s="824">
        <f t="shared" si="56"/>
        <v>0</v>
      </c>
      <c r="AC141" s="824">
        <f t="shared" si="57"/>
        <v>0</v>
      </c>
      <c r="AD141" s="824">
        <f t="shared" si="58"/>
        <v>0</v>
      </c>
      <c r="AE141" s="825">
        <f t="shared" si="59"/>
        <v>0</v>
      </c>
      <c r="AF141" s="824">
        <f t="shared" si="60"/>
        <v>0</v>
      </c>
      <c r="AG141" s="826">
        <f t="shared" si="52"/>
        <v>0</v>
      </c>
      <c r="AH141" s="827">
        <f t="shared" si="67"/>
        <v>2006</v>
      </c>
      <c r="AI141" s="828">
        <f t="shared" si="61"/>
        <v>0</v>
      </c>
      <c r="AJ141" s="829">
        <f t="shared" si="49"/>
        <v>1260000</v>
      </c>
      <c r="AK141" s="830">
        <f t="shared" si="50"/>
        <v>1260000</v>
      </c>
      <c r="AL141" s="817">
        <f t="shared" si="68"/>
        <v>1260000</v>
      </c>
      <c r="AM141" s="840">
        <f t="shared" si="62"/>
        <v>1260000</v>
      </c>
      <c r="AN141" s="852">
        <v>1260000</v>
      </c>
      <c r="AO141" s="849">
        <f t="shared" si="63"/>
        <v>0</v>
      </c>
    </row>
    <row r="142" spans="1:41" s="794" customFormat="1" ht="33" customHeight="1" x14ac:dyDescent="0.2">
      <c r="A142" s="794" t="str">
        <f t="shared" si="64"/>
        <v>02.06.02.01</v>
      </c>
      <c r="B142" s="806" t="s">
        <v>36</v>
      </c>
      <c r="C142" s="821">
        <v>110</v>
      </c>
      <c r="D142" s="699" t="s">
        <v>866</v>
      </c>
      <c r="E142" s="777" t="s">
        <v>417</v>
      </c>
      <c r="F142" s="807"/>
      <c r="G142" s="807" t="s">
        <v>195</v>
      </c>
      <c r="H142" s="807"/>
      <c r="I142" s="807" t="s">
        <v>226</v>
      </c>
      <c r="J142" s="807">
        <v>2006</v>
      </c>
      <c r="K142" s="690"/>
      <c r="L142" s="690"/>
      <c r="M142" s="690"/>
      <c r="N142" s="690"/>
      <c r="O142" s="690"/>
      <c r="P142" s="807" t="s">
        <v>146</v>
      </c>
      <c r="Q142" s="815">
        <v>1050000</v>
      </c>
      <c r="R142" s="893"/>
      <c r="S142" s="890"/>
      <c r="T142" s="699"/>
      <c r="U142" s="699"/>
      <c r="V142" s="690" t="str">
        <f t="shared" si="51"/>
        <v>2.06.02</v>
      </c>
      <c r="W142" s="699" t="str">
        <f t="shared" si="65"/>
        <v>ALAT RUMAH TANGGA</v>
      </c>
      <c r="X142" s="699">
        <f t="shared" si="66"/>
        <v>5</v>
      </c>
      <c r="Y142" s="816">
        <f t="shared" si="53"/>
        <v>210000</v>
      </c>
      <c r="Z142" s="823">
        <f t="shared" si="54"/>
        <v>8</v>
      </c>
      <c r="AA142" s="824">
        <f t="shared" si="55"/>
        <v>1050000</v>
      </c>
      <c r="AB142" s="824">
        <f t="shared" si="56"/>
        <v>0</v>
      </c>
      <c r="AC142" s="824">
        <f t="shared" si="57"/>
        <v>0</v>
      </c>
      <c r="AD142" s="824">
        <f t="shared" si="58"/>
        <v>0</v>
      </c>
      <c r="AE142" s="825">
        <f t="shared" si="59"/>
        <v>0</v>
      </c>
      <c r="AF142" s="824">
        <f t="shared" si="60"/>
        <v>0</v>
      </c>
      <c r="AG142" s="824">
        <f t="shared" si="52"/>
        <v>0</v>
      </c>
      <c r="AH142" s="827">
        <f t="shared" si="67"/>
        <v>2006</v>
      </c>
      <c r="AI142" s="828">
        <f t="shared" si="61"/>
        <v>0</v>
      </c>
      <c r="AJ142" s="829">
        <f t="shared" ref="AJ142:AJ194" si="69">AA142+AB142+AC142+AD142</f>
        <v>1050000</v>
      </c>
      <c r="AK142" s="830">
        <f t="shared" ref="AK142:AK194" si="70">AA142+AB142+AC142+AD142+AE142</f>
        <v>1050000</v>
      </c>
      <c r="AL142" s="817">
        <f t="shared" si="68"/>
        <v>1050000</v>
      </c>
      <c r="AM142" s="817">
        <f t="shared" si="62"/>
        <v>1050000</v>
      </c>
      <c r="AN142" s="852">
        <v>1050000</v>
      </c>
      <c r="AO142" s="849">
        <f t="shared" si="63"/>
        <v>0</v>
      </c>
    </row>
    <row r="143" spans="1:41" s="794" customFormat="1" ht="33" customHeight="1" x14ac:dyDescent="0.2">
      <c r="A143" s="794" t="str">
        <f t="shared" si="64"/>
        <v>02.06.02.01</v>
      </c>
      <c r="B143" s="806" t="s">
        <v>36</v>
      </c>
      <c r="C143" s="821">
        <v>111</v>
      </c>
      <c r="D143" s="699" t="s">
        <v>859</v>
      </c>
      <c r="E143" s="777" t="s">
        <v>160</v>
      </c>
      <c r="F143" s="807"/>
      <c r="G143" s="807" t="s">
        <v>218</v>
      </c>
      <c r="H143" s="807"/>
      <c r="I143" s="807" t="s">
        <v>471</v>
      </c>
      <c r="J143" s="807">
        <v>2006</v>
      </c>
      <c r="K143" s="690"/>
      <c r="L143" s="690"/>
      <c r="M143" s="690"/>
      <c r="N143" s="690"/>
      <c r="O143" s="690"/>
      <c r="P143" s="807" t="s">
        <v>146</v>
      </c>
      <c r="Q143" s="815">
        <v>787500</v>
      </c>
      <c r="R143" s="893"/>
      <c r="S143" s="890"/>
      <c r="T143" s="699"/>
      <c r="U143" s="699"/>
      <c r="V143" s="690" t="str">
        <f t="shared" si="51"/>
        <v>2.06.02</v>
      </c>
      <c r="W143" s="699" t="str">
        <f t="shared" si="65"/>
        <v>ALAT RUMAH TANGGA</v>
      </c>
      <c r="X143" s="699">
        <f t="shared" si="66"/>
        <v>5</v>
      </c>
      <c r="Y143" s="816">
        <f t="shared" si="53"/>
        <v>157500</v>
      </c>
      <c r="Z143" s="823">
        <f t="shared" si="54"/>
        <v>8</v>
      </c>
      <c r="AA143" s="824">
        <f t="shared" si="55"/>
        <v>787500</v>
      </c>
      <c r="AB143" s="824">
        <f t="shared" si="56"/>
        <v>0</v>
      </c>
      <c r="AC143" s="824">
        <f t="shared" si="57"/>
        <v>0</v>
      </c>
      <c r="AD143" s="824">
        <f t="shared" si="58"/>
        <v>0</v>
      </c>
      <c r="AE143" s="825">
        <f t="shared" si="59"/>
        <v>0</v>
      </c>
      <c r="AF143" s="824">
        <f t="shared" si="60"/>
        <v>0</v>
      </c>
      <c r="AG143" s="824">
        <f t="shared" si="52"/>
        <v>0</v>
      </c>
      <c r="AH143" s="827">
        <f t="shared" si="67"/>
        <v>2006</v>
      </c>
      <c r="AI143" s="828">
        <f t="shared" si="61"/>
        <v>0</v>
      </c>
      <c r="AJ143" s="829">
        <f t="shared" si="69"/>
        <v>787500</v>
      </c>
      <c r="AK143" s="830">
        <f t="shared" si="70"/>
        <v>787500</v>
      </c>
      <c r="AL143" s="817">
        <f t="shared" si="68"/>
        <v>787500</v>
      </c>
      <c r="AM143" s="817">
        <f t="shared" si="62"/>
        <v>787500</v>
      </c>
      <c r="AN143" s="852">
        <v>787500</v>
      </c>
      <c r="AO143" s="849">
        <f t="shared" si="63"/>
        <v>0</v>
      </c>
    </row>
    <row r="144" spans="1:41" s="794" customFormat="1" ht="33" customHeight="1" x14ac:dyDescent="0.2">
      <c r="A144" s="794" t="str">
        <f t="shared" si="64"/>
        <v>02.06.02.01</v>
      </c>
      <c r="B144" s="806" t="s">
        <v>36</v>
      </c>
      <c r="C144" s="821">
        <v>112</v>
      </c>
      <c r="D144" s="699" t="s">
        <v>850</v>
      </c>
      <c r="E144" s="777" t="s">
        <v>148</v>
      </c>
      <c r="F144" s="807"/>
      <c r="G144" s="807" t="s">
        <v>482</v>
      </c>
      <c r="H144" s="807"/>
      <c r="I144" s="807" t="s">
        <v>228</v>
      </c>
      <c r="J144" s="807">
        <v>2006</v>
      </c>
      <c r="K144" s="690"/>
      <c r="L144" s="690"/>
      <c r="M144" s="690"/>
      <c r="N144" s="690"/>
      <c r="O144" s="690"/>
      <c r="P144" s="807" t="s">
        <v>146</v>
      </c>
      <c r="Q144" s="815">
        <v>875000</v>
      </c>
      <c r="R144" s="893"/>
      <c r="S144" s="890"/>
      <c r="T144" s="699"/>
      <c r="U144" s="699"/>
      <c r="V144" s="690" t="str">
        <f t="shared" si="51"/>
        <v>2.06.02</v>
      </c>
      <c r="W144" s="699" t="str">
        <f t="shared" si="65"/>
        <v>ALAT RUMAH TANGGA</v>
      </c>
      <c r="X144" s="699">
        <f t="shared" si="66"/>
        <v>5</v>
      </c>
      <c r="Y144" s="816">
        <f t="shared" si="53"/>
        <v>175000</v>
      </c>
      <c r="Z144" s="823">
        <f t="shared" si="54"/>
        <v>8</v>
      </c>
      <c r="AA144" s="824">
        <f t="shared" si="55"/>
        <v>875000</v>
      </c>
      <c r="AB144" s="824">
        <f t="shared" si="56"/>
        <v>0</v>
      </c>
      <c r="AC144" s="824">
        <f t="shared" si="57"/>
        <v>0</v>
      </c>
      <c r="AD144" s="824">
        <f t="shared" si="58"/>
        <v>0</v>
      </c>
      <c r="AE144" s="825">
        <f t="shared" si="59"/>
        <v>0</v>
      </c>
      <c r="AF144" s="824">
        <f t="shared" si="60"/>
        <v>0</v>
      </c>
      <c r="AG144" s="824">
        <f t="shared" si="52"/>
        <v>0</v>
      </c>
      <c r="AH144" s="827">
        <f t="shared" si="67"/>
        <v>2006</v>
      </c>
      <c r="AI144" s="828">
        <f t="shared" si="61"/>
        <v>0</v>
      </c>
      <c r="AJ144" s="829">
        <f t="shared" si="69"/>
        <v>875000</v>
      </c>
      <c r="AK144" s="830">
        <f t="shared" si="70"/>
        <v>875000</v>
      </c>
      <c r="AL144" s="817">
        <f t="shared" si="68"/>
        <v>875000</v>
      </c>
      <c r="AM144" s="817">
        <f t="shared" si="62"/>
        <v>875000</v>
      </c>
      <c r="AN144" s="852">
        <v>875000</v>
      </c>
      <c r="AO144" s="849">
        <f t="shared" si="63"/>
        <v>0</v>
      </c>
    </row>
    <row r="145" spans="1:41" s="794" customFormat="1" ht="33" customHeight="1" x14ac:dyDescent="0.2">
      <c r="A145" s="794" t="str">
        <f t="shared" si="64"/>
        <v>02.06.01.04</v>
      </c>
      <c r="B145" s="806" t="s">
        <v>36</v>
      </c>
      <c r="C145" s="821">
        <v>113</v>
      </c>
      <c r="D145" s="699" t="s">
        <v>251</v>
      </c>
      <c r="E145" s="777" t="s">
        <v>163</v>
      </c>
      <c r="F145" s="807"/>
      <c r="G145" s="807" t="s">
        <v>208</v>
      </c>
      <c r="H145" s="807"/>
      <c r="I145" s="807" t="s">
        <v>224</v>
      </c>
      <c r="J145" s="807">
        <v>2006</v>
      </c>
      <c r="K145" s="690"/>
      <c r="L145" s="690"/>
      <c r="M145" s="690"/>
      <c r="N145" s="690"/>
      <c r="O145" s="690"/>
      <c r="P145" s="807" t="s">
        <v>146</v>
      </c>
      <c r="Q145" s="815">
        <v>1050000</v>
      </c>
      <c r="R145" s="893"/>
      <c r="S145" s="890"/>
      <c r="T145" s="699"/>
      <c r="U145" s="699"/>
      <c r="V145" s="690" t="str">
        <f t="shared" si="51"/>
        <v>2.06.01</v>
      </c>
      <c r="W145" s="699" t="str">
        <f t="shared" si="65"/>
        <v>ALAT KANTOR</v>
      </c>
      <c r="X145" s="699">
        <f t="shared" si="66"/>
        <v>5</v>
      </c>
      <c r="Y145" s="816">
        <f t="shared" si="53"/>
        <v>210000</v>
      </c>
      <c r="Z145" s="823">
        <f t="shared" si="54"/>
        <v>8</v>
      </c>
      <c r="AA145" s="824">
        <f t="shared" si="55"/>
        <v>1050000</v>
      </c>
      <c r="AB145" s="824">
        <f t="shared" si="56"/>
        <v>0</v>
      </c>
      <c r="AC145" s="824">
        <f t="shared" si="57"/>
        <v>0</v>
      </c>
      <c r="AD145" s="824">
        <f t="shared" si="58"/>
        <v>0</v>
      </c>
      <c r="AE145" s="825">
        <f t="shared" si="59"/>
        <v>0</v>
      </c>
      <c r="AF145" s="824">
        <f t="shared" si="60"/>
        <v>0</v>
      </c>
      <c r="AG145" s="824">
        <f t="shared" si="52"/>
        <v>0</v>
      </c>
      <c r="AH145" s="827">
        <f t="shared" si="67"/>
        <v>2006</v>
      </c>
      <c r="AI145" s="828">
        <f t="shared" si="61"/>
        <v>0</v>
      </c>
      <c r="AJ145" s="829">
        <f t="shared" si="69"/>
        <v>1050000</v>
      </c>
      <c r="AK145" s="830">
        <f t="shared" si="70"/>
        <v>1050000</v>
      </c>
      <c r="AL145" s="817">
        <f t="shared" si="68"/>
        <v>1050000</v>
      </c>
      <c r="AM145" s="817">
        <f t="shared" si="62"/>
        <v>1050000</v>
      </c>
      <c r="AN145" s="852">
        <v>1050000</v>
      </c>
      <c r="AO145" s="849">
        <f t="shared" si="63"/>
        <v>0</v>
      </c>
    </row>
    <row r="146" spans="1:41" s="794" customFormat="1" ht="33" customHeight="1" x14ac:dyDescent="0.2">
      <c r="A146" s="794" t="str">
        <f t="shared" si="64"/>
        <v>02.06.02.04</v>
      </c>
      <c r="B146" s="806" t="s">
        <v>36</v>
      </c>
      <c r="C146" s="821">
        <v>114</v>
      </c>
      <c r="D146" s="699" t="s">
        <v>250</v>
      </c>
      <c r="E146" s="777" t="s">
        <v>158</v>
      </c>
      <c r="F146" s="807"/>
      <c r="G146" s="807" t="s">
        <v>377</v>
      </c>
      <c r="H146" s="807"/>
      <c r="I146" s="807" t="s">
        <v>223</v>
      </c>
      <c r="J146" s="807">
        <v>2004</v>
      </c>
      <c r="K146" s="690"/>
      <c r="L146" s="690"/>
      <c r="M146" s="690"/>
      <c r="N146" s="690"/>
      <c r="O146" s="690"/>
      <c r="P146" s="807" t="s">
        <v>146</v>
      </c>
      <c r="Q146" s="815">
        <v>1925000</v>
      </c>
      <c r="R146" s="893"/>
      <c r="S146" s="890"/>
      <c r="T146" s="699"/>
      <c r="U146" s="699"/>
      <c r="V146" s="690" t="str">
        <f t="shared" si="51"/>
        <v>2.06.02</v>
      </c>
      <c r="W146" s="699" t="str">
        <f t="shared" si="65"/>
        <v>ALAT RUMAH TANGGA</v>
      </c>
      <c r="X146" s="699">
        <f t="shared" si="66"/>
        <v>5</v>
      </c>
      <c r="Y146" s="816">
        <f t="shared" si="53"/>
        <v>385000</v>
      </c>
      <c r="Z146" s="823">
        <f t="shared" si="54"/>
        <v>10</v>
      </c>
      <c r="AA146" s="824">
        <f t="shared" si="55"/>
        <v>1925000</v>
      </c>
      <c r="AB146" s="824">
        <f t="shared" si="56"/>
        <v>0</v>
      </c>
      <c r="AC146" s="824">
        <f t="shared" si="57"/>
        <v>0</v>
      </c>
      <c r="AD146" s="824">
        <f t="shared" si="58"/>
        <v>0</v>
      </c>
      <c r="AE146" s="825">
        <f t="shared" si="59"/>
        <v>0</v>
      </c>
      <c r="AF146" s="824">
        <f t="shared" si="60"/>
        <v>0</v>
      </c>
      <c r="AG146" s="824">
        <f t="shared" si="52"/>
        <v>0</v>
      </c>
      <c r="AH146" s="827">
        <f t="shared" si="67"/>
        <v>2004</v>
      </c>
      <c r="AI146" s="828">
        <f t="shared" si="61"/>
        <v>0</v>
      </c>
      <c r="AJ146" s="829">
        <f t="shared" si="69"/>
        <v>1925000</v>
      </c>
      <c r="AK146" s="830">
        <f t="shared" si="70"/>
        <v>1925000</v>
      </c>
      <c r="AL146" s="817">
        <f t="shared" si="68"/>
        <v>1925000</v>
      </c>
      <c r="AM146" s="817">
        <f t="shared" si="62"/>
        <v>1925000</v>
      </c>
      <c r="AN146" s="852">
        <v>1925000</v>
      </c>
      <c r="AO146" s="849">
        <f t="shared" si="63"/>
        <v>0</v>
      </c>
    </row>
    <row r="147" spans="1:41" s="794" customFormat="1" ht="33" customHeight="1" x14ac:dyDescent="0.2">
      <c r="A147" s="794" t="str">
        <f t="shared" si="64"/>
        <v>02.06.02.01</v>
      </c>
      <c r="B147" s="806" t="s">
        <v>36</v>
      </c>
      <c r="C147" s="821">
        <v>115</v>
      </c>
      <c r="D147" s="699" t="s">
        <v>862</v>
      </c>
      <c r="E147" s="777" t="s">
        <v>384</v>
      </c>
      <c r="F147" s="807"/>
      <c r="G147" s="807" t="s">
        <v>195</v>
      </c>
      <c r="H147" s="807"/>
      <c r="I147" s="807" t="s">
        <v>226</v>
      </c>
      <c r="J147" s="807">
        <v>2003</v>
      </c>
      <c r="K147" s="690"/>
      <c r="L147" s="690"/>
      <c r="M147" s="690"/>
      <c r="N147" s="690"/>
      <c r="O147" s="690"/>
      <c r="P147" s="807" t="s">
        <v>146</v>
      </c>
      <c r="Q147" s="815">
        <v>700000</v>
      </c>
      <c r="R147" s="893"/>
      <c r="S147" s="890"/>
      <c r="T147" s="699"/>
      <c r="U147" s="699"/>
      <c r="V147" s="690" t="str">
        <f t="shared" si="51"/>
        <v>2.06.02</v>
      </c>
      <c r="W147" s="699" t="str">
        <f t="shared" si="65"/>
        <v>ALAT RUMAH TANGGA</v>
      </c>
      <c r="X147" s="699">
        <f t="shared" si="66"/>
        <v>5</v>
      </c>
      <c r="Y147" s="816">
        <f t="shared" si="53"/>
        <v>140000</v>
      </c>
      <c r="Z147" s="823">
        <f t="shared" si="54"/>
        <v>11</v>
      </c>
      <c r="AA147" s="824">
        <f t="shared" si="55"/>
        <v>700000</v>
      </c>
      <c r="AB147" s="824">
        <f t="shared" si="56"/>
        <v>0</v>
      </c>
      <c r="AC147" s="824">
        <f t="shared" si="57"/>
        <v>0</v>
      </c>
      <c r="AD147" s="824">
        <f t="shared" si="58"/>
        <v>0</v>
      </c>
      <c r="AE147" s="825">
        <f t="shared" si="59"/>
        <v>0</v>
      </c>
      <c r="AF147" s="824">
        <f t="shared" si="60"/>
        <v>0</v>
      </c>
      <c r="AG147" s="824">
        <f t="shared" si="52"/>
        <v>0</v>
      </c>
      <c r="AH147" s="827">
        <f t="shared" si="67"/>
        <v>2003</v>
      </c>
      <c r="AI147" s="828">
        <f t="shared" si="61"/>
        <v>0</v>
      </c>
      <c r="AJ147" s="829">
        <f t="shared" si="69"/>
        <v>700000</v>
      </c>
      <c r="AK147" s="830">
        <f t="shared" si="70"/>
        <v>700000</v>
      </c>
      <c r="AL147" s="817">
        <f t="shared" si="68"/>
        <v>700000</v>
      </c>
      <c r="AM147" s="817">
        <f t="shared" si="62"/>
        <v>700000</v>
      </c>
      <c r="AN147" s="852">
        <v>700000</v>
      </c>
      <c r="AO147" s="849">
        <f t="shared" si="63"/>
        <v>0</v>
      </c>
    </row>
    <row r="148" spans="1:41" s="794" customFormat="1" ht="33" customHeight="1" x14ac:dyDescent="0.2">
      <c r="A148" s="794" t="str">
        <f t="shared" si="64"/>
        <v>02.06.02.04</v>
      </c>
      <c r="B148" s="806" t="s">
        <v>36</v>
      </c>
      <c r="C148" s="821">
        <v>116</v>
      </c>
      <c r="D148" s="699" t="s">
        <v>250</v>
      </c>
      <c r="E148" s="777" t="s">
        <v>158</v>
      </c>
      <c r="F148" s="807"/>
      <c r="G148" s="807" t="s">
        <v>472</v>
      </c>
      <c r="H148" s="807"/>
      <c r="I148" s="807" t="s">
        <v>223</v>
      </c>
      <c r="J148" s="807">
        <v>2006</v>
      </c>
      <c r="K148" s="690"/>
      <c r="L148" s="690"/>
      <c r="M148" s="690"/>
      <c r="N148" s="690"/>
      <c r="O148" s="690"/>
      <c r="P148" s="807" t="s">
        <v>146</v>
      </c>
      <c r="Q148" s="815">
        <v>5600000</v>
      </c>
      <c r="R148" s="893"/>
      <c r="S148" s="890"/>
      <c r="T148" s="699"/>
      <c r="U148" s="699"/>
      <c r="V148" s="690" t="str">
        <f t="shared" si="51"/>
        <v>2.06.02</v>
      </c>
      <c r="W148" s="699" t="str">
        <f t="shared" si="65"/>
        <v>ALAT RUMAH TANGGA</v>
      </c>
      <c r="X148" s="699">
        <f t="shared" si="66"/>
        <v>5</v>
      </c>
      <c r="Y148" s="816">
        <f t="shared" si="53"/>
        <v>1120000</v>
      </c>
      <c r="Z148" s="823">
        <f t="shared" si="54"/>
        <v>8</v>
      </c>
      <c r="AA148" s="824">
        <f t="shared" si="55"/>
        <v>5600000</v>
      </c>
      <c r="AB148" s="824">
        <f t="shared" si="56"/>
        <v>0</v>
      </c>
      <c r="AC148" s="824">
        <f t="shared" si="57"/>
        <v>0</v>
      </c>
      <c r="AD148" s="824">
        <f t="shared" si="58"/>
        <v>0</v>
      </c>
      <c r="AE148" s="825">
        <f t="shared" si="59"/>
        <v>0</v>
      </c>
      <c r="AF148" s="824">
        <f t="shared" si="60"/>
        <v>0</v>
      </c>
      <c r="AG148" s="824">
        <f t="shared" si="52"/>
        <v>0</v>
      </c>
      <c r="AH148" s="827">
        <f t="shared" si="67"/>
        <v>2006</v>
      </c>
      <c r="AI148" s="828">
        <f t="shared" si="61"/>
        <v>0</v>
      </c>
      <c r="AJ148" s="829">
        <f t="shared" si="69"/>
        <v>5600000</v>
      </c>
      <c r="AK148" s="830">
        <f t="shared" si="70"/>
        <v>5600000</v>
      </c>
      <c r="AL148" s="817">
        <f t="shared" si="68"/>
        <v>5600000</v>
      </c>
      <c r="AM148" s="817">
        <f t="shared" si="62"/>
        <v>5600000</v>
      </c>
      <c r="AN148" s="852">
        <v>5600000</v>
      </c>
      <c r="AO148" s="849">
        <f t="shared" si="63"/>
        <v>0</v>
      </c>
    </row>
    <row r="149" spans="1:41" s="794" customFormat="1" ht="33" customHeight="1" x14ac:dyDescent="0.2">
      <c r="A149" s="794" t="str">
        <f t="shared" si="64"/>
        <v>02.06.03.05</v>
      </c>
      <c r="B149" s="806" t="s">
        <v>36</v>
      </c>
      <c r="C149" s="821">
        <v>117</v>
      </c>
      <c r="D149" s="699" t="s">
        <v>848</v>
      </c>
      <c r="E149" s="777" t="s">
        <v>153</v>
      </c>
      <c r="F149" s="807"/>
      <c r="G149" s="807" t="s">
        <v>215</v>
      </c>
      <c r="H149" s="807"/>
      <c r="I149" s="807" t="s">
        <v>231</v>
      </c>
      <c r="J149" s="807">
        <v>2004</v>
      </c>
      <c r="K149" s="690"/>
      <c r="L149" s="690"/>
      <c r="M149" s="690"/>
      <c r="N149" s="690"/>
      <c r="O149" s="690"/>
      <c r="P149" s="807" t="s">
        <v>146</v>
      </c>
      <c r="Q149" s="815">
        <v>595000</v>
      </c>
      <c r="R149" s="893"/>
      <c r="S149" s="890"/>
      <c r="T149" s="699"/>
      <c r="U149" s="699"/>
      <c r="V149" s="690" t="str">
        <f t="shared" si="51"/>
        <v>2.06.03</v>
      </c>
      <c r="W149" s="699" t="str">
        <f t="shared" si="65"/>
        <v>KOMPUTER</v>
      </c>
      <c r="X149" s="699">
        <f t="shared" si="66"/>
        <v>4</v>
      </c>
      <c r="Y149" s="816">
        <f t="shared" si="53"/>
        <v>148750</v>
      </c>
      <c r="Z149" s="823">
        <f t="shared" si="54"/>
        <v>10</v>
      </c>
      <c r="AA149" s="824">
        <f t="shared" si="55"/>
        <v>595000</v>
      </c>
      <c r="AB149" s="824">
        <f t="shared" si="56"/>
        <v>0</v>
      </c>
      <c r="AC149" s="824">
        <f t="shared" si="57"/>
        <v>0</v>
      </c>
      <c r="AD149" s="824">
        <f t="shared" si="58"/>
        <v>0</v>
      </c>
      <c r="AE149" s="825">
        <f t="shared" si="59"/>
        <v>0</v>
      </c>
      <c r="AF149" s="824">
        <f t="shared" si="60"/>
        <v>0</v>
      </c>
      <c r="AG149" s="824">
        <f t="shared" si="52"/>
        <v>0</v>
      </c>
      <c r="AH149" s="827">
        <f t="shared" si="67"/>
        <v>2004</v>
      </c>
      <c r="AI149" s="828">
        <f t="shared" si="61"/>
        <v>0</v>
      </c>
      <c r="AJ149" s="829">
        <f t="shared" si="69"/>
        <v>595000</v>
      </c>
      <c r="AK149" s="830">
        <f t="shared" si="70"/>
        <v>595000</v>
      </c>
      <c r="AL149" s="817">
        <f t="shared" si="68"/>
        <v>595000</v>
      </c>
      <c r="AM149" s="817">
        <f t="shared" si="62"/>
        <v>595000</v>
      </c>
      <c r="AN149" s="852">
        <v>595000</v>
      </c>
      <c r="AO149" s="849">
        <f t="shared" si="63"/>
        <v>0</v>
      </c>
    </row>
    <row r="150" spans="1:41" s="794" customFormat="1" ht="33" customHeight="1" x14ac:dyDescent="0.2">
      <c r="A150" s="794" t="str">
        <f t="shared" si="64"/>
        <v>02.06.03.05</v>
      </c>
      <c r="B150" s="806" t="s">
        <v>36</v>
      </c>
      <c r="C150" s="821">
        <v>118</v>
      </c>
      <c r="D150" s="699" t="s">
        <v>848</v>
      </c>
      <c r="E150" s="777" t="s">
        <v>153</v>
      </c>
      <c r="F150" s="807"/>
      <c r="G150" s="807" t="s">
        <v>475</v>
      </c>
      <c r="H150" s="807"/>
      <c r="I150" s="807" t="s">
        <v>231</v>
      </c>
      <c r="J150" s="807">
        <v>2003</v>
      </c>
      <c r="K150" s="690"/>
      <c r="L150" s="690"/>
      <c r="M150" s="690"/>
      <c r="N150" s="690"/>
      <c r="O150" s="690"/>
      <c r="P150" s="807" t="s">
        <v>146</v>
      </c>
      <c r="Q150" s="815">
        <v>600000</v>
      </c>
      <c r="R150" s="893"/>
      <c r="S150" s="890"/>
      <c r="T150" s="699"/>
      <c r="U150" s="699"/>
      <c r="V150" s="690" t="str">
        <f t="shared" si="51"/>
        <v>2.06.03</v>
      </c>
      <c r="W150" s="699" t="str">
        <f t="shared" si="65"/>
        <v>KOMPUTER</v>
      </c>
      <c r="X150" s="699">
        <f t="shared" si="66"/>
        <v>4</v>
      </c>
      <c r="Y150" s="816">
        <f t="shared" si="53"/>
        <v>150000</v>
      </c>
      <c r="Z150" s="823">
        <f t="shared" si="54"/>
        <v>11</v>
      </c>
      <c r="AA150" s="824">
        <f t="shared" si="55"/>
        <v>600000</v>
      </c>
      <c r="AB150" s="824">
        <f t="shared" si="56"/>
        <v>0</v>
      </c>
      <c r="AC150" s="824">
        <f t="shared" si="57"/>
        <v>0</v>
      </c>
      <c r="AD150" s="824">
        <f t="shared" si="58"/>
        <v>0</v>
      </c>
      <c r="AE150" s="825">
        <f t="shared" si="59"/>
        <v>0</v>
      </c>
      <c r="AF150" s="824">
        <f t="shared" si="60"/>
        <v>0</v>
      </c>
      <c r="AG150" s="824">
        <f t="shared" si="52"/>
        <v>0</v>
      </c>
      <c r="AH150" s="827">
        <f t="shared" si="67"/>
        <v>2003</v>
      </c>
      <c r="AI150" s="828">
        <f t="shared" si="61"/>
        <v>0</v>
      </c>
      <c r="AJ150" s="829">
        <f t="shared" si="69"/>
        <v>600000</v>
      </c>
      <c r="AK150" s="830">
        <f t="shared" si="70"/>
        <v>600000</v>
      </c>
      <c r="AL150" s="817">
        <f t="shared" si="68"/>
        <v>600000</v>
      </c>
      <c r="AM150" s="817">
        <f t="shared" si="62"/>
        <v>600000</v>
      </c>
      <c r="AN150" s="852">
        <v>600000</v>
      </c>
      <c r="AO150" s="849">
        <f t="shared" si="63"/>
        <v>0</v>
      </c>
    </row>
    <row r="151" spans="1:41" s="794" customFormat="1" ht="33" customHeight="1" x14ac:dyDescent="0.2">
      <c r="A151" s="794" t="str">
        <f t="shared" si="64"/>
        <v>02.06.03.03</v>
      </c>
      <c r="B151" s="806" t="s">
        <v>36</v>
      </c>
      <c r="C151" s="821">
        <v>119</v>
      </c>
      <c r="D151" s="699" t="s">
        <v>855</v>
      </c>
      <c r="E151" s="777" t="s">
        <v>154</v>
      </c>
      <c r="F151" s="807"/>
      <c r="G151" s="807" t="s">
        <v>215</v>
      </c>
      <c r="H151" s="807"/>
      <c r="I151" s="807" t="s">
        <v>224</v>
      </c>
      <c r="J151" s="807">
        <v>2002</v>
      </c>
      <c r="K151" s="690"/>
      <c r="L151" s="690"/>
      <c r="M151" s="690"/>
      <c r="N151" s="690"/>
      <c r="O151" s="690"/>
      <c r="P151" s="807" t="s">
        <v>146</v>
      </c>
      <c r="Q151" s="815">
        <v>6860000</v>
      </c>
      <c r="R151" s="893"/>
      <c r="S151" s="890"/>
      <c r="T151" s="699"/>
      <c r="U151" s="699"/>
      <c r="V151" s="690" t="str">
        <f t="shared" si="51"/>
        <v>2.06.03</v>
      </c>
      <c r="W151" s="699" t="str">
        <f t="shared" si="65"/>
        <v>KOMPUTER</v>
      </c>
      <c r="X151" s="699">
        <f t="shared" si="66"/>
        <v>4</v>
      </c>
      <c r="Y151" s="816">
        <f t="shared" si="53"/>
        <v>1715000</v>
      </c>
      <c r="Z151" s="823">
        <f t="shared" si="54"/>
        <v>12</v>
      </c>
      <c r="AA151" s="824">
        <f t="shared" si="55"/>
        <v>6860000</v>
      </c>
      <c r="AB151" s="824">
        <f t="shared" si="56"/>
        <v>0</v>
      </c>
      <c r="AC151" s="824">
        <f t="shared" si="57"/>
        <v>0</v>
      </c>
      <c r="AD151" s="824">
        <f t="shared" si="58"/>
        <v>0</v>
      </c>
      <c r="AE151" s="825">
        <f t="shared" si="59"/>
        <v>0</v>
      </c>
      <c r="AF151" s="824">
        <f t="shared" si="60"/>
        <v>0</v>
      </c>
      <c r="AG151" s="824">
        <f t="shared" si="52"/>
        <v>0</v>
      </c>
      <c r="AH151" s="827">
        <f t="shared" si="67"/>
        <v>2002</v>
      </c>
      <c r="AI151" s="828">
        <f t="shared" si="61"/>
        <v>0</v>
      </c>
      <c r="AJ151" s="829">
        <f t="shared" si="69"/>
        <v>6860000</v>
      </c>
      <c r="AK151" s="830">
        <f t="shared" si="70"/>
        <v>6860000</v>
      </c>
      <c r="AL151" s="817">
        <f t="shared" si="68"/>
        <v>6860000</v>
      </c>
      <c r="AM151" s="817">
        <f t="shared" si="62"/>
        <v>6860000</v>
      </c>
      <c r="AN151" s="852">
        <v>6860000</v>
      </c>
      <c r="AO151" s="849">
        <f t="shared" si="63"/>
        <v>0</v>
      </c>
    </row>
    <row r="152" spans="1:41" s="794" customFormat="1" ht="33" customHeight="1" x14ac:dyDescent="0.2">
      <c r="A152" s="794" t="str">
        <f t="shared" si="64"/>
        <v>02.06.02.01</v>
      </c>
      <c r="B152" s="806" t="s">
        <v>36</v>
      </c>
      <c r="C152" s="821">
        <v>120</v>
      </c>
      <c r="D152" s="699" t="s">
        <v>861</v>
      </c>
      <c r="E152" s="777" t="s">
        <v>156</v>
      </c>
      <c r="F152" s="807"/>
      <c r="G152" s="807" t="s">
        <v>195</v>
      </c>
      <c r="H152" s="807"/>
      <c r="I152" s="807" t="s">
        <v>226</v>
      </c>
      <c r="J152" s="807">
        <v>2006</v>
      </c>
      <c r="K152" s="690"/>
      <c r="L152" s="690"/>
      <c r="M152" s="690"/>
      <c r="N152" s="690"/>
      <c r="O152" s="690"/>
      <c r="P152" s="807" t="s">
        <v>146</v>
      </c>
      <c r="Q152" s="815">
        <v>700000</v>
      </c>
      <c r="R152" s="893"/>
      <c r="S152" s="890"/>
      <c r="T152" s="699"/>
      <c r="U152" s="699"/>
      <c r="V152" s="690" t="str">
        <f t="shared" si="51"/>
        <v>2.06.02</v>
      </c>
      <c r="W152" s="699" t="str">
        <f t="shared" si="65"/>
        <v>ALAT RUMAH TANGGA</v>
      </c>
      <c r="X152" s="699">
        <f t="shared" si="66"/>
        <v>5</v>
      </c>
      <c r="Y152" s="816">
        <f t="shared" si="53"/>
        <v>140000</v>
      </c>
      <c r="Z152" s="823">
        <f t="shared" si="54"/>
        <v>8</v>
      </c>
      <c r="AA152" s="824">
        <f t="shared" si="55"/>
        <v>700000</v>
      </c>
      <c r="AB152" s="824">
        <f t="shared" si="56"/>
        <v>0</v>
      </c>
      <c r="AC152" s="824">
        <f t="shared" si="57"/>
        <v>0</v>
      </c>
      <c r="AD152" s="824">
        <f t="shared" si="58"/>
        <v>0</v>
      </c>
      <c r="AE152" s="825">
        <f t="shared" si="59"/>
        <v>0</v>
      </c>
      <c r="AF152" s="824">
        <f t="shared" si="60"/>
        <v>0</v>
      </c>
      <c r="AG152" s="824">
        <f t="shared" si="52"/>
        <v>0</v>
      </c>
      <c r="AH152" s="827">
        <f t="shared" si="67"/>
        <v>2006</v>
      </c>
      <c r="AI152" s="828">
        <f t="shared" si="61"/>
        <v>0</v>
      </c>
      <c r="AJ152" s="829">
        <f t="shared" si="69"/>
        <v>700000</v>
      </c>
      <c r="AK152" s="830">
        <f t="shared" si="70"/>
        <v>700000</v>
      </c>
      <c r="AL152" s="817">
        <f t="shared" si="68"/>
        <v>700000</v>
      </c>
      <c r="AM152" s="817">
        <f t="shared" si="62"/>
        <v>700000</v>
      </c>
      <c r="AN152" s="852">
        <v>700000</v>
      </c>
      <c r="AO152" s="849">
        <f t="shared" si="63"/>
        <v>0</v>
      </c>
    </row>
    <row r="153" spans="1:41" s="794" customFormat="1" ht="33" customHeight="1" x14ac:dyDescent="0.2">
      <c r="A153" s="794" t="str">
        <f t="shared" si="64"/>
        <v>02.06.02.01</v>
      </c>
      <c r="B153" s="806" t="s">
        <v>36</v>
      </c>
      <c r="C153" s="821">
        <v>121</v>
      </c>
      <c r="D153" s="699" t="s">
        <v>861</v>
      </c>
      <c r="E153" s="777" t="s">
        <v>156</v>
      </c>
      <c r="F153" s="807"/>
      <c r="G153" s="807" t="s">
        <v>389</v>
      </c>
      <c r="H153" s="807"/>
      <c r="I153" s="807" t="s">
        <v>227</v>
      </c>
      <c r="J153" s="807">
        <v>2003</v>
      </c>
      <c r="K153" s="690"/>
      <c r="L153" s="690"/>
      <c r="M153" s="690"/>
      <c r="N153" s="690"/>
      <c r="O153" s="690"/>
      <c r="P153" s="807" t="s">
        <v>146</v>
      </c>
      <c r="Q153" s="815">
        <v>600000</v>
      </c>
      <c r="R153" s="893"/>
      <c r="S153" s="890"/>
      <c r="T153" s="699"/>
      <c r="U153" s="699"/>
      <c r="V153" s="690" t="str">
        <f t="shared" si="51"/>
        <v>2.06.02</v>
      </c>
      <c r="W153" s="699" t="str">
        <f t="shared" si="65"/>
        <v>ALAT RUMAH TANGGA</v>
      </c>
      <c r="X153" s="699">
        <f t="shared" si="66"/>
        <v>5</v>
      </c>
      <c r="Y153" s="816">
        <f t="shared" si="53"/>
        <v>120000</v>
      </c>
      <c r="Z153" s="823">
        <f t="shared" si="54"/>
        <v>11</v>
      </c>
      <c r="AA153" s="824">
        <f t="shared" si="55"/>
        <v>600000</v>
      </c>
      <c r="AB153" s="824">
        <f t="shared" si="56"/>
        <v>0</v>
      </c>
      <c r="AC153" s="824">
        <f t="shared" si="57"/>
        <v>0</v>
      </c>
      <c r="AD153" s="824">
        <f t="shared" si="58"/>
        <v>0</v>
      </c>
      <c r="AE153" s="825">
        <f t="shared" si="59"/>
        <v>0</v>
      </c>
      <c r="AF153" s="824">
        <f t="shared" si="60"/>
        <v>0</v>
      </c>
      <c r="AG153" s="824">
        <f t="shared" si="52"/>
        <v>0</v>
      </c>
      <c r="AH153" s="827">
        <f t="shared" si="67"/>
        <v>2003</v>
      </c>
      <c r="AI153" s="828">
        <f t="shared" si="61"/>
        <v>0</v>
      </c>
      <c r="AJ153" s="829">
        <f t="shared" si="69"/>
        <v>600000</v>
      </c>
      <c r="AK153" s="830">
        <f t="shared" si="70"/>
        <v>600000</v>
      </c>
      <c r="AL153" s="817">
        <f t="shared" si="68"/>
        <v>600000</v>
      </c>
      <c r="AM153" s="817">
        <f t="shared" si="62"/>
        <v>600000</v>
      </c>
      <c r="AN153" s="852">
        <v>600000</v>
      </c>
      <c r="AO153" s="849">
        <f t="shared" si="63"/>
        <v>0</v>
      </c>
    </row>
    <row r="154" spans="1:41" s="794" customFormat="1" ht="33" customHeight="1" x14ac:dyDescent="0.2">
      <c r="A154" s="794" t="str">
        <f t="shared" si="64"/>
        <v>02.06.02.01</v>
      </c>
      <c r="B154" s="806" t="s">
        <v>36</v>
      </c>
      <c r="C154" s="821">
        <v>122</v>
      </c>
      <c r="D154" s="699" t="s">
        <v>861</v>
      </c>
      <c r="E154" s="777" t="s">
        <v>156</v>
      </c>
      <c r="F154" s="807"/>
      <c r="G154" s="807" t="s">
        <v>389</v>
      </c>
      <c r="H154" s="807"/>
      <c r="I154" s="807" t="s">
        <v>227</v>
      </c>
      <c r="J154" s="807">
        <v>2004</v>
      </c>
      <c r="K154" s="690"/>
      <c r="L154" s="690"/>
      <c r="M154" s="690"/>
      <c r="N154" s="690"/>
      <c r="O154" s="690"/>
      <c r="P154" s="807" t="s">
        <v>146</v>
      </c>
      <c r="Q154" s="815">
        <v>650000</v>
      </c>
      <c r="R154" s="893"/>
      <c r="S154" s="890"/>
      <c r="T154" s="699"/>
      <c r="U154" s="699"/>
      <c r="V154" s="690" t="str">
        <f t="shared" si="51"/>
        <v>2.06.02</v>
      </c>
      <c r="W154" s="699" t="str">
        <f t="shared" si="65"/>
        <v>ALAT RUMAH TANGGA</v>
      </c>
      <c r="X154" s="699">
        <f t="shared" si="66"/>
        <v>5</v>
      </c>
      <c r="Y154" s="816">
        <f t="shared" si="53"/>
        <v>130000</v>
      </c>
      <c r="Z154" s="823">
        <f t="shared" si="54"/>
        <v>10</v>
      </c>
      <c r="AA154" s="824">
        <f t="shared" si="55"/>
        <v>650000</v>
      </c>
      <c r="AB154" s="824">
        <f t="shared" si="56"/>
        <v>0</v>
      </c>
      <c r="AC154" s="824">
        <f t="shared" si="57"/>
        <v>0</v>
      </c>
      <c r="AD154" s="824">
        <f t="shared" si="58"/>
        <v>0</v>
      </c>
      <c r="AE154" s="825">
        <f t="shared" si="59"/>
        <v>0</v>
      </c>
      <c r="AF154" s="824">
        <f t="shared" si="60"/>
        <v>0</v>
      </c>
      <c r="AG154" s="824">
        <f t="shared" si="52"/>
        <v>0</v>
      </c>
      <c r="AH154" s="827">
        <f t="shared" si="67"/>
        <v>2004</v>
      </c>
      <c r="AI154" s="828">
        <f t="shared" si="61"/>
        <v>0</v>
      </c>
      <c r="AJ154" s="829">
        <f t="shared" si="69"/>
        <v>650000</v>
      </c>
      <c r="AK154" s="830">
        <f t="shared" si="70"/>
        <v>650000</v>
      </c>
      <c r="AL154" s="817">
        <f t="shared" si="68"/>
        <v>650000</v>
      </c>
      <c r="AM154" s="817">
        <f t="shared" si="62"/>
        <v>650000</v>
      </c>
      <c r="AN154" s="852">
        <v>650000</v>
      </c>
      <c r="AO154" s="849">
        <f t="shared" si="63"/>
        <v>0</v>
      </c>
    </row>
    <row r="155" spans="1:41" s="794" customFormat="1" ht="33" customHeight="1" x14ac:dyDescent="0.2">
      <c r="A155" s="794" t="str">
        <f t="shared" si="64"/>
        <v>02.06.01.04</v>
      </c>
      <c r="B155" s="806" t="s">
        <v>36</v>
      </c>
      <c r="C155" s="821">
        <v>123</v>
      </c>
      <c r="D155" s="699" t="s">
        <v>251</v>
      </c>
      <c r="E155" s="777" t="s">
        <v>163</v>
      </c>
      <c r="F155" s="807"/>
      <c r="G155" s="807" t="s">
        <v>389</v>
      </c>
      <c r="H155" s="807"/>
      <c r="I155" s="807" t="s">
        <v>224</v>
      </c>
      <c r="J155" s="807">
        <v>2006</v>
      </c>
      <c r="K155" s="690"/>
      <c r="L155" s="690"/>
      <c r="M155" s="690"/>
      <c r="N155" s="690"/>
      <c r="O155" s="690"/>
      <c r="P155" s="807" t="s">
        <v>146</v>
      </c>
      <c r="Q155" s="815">
        <v>2640000</v>
      </c>
      <c r="R155" s="893"/>
      <c r="S155" s="890"/>
      <c r="T155" s="699"/>
      <c r="U155" s="699"/>
      <c r="V155" s="690" t="str">
        <f t="shared" si="51"/>
        <v>2.06.01</v>
      </c>
      <c r="W155" s="699" t="str">
        <f t="shared" si="65"/>
        <v>ALAT KANTOR</v>
      </c>
      <c r="X155" s="699">
        <f t="shared" si="66"/>
        <v>5</v>
      </c>
      <c r="Y155" s="816">
        <f t="shared" si="53"/>
        <v>528000</v>
      </c>
      <c r="Z155" s="823">
        <f t="shared" si="54"/>
        <v>8</v>
      </c>
      <c r="AA155" s="824">
        <f t="shared" si="55"/>
        <v>2640000</v>
      </c>
      <c r="AB155" s="824">
        <f t="shared" si="56"/>
        <v>0</v>
      </c>
      <c r="AC155" s="824">
        <f t="shared" si="57"/>
        <v>0</v>
      </c>
      <c r="AD155" s="824">
        <f t="shared" si="58"/>
        <v>0</v>
      </c>
      <c r="AE155" s="825">
        <f t="shared" si="59"/>
        <v>0</v>
      </c>
      <c r="AF155" s="824">
        <f t="shared" si="60"/>
        <v>0</v>
      </c>
      <c r="AG155" s="824">
        <f t="shared" si="52"/>
        <v>0</v>
      </c>
      <c r="AH155" s="827">
        <f t="shared" si="67"/>
        <v>2006</v>
      </c>
      <c r="AI155" s="828">
        <f t="shared" si="61"/>
        <v>0</v>
      </c>
      <c r="AJ155" s="829">
        <f t="shared" si="69"/>
        <v>2640000</v>
      </c>
      <c r="AK155" s="830">
        <f t="shared" si="70"/>
        <v>2640000</v>
      </c>
      <c r="AL155" s="817">
        <f t="shared" si="68"/>
        <v>2640000</v>
      </c>
      <c r="AM155" s="817">
        <f t="shared" si="62"/>
        <v>2640000</v>
      </c>
      <c r="AN155" s="852">
        <v>2640000</v>
      </c>
      <c r="AO155" s="849">
        <f t="shared" si="63"/>
        <v>0</v>
      </c>
    </row>
    <row r="156" spans="1:41" s="794" customFormat="1" ht="33" customHeight="1" x14ac:dyDescent="0.2">
      <c r="A156" s="794" t="str">
        <f t="shared" si="64"/>
        <v>02.06.02.01</v>
      </c>
      <c r="B156" s="806" t="s">
        <v>36</v>
      </c>
      <c r="C156" s="821">
        <v>124</v>
      </c>
      <c r="D156" s="699" t="s">
        <v>861</v>
      </c>
      <c r="E156" s="777" t="s">
        <v>156</v>
      </c>
      <c r="F156" s="807"/>
      <c r="G156" s="807" t="s">
        <v>389</v>
      </c>
      <c r="H156" s="807"/>
      <c r="I156" s="807" t="s">
        <v>227</v>
      </c>
      <c r="J156" s="807">
        <v>2001</v>
      </c>
      <c r="K156" s="690"/>
      <c r="L156" s="690"/>
      <c r="M156" s="690"/>
      <c r="N156" s="690"/>
      <c r="O156" s="690"/>
      <c r="P156" s="807" t="s">
        <v>146</v>
      </c>
      <c r="Q156" s="815">
        <v>700000</v>
      </c>
      <c r="R156" s="893"/>
      <c r="S156" s="890"/>
      <c r="T156" s="699"/>
      <c r="U156" s="699"/>
      <c r="V156" s="690" t="str">
        <f t="shared" si="51"/>
        <v>2.06.02</v>
      </c>
      <c r="W156" s="699" t="str">
        <f t="shared" si="65"/>
        <v>ALAT RUMAH TANGGA</v>
      </c>
      <c r="X156" s="699">
        <f t="shared" si="66"/>
        <v>5</v>
      </c>
      <c r="Y156" s="816">
        <f t="shared" si="53"/>
        <v>140000</v>
      </c>
      <c r="Z156" s="823">
        <f t="shared" si="54"/>
        <v>13</v>
      </c>
      <c r="AA156" s="824">
        <f t="shared" si="55"/>
        <v>700000</v>
      </c>
      <c r="AB156" s="824">
        <f t="shared" si="56"/>
        <v>0</v>
      </c>
      <c r="AC156" s="824">
        <f t="shared" si="57"/>
        <v>0</v>
      </c>
      <c r="AD156" s="824">
        <f t="shared" si="58"/>
        <v>0</v>
      </c>
      <c r="AE156" s="825">
        <f t="shared" si="59"/>
        <v>0</v>
      </c>
      <c r="AF156" s="824">
        <f t="shared" si="60"/>
        <v>0</v>
      </c>
      <c r="AG156" s="824">
        <f t="shared" si="52"/>
        <v>0</v>
      </c>
      <c r="AH156" s="827">
        <f t="shared" si="67"/>
        <v>2001</v>
      </c>
      <c r="AI156" s="828">
        <f t="shared" si="61"/>
        <v>0</v>
      </c>
      <c r="AJ156" s="829">
        <f t="shared" si="69"/>
        <v>700000</v>
      </c>
      <c r="AK156" s="830">
        <f t="shared" si="70"/>
        <v>700000</v>
      </c>
      <c r="AL156" s="817">
        <f t="shared" si="68"/>
        <v>700000</v>
      </c>
      <c r="AM156" s="817">
        <f t="shared" si="62"/>
        <v>700000</v>
      </c>
      <c r="AN156" s="852">
        <v>700000</v>
      </c>
      <c r="AO156" s="849">
        <f t="shared" si="63"/>
        <v>0</v>
      </c>
    </row>
    <row r="157" spans="1:41" s="794" customFormat="1" ht="33" customHeight="1" x14ac:dyDescent="0.2">
      <c r="A157" s="794" t="str">
        <f t="shared" si="64"/>
        <v>02.06.02.01</v>
      </c>
      <c r="B157" s="806" t="s">
        <v>36</v>
      </c>
      <c r="C157" s="821">
        <v>125</v>
      </c>
      <c r="D157" s="699" t="s">
        <v>861</v>
      </c>
      <c r="E157" s="777" t="s">
        <v>156</v>
      </c>
      <c r="F157" s="807"/>
      <c r="G157" s="807" t="s">
        <v>389</v>
      </c>
      <c r="H157" s="807"/>
      <c r="I157" s="807" t="s">
        <v>227</v>
      </c>
      <c r="J157" s="807">
        <v>2006</v>
      </c>
      <c r="K157" s="690"/>
      <c r="L157" s="690"/>
      <c r="M157" s="690"/>
      <c r="N157" s="690"/>
      <c r="O157" s="690"/>
      <c r="P157" s="807" t="s">
        <v>146</v>
      </c>
      <c r="Q157" s="815">
        <v>700000</v>
      </c>
      <c r="R157" s="893"/>
      <c r="S157" s="890"/>
      <c r="T157" s="699"/>
      <c r="U157" s="699"/>
      <c r="V157" s="690" t="str">
        <f t="shared" si="51"/>
        <v>2.06.02</v>
      </c>
      <c r="W157" s="699" t="str">
        <f t="shared" si="65"/>
        <v>ALAT RUMAH TANGGA</v>
      </c>
      <c r="X157" s="699">
        <f t="shared" si="66"/>
        <v>5</v>
      </c>
      <c r="Y157" s="816">
        <f t="shared" si="53"/>
        <v>140000</v>
      </c>
      <c r="Z157" s="823">
        <f t="shared" si="54"/>
        <v>8</v>
      </c>
      <c r="AA157" s="824">
        <f t="shared" si="55"/>
        <v>700000</v>
      </c>
      <c r="AB157" s="824">
        <f t="shared" si="56"/>
        <v>0</v>
      </c>
      <c r="AC157" s="824">
        <f t="shared" si="57"/>
        <v>0</v>
      </c>
      <c r="AD157" s="824">
        <f t="shared" si="58"/>
        <v>0</v>
      </c>
      <c r="AE157" s="825">
        <f t="shared" si="59"/>
        <v>0</v>
      </c>
      <c r="AF157" s="824">
        <f t="shared" si="60"/>
        <v>0</v>
      </c>
      <c r="AG157" s="824">
        <f t="shared" si="52"/>
        <v>0</v>
      </c>
      <c r="AH157" s="827">
        <f t="shared" si="67"/>
        <v>2006</v>
      </c>
      <c r="AI157" s="828">
        <f t="shared" si="61"/>
        <v>0</v>
      </c>
      <c r="AJ157" s="829">
        <f t="shared" si="69"/>
        <v>700000</v>
      </c>
      <c r="AK157" s="830">
        <f t="shared" si="70"/>
        <v>700000</v>
      </c>
      <c r="AL157" s="817">
        <f t="shared" si="68"/>
        <v>700000</v>
      </c>
      <c r="AM157" s="817">
        <f t="shared" si="62"/>
        <v>700000</v>
      </c>
      <c r="AN157" s="852">
        <v>700000</v>
      </c>
      <c r="AO157" s="849">
        <f t="shared" si="63"/>
        <v>0</v>
      </c>
    </row>
    <row r="158" spans="1:41" s="794" customFormat="1" ht="33" customHeight="1" x14ac:dyDescent="0.2">
      <c r="A158" s="794" t="str">
        <f t="shared" si="64"/>
        <v>02.06.02.01</v>
      </c>
      <c r="B158" s="806" t="s">
        <v>36</v>
      </c>
      <c r="C158" s="821">
        <v>126</v>
      </c>
      <c r="D158" s="699" t="s">
        <v>849</v>
      </c>
      <c r="E158" s="777" t="s">
        <v>152</v>
      </c>
      <c r="F158" s="807"/>
      <c r="G158" s="807" t="s">
        <v>195</v>
      </c>
      <c r="H158" s="807"/>
      <c r="I158" s="807" t="s">
        <v>226</v>
      </c>
      <c r="J158" s="807">
        <v>2004</v>
      </c>
      <c r="K158" s="690"/>
      <c r="L158" s="690"/>
      <c r="M158" s="690"/>
      <c r="N158" s="690"/>
      <c r="O158" s="690"/>
      <c r="P158" s="807" t="s">
        <v>146</v>
      </c>
      <c r="Q158" s="815">
        <v>1657500</v>
      </c>
      <c r="R158" s="893"/>
      <c r="S158" s="890"/>
      <c r="T158" s="699"/>
      <c r="U158" s="699"/>
      <c r="V158" s="690" t="str">
        <f t="shared" si="51"/>
        <v>2.06.02</v>
      </c>
      <c r="W158" s="699" t="str">
        <f t="shared" si="65"/>
        <v>ALAT RUMAH TANGGA</v>
      </c>
      <c r="X158" s="699">
        <f t="shared" si="66"/>
        <v>5</v>
      </c>
      <c r="Y158" s="816">
        <f t="shared" si="53"/>
        <v>331500</v>
      </c>
      <c r="Z158" s="823">
        <f t="shared" si="54"/>
        <v>10</v>
      </c>
      <c r="AA158" s="824">
        <f t="shared" si="55"/>
        <v>1657500</v>
      </c>
      <c r="AB158" s="824">
        <f t="shared" si="56"/>
        <v>0</v>
      </c>
      <c r="AC158" s="824">
        <f t="shared" si="57"/>
        <v>0</v>
      </c>
      <c r="AD158" s="824">
        <f t="shared" si="58"/>
        <v>0</v>
      </c>
      <c r="AE158" s="825">
        <f t="shared" si="59"/>
        <v>0</v>
      </c>
      <c r="AF158" s="824">
        <f t="shared" si="60"/>
        <v>0</v>
      </c>
      <c r="AG158" s="824">
        <f t="shared" si="52"/>
        <v>0</v>
      </c>
      <c r="AH158" s="827">
        <f t="shared" si="67"/>
        <v>2004</v>
      </c>
      <c r="AI158" s="828">
        <f t="shared" si="61"/>
        <v>0</v>
      </c>
      <c r="AJ158" s="829">
        <f t="shared" si="69"/>
        <v>1657500</v>
      </c>
      <c r="AK158" s="830">
        <f t="shared" si="70"/>
        <v>1657500</v>
      </c>
      <c r="AL158" s="817">
        <f t="shared" si="68"/>
        <v>1657500</v>
      </c>
      <c r="AM158" s="817">
        <f t="shared" si="62"/>
        <v>1657500</v>
      </c>
      <c r="AN158" s="852">
        <v>1657500</v>
      </c>
      <c r="AO158" s="849">
        <f t="shared" si="63"/>
        <v>0</v>
      </c>
    </row>
    <row r="159" spans="1:41" s="794" customFormat="1" ht="33" customHeight="1" x14ac:dyDescent="0.2">
      <c r="A159" s="794" t="str">
        <f t="shared" si="64"/>
        <v>02.06.03.05</v>
      </c>
      <c r="B159" s="806" t="s">
        <v>36</v>
      </c>
      <c r="C159" s="821">
        <v>127</v>
      </c>
      <c r="D159" s="699" t="s">
        <v>848</v>
      </c>
      <c r="E159" s="777" t="s">
        <v>153</v>
      </c>
      <c r="F159" s="807"/>
      <c r="G159" s="807" t="s">
        <v>215</v>
      </c>
      <c r="H159" s="807"/>
      <c r="I159" s="807" t="s">
        <v>231</v>
      </c>
      <c r="J159" s="807">
        <v>2006</v>
      </c>
      <c r="K159" s="690"/>
      <c r="L159" s="690"/>
      <c r="M159" s="690"/>
      <c r="N159" s="690"/>
      <c r="O159" s="690"/>
      <c r="P159" s="807" t="s">
        <v>146</v>
      </c>
      <c r="Q159" s="815">
        <v>680000</v>
      </c>
      <c r="R159" s="893"/>
      <c r="S159" s="890"/>
      <c r="T159" s="699"/>
      <c r="U159" s="699"/>
      <c r="V159" s="690" t="str">
        <f t="shared" si="51"/>
        <v>2.06.03</v>
      </c>
      <c r="W159" s="699" t="str">
        <f t="shared" si="65"/>
        <v>KOMPUTER</v>
      </c>
      <c r="X159" s="699">
        <f t="shared" si="66"/>
        <v>4</v>
      </c>
      <c r="Y159" s="816">
        <f t="shared" si="53"/>
        <v>170000</v>
      </c>
      <c r="Z159" s="823">
        <f t="shared" si="54"/>
        <v>8</v>
      </c>
      <c r="AA159" s="824">
        <f t="shared" si="55"/>
        <v>680000</v>
      </c>
      <c r="AB159" s="824">
        <f t="shared" si="56"/>
        <v>0</v>
      </c>
      <c r="AC159" s="824">
        <f t="shared" si="57"/>
        <v>0</v>
      </c>
      <c r="AD159" s="824">
        <f t="shared" si="58"/>
        <v>0</v>
      </c>
      <c r="AE159" s="825">
        <f t="shared" si="59"/>
        <v>0</v>
      </c>
      <c r="AF159" s="824">
        <f t="shared" si="60"/>
        <v>0</v>
      </c>
      <c r="AG159" s="824">
        <f t="shared" si="52"/>
        <v>0</v>
      </c>
      <c r="AH159" s="827">
        <f t="shared" si="67"/>
        <v>2006</v>
      </c>
      <c r="AI159" s="828">
        <f t="shared" si="61"/>
        <v>0</v>
      </c>
      <c r="AJ159" s="829">
        <f t="shared" si="69"/>
        <v>680000</v>
      </c>
      <c r="AK159" s="830">
        <f t="shared" si="70"/>
        <v>680000</v>
      </c>
      <c r="AL159" s="817">
        <f t="shared" si="68"/>
        <v>680000</v>
      </c>
      <c r="AM159" s="817">
        <f t="shared" si="62"/>
        <v>680000</v>
      </c>
      <c r="AN159" s="852">
        <v>680000</v>
      </c>
      <c r="AO159" s="849">
        <f t="shared" si="63"/>
        <v>0</v>
      </c>
    </row>
    <row r="160" spans="1:41" s="794" customFormat="1" ht="33" customHeight="1" x14ac:dyDescent="0.2">
      <c r="A160" s="794" t="str">
        <f t="shared" si="64"/>
        <v>02.06.03.03</v>
      </c>
      <c r="B160" s="806" t="s">
        <v>36</v>
      </c>
      <c r="C160" s="821">
        <v>128</v>
      </c>
      <c r="D160" s="699" t="s">
        <v>855</v>
      </c>
      <c r="E160" s="777" t="s">
        <v>154</v>
      </c>
      <c r="F160" s="807"/>
      <c r="G160" s="807" t="s">
        <v>484</v>
      </c>
      <c r="H160" s="807"/>
      <c r="I160" s="807" t="s">
        <v>224</v>
      </c>
      <c r="J160" s="807">
        <v>2006</v>
      </c>
      <c r="K160" s="690"/>
      <c r="L160" s="690"/>
      <c r="M160" s="690"/>
      <c r="N160" s="690"/>
      <c r="O160" s="690"/>
      <c r="P160" s="807" t="s">
        <v>146</v>
      </c>
      <c r="Q160" s="815">
        <v>2240000</v>
      </c>
      <c r="R160" s="893"/>
      <c r="S160" s="890"/>
      <c r="T160" s="699"/>
      <c r="U160" s="699"/>
      <c r="V160" s="690" t="str">
        <f t="shared" si="51"/>
        <v>2.06.03</v>
      </c>
      <c r="W160" s="699" t="str">
        <f t="shared" si="65"/>
        <v>KOMPUTER</v>
      </c>
      <c r="X160" s="699">
        <f t="shared" si="66"/>
        <v>4</v>
      </c>
      <c r="Y160" s="816">
        <f t="shared" si="53"/>
        <v>560000</v>
      </c>
      <c r="Z160" s="823">
        <f t="shared" si="54"/>
        <v>8</v>
      </c>
      <c r="AA160" s="824">
        <f t="shared" si="55"/>
        <v>2240000</v>
      </c>
      <c r="AB160" s="824">
        <f t="shared" si="56"/>
        <v>0</v>
      </c>
      <c r="AC160" s="824">
        <f t="shared" si="57"/>
        <v>0</v>
      </c>
      <c r="AD160" s="824">
        <f t="shared" si="58"/>
        <v>0</v>
      </c>
      <c r="AE160" s="825">
        <f t="shared" si="59"/>
        <v>0</v>
      </c>
      <c r="AF160" s="824">
        <f t="shared" si="60"/>
        <v>0</v>
      </c>
      <c r="AG160" s="824">
        <f t="shared" si="52"/>
        <v>0</v>
      </c>
      <c r="AH160" s="827">
        <f t="shared" si="67"/>
        <v>2006</v>
      </c>
      <c r="AI160" s="828">
        <f t="shared" si="61"/>
        <v>0</v>
      </c>
      <c r="AJ160" s="829">
        <f t="shared" si="69"/>
        <v>2240000</v>
      </c>
      <c r="AK160" s="830">
        <f t="shared" si="70"/>
        <v>2240000</v>
      </c>
      <c r="AL160" s="817">
        <f t="shared" si="68"/>
        <v>2240000</v>
      </c>
      <c r="AM160" s="817">
        <f t="shared" si="62"/>
        <v>2240000</v>
      </c>
      <c r="AN160" s="852">
        <v>2240000</v>
      </c>
      <c r="AO160" s="849">
        <f t="shared" si="63"/>
        <v>0</v>
      </c>
    </row>
    <row r="161" spans="1:41" s="794" customFormat="1" ht="33" customHeight="1" x14ac:dyDescent="0.2">
      <c r="A161" s="794" t="str">
        <f t="shared" si="64"/>
        <v>02.06.02.06</v>
      </c>
      <c r="B161" s="806" t="s">
        <v>36</v>
      </c>
      <c r="C161" s="821">
        <v>129</v>
      </c>
      <c r="D161" s="699" t="s">
        <v>874</v>
      </c>
      <c r="E161" s="777" t="s">
        <v>386</v>
      </c>
      <c r="F161" s="807"/>
      <c r="G161" s="807" t="s">
        <v>473</v>
      </c>
      <c r="H161" s="807"/>
      <c r="I161" s="807" t="s">
        <v>224</v>
      </c>
      <c r="J161" s="807">
        <v>2004</v>
      </c>
      <c r="K161" s="690"/>
      <c r="L161" s="690"/>
      <c r="M161" s="690"/>
      <c r="N161" s="690"/>
      <c r="O161" s="690"/>
      <c r="P161" s="807" t="s">
        <v>146</v>
      </c>
      <c r="Q161" s="815">
        <v>700000</v>
      </c>
      <c r="R161" s="893"/>
      <c r="S161" s="890"/>
      <c r="T161" s="699"/>
      <c r="U161" s="699"/>
      <c r="V161" s="690" t="str">
        <f t="shared" ref="V161:V224" si="71">MID(D161,2,7)</f>
        <v>2.06.02</v>
      </c>
      <c r="W161" s="699" t="str">
        <f t="shared" si="65"/>
        <v>ALAT RUMAH TANGGA</v>
      </c>
      <c r="X161" s="699">
        <f t="shared" si="66"/>
        <v>5</v>
      </c>
      <c r="Y161" s="816">
        <f t="shared" si="53"/>
        <v>140000</v>
      </c>
      <c r="Z161" s="823">
        <f t="shared" si="54"/>
        <v>10</v>
      </c>
      <c r="AA161" s="824">
        <f t="shared" si="55"/>
        <v>700000</v>
      </c>
      <c r="AB161" s="824">
        <f t="shared" si="56"/>
        <v>0</v>
      </c>
      <c r="AC161" s="824">
        <f t="shared" si="57"/>
        <v>0</v>
      </c>
      <c r="AD161" s="824">
        <f t="shared" si="58"/>
        <v>0</v>
      </c>
      <c r="AE161" s="825">
        <f t="shared" si="59"/>
        <v>0</v>
      </c>
      <c r="AF161" s="824">
        <f t="shared" si="60"/>
        <v>0</v>
      </c>
      <c r="AG161" s="824">
        <f t="shared" ref="AG161:AG224" si="72">IF(Q161=AA161+AB161+AC161+AD161+AE161+AF161,0,Y161)</f>
        <v>0</v>
      </c>
      <c r="AH161" s="827">
        <f t="shared" si="67"/>
        <v>2004</v>
      </c>
      <c r="AI161" s="828">
        <f t="shared" si="61"/>
        <v>0</v>
      </c>
      <c r="AJ161" s="829">
        <f t="shared" si="69"/>
        <v>700000</v>
      </c>
      <c r="AK161" s="830">
        <f t="shared" si="70"/>
        <v>700000</v>
      </c>
      <c r="AL161" s="817">
        <f t="shared" si="68"/>
        <v>700000</v>
      </c>
      <c r="AM161" s="817">
        <f t="shared" si="62"/>
        <v>700000</v>
      </c>
      <c r="AN161" s="852">
        <v>700000</v>
      </c>
      <c r="AO161" s="849">
        <f t="shared" si="63"/>
        <v>0</v>
      </c>
    </row>
    <row r="162" spans="1:41" s="794" customFormat="1" ht="33" customHeight="1" x14ac:dyDescent="0.2">
      <c r="A162" s="794" t="str">
        <f t="shared" si="64"/>
        <v>02.06.01.01</v>
      </c>
      <c r="B162" s="806" t="s">
        <v>36</v>
      </c>
      <c r="C162" s="821">
        <v>130</v>
      </c>
      <c r="D162" s="699" t="s">
        <v>422</v>
      </c>
      <c r="E162" s="777" t="s">
        <v>382</v>
      </c>
      <c r="F162" s="807"/>
      <c r="G162" s="807" t="s">
        <v>389</v>
      </c>
      <c r="H162" s="807"/>
      <c r="I162" s="807" t="s">
        <v>232</v>
      </c>
      <c r="J162" s="807">
        <v>2004</v>
      </c>
      <c r="K162" s="690"/>
      <c r="L162" s="690"/>
      <c r="M162" s="690"/>
      <c r="N162" s="690"/>
      <c r="O162" s="690"/>
      <c r="P162" s="807" t="s">
        <v>146</v>
      </c>
      <c r="Q162" s="815">
        <v>2100000</v>
      </c>
      <c r="R162" s="893"/>
      <c r="S162" s="890"/>
      <c r="T162" s="699"/>
      <c r="U162" s="699"/>
      <c r="V162" s="690" t="str">
        <f t="shared" si="71"/>
        <v>2.06.01</v>
      </c>
      <c r="W162" s="699" t="str">
        <f t="shared" si="65"/>
        <v>ALAT KANTOR</v>
      </c>
      <c r="X162" s="699">
        <f t="shared" si="66"/>
        <v>5</v>
      </c>
      <c r="Y162" s="816">
        <f t="shared" ref="Y162:Y225" si="73">(Q162)/X162</f>
        <v>420000</v>
      </c>
      <c r="Z162" s="823">
        <f t="shared" ref="Z162:Z225" si="74">2013-AH162+1</f>
        <v>10</v>
      </c>
      <c r="AA162" s="824">
        <f t="shared" ref="AA162:AA225" si="75">IF(Z162&gt;X162,Q162,Y162*Z162)</f>
        <v>2100000</v>
      </c>
      <c r="AB162" s="824">
        <f t="shared" ref="AB162:AB225" si="76">IF(Q162=AA162,0,Y162)</f>
        <v>0</v>
      </c>
      <c r="AC162" s="824">
        <f t="shared" ref="AC162:AC225" si="77">IF(Q162=AA162+AB162,0,Y162)</f>
        <v>0</v>
      </c>
      <c r="AD162" s="824">
        <f t="shared" ref="AD162:AD225" si="78">IF(Q162=AA162+AB162+AC162,0,Y162)</f>
        <v>0</v>
      </c>
      <c r="AE162" s="825">
        <f t="shared" ref="AE162:AE225" si="79">IF(Q162=AA162+AB162+AC162+AD162,0,Y162)</f>
        <v>0</v>
      </c>
      <c r="AF162" s="824">
        <f t="shared" ref="AF162:AF225" si="80">IF(Q162=AA162+AB162+AC162+AD162+AE162,0,Y162)</f>
        <v>0</v>
      </c>
      <c r="AG162" s="824">
        <f t="shared" si="72"/>
        <v>0</v>
      </c>
      <c r="AH162" s="827">
        <f t="shared" si="67"/>
        <v>2004</v>
      </c>
      <c r="AI162" s="828">
        <f t="shared" ref="AI162:AI225" si="81">Q162-(AA162+AB162+AC162+AD162+AE162+AF162+AG162)</f>
        <v>0</v>
      </c>
      <c r="AJ162" s="829">
        <f t="shared" si="69"/>
        <v>2100000</v>
      </c>
      <c r="AK162" s="830">
        <f t="shared" si="70"/>
        <v>2100000</v>
      </c>
      <c r="AL162" s="817">
        <f t="shared" si="68"/>
        <v>2100000</v>
      </c>
      <c r="AM162" s="817">
        <f t="shared" ref="AM162:AM225" si="82">AA162+AB162+AC162+AD162+AE162+AF162+AG162</f>
        <v>2100000</v>
      </c>
      <c r="AN162" s="852">
        <v>2100000</v>
      </c>
      <c r="AO162" s="849">
        <f t="shared" ref="AO162:AO225" si="83">AL162-AN162</f>
        <v>0</v>
      </c>
    </row>
    <row r="163" spans="1:41" s="794" customFormat="1" ht="33" customHeight="1" x14ac:dyDescent="0.2">
      <c r="A163" s="794" t="str">
        <f t="shared" si="64"/>
        <v>02.06.01.01</v>
      </c>
      <c r="B163" s="806" t="s">
        <v>36</v>
      </c>
      <c r="C163" s="821">
        <v>131</v>
      </c>
      <c r="D163" s="699" t="s">
        <v>422</v>
      </c>
      <c r="E163" s="777" t="s">
        <v>382</v>
      </c>
      <c r="F163" s="807"/>
      <c r="G163" s="807" t="s">
        <v>469</v>
      </c>
      <c r="H163" s="807"/>
      <c r="I163" s="807" t="s">
        <v>232</v>
      </c>
      <c r="J163" s="807">
        <v>2001</v>
      </c>
      <c r="K163" s="690"/>
      <c r="L163" s="690"/>
      <c r="M163" s="690"/>
      <c r="N163" s="690"/>
      <c r="O163" s="690"/>
      <c r="P163" s="807" t="s">
        <v>146</v>
      </c>
      <c r="Q163" s="815">
        <v>975000</v>
      </c>
      <c r="R163" s="893"/>
      <c r="S163" s="890"/>
      <c r="T163" s="699"/>
      <c r="U163" s="699"/>
      <c r="V163" s="690" t="str">
        <f t="shared" si="71"/>
        <v>2.06.01</v>
      </c>
      <c r="W163" s="699" t="str">
        <f t="shared" si="65"/>
        <v>ALAT KANTOR</v>
      </c>
      <c r="X163" s="699">
        <f t="shared" si="66"/>
        <v>5</v>
      </c>
      <c r="Y163" s="816">
        <f t="shared" si="73"/>
        <v>195000</v>
      </c>
      <c r="Z163" s="823">
        <f t="shared" si="74"/>
        <v>13</v>
      </c>
      <c r="AA163" s="824">
        <f t="shared" si="75"/>
        <v>975000</v>
      </c>
      <c r="AB163" s="824">
        <f t="shared" si="76"/>
        <v>0</v>
      </c>
      <c r="AC163" s="824">
        <f t="shared" si="77"/>
        <v>0</v>
      </c>
      <c r="AD163" s="824">
        <f t="shared" si="78"/>
        <v>0</v>
      </c>
      <c r="AE163" s="825">
        <f t="shared" si="79"/>
        <v>0</v>
      </c>
      <c r="AF163" s="824">
        <f t="shared" si="80"/>
        <v>0</v>
      </c>
      <c r="AG163" s="824">
        <f t="shared" si="72"/>
        <v>0</v>
      </c>
      <c r="AH163" s="827">
        <f t="shared" si="67"/>
        <v>2001</v>
      </c>
      <c r="AI163" s="828">
        <f t="shared" si="81"/>
        <v>0</v>
      </c>
      <c r="AJ163" s="829">
        <f t="shared" si="69"/>
        <v>975000</v>
      </c>
      <c r="AK163" s="830">
        <f t="shared" si="70"/>
        <v>975000</v>
      </c>
      <c r="AL163" s="817">
        <f t="shared" si="68"/>
        <v>975000</v>
      </c>
      <c r="AM163" s="817">
        <f t="shared" si="82"/>
        <v>975000</v>
      </c>
      <c r="AN163" s="852">
        <v>975000</v>
      </c>
      <c r="AO163" s="849">
        <f t="shared" si="83"/>
        <v>0</v>
      </c>
    </row>
    <row r="164" spans="1:41" s="794" customFormat="1" ht="33" customHeight="1" x14ac:dyDescent="0.2">
      <c r="A164" s="794" t="str">
        <f t="shared" ref="A164:A227" si="84">LEFT(D164,11)</f>
        <v>02.06.02.01</v>
      </c>
      <c r="B164" s="806" t="s">
        <v>36</v>
      </c>
      <c r="C164" s="821">
        <v>132</v>
      </c>
      <c r="D164" s="699" t="s">
        <v>849</v>
      </c>
      <c r="E164" s="777" t="s">
        <v>152</v>
      </c>
      <c r="F164" s="807"/>
      <c r="G164" s="807" t="s">
        <v>195</v>
      </c>
      <c r="H164" s="807"/>
      <c r="I164" s="807" t="s">
        <v>226</v>
      </c>
      <c r="J164" s="807">
        <v>2001</v>
      </c>
      <c r="K164" s="690"/>
      <c r="L164" s="690"/>
      <c r="M164" s="690"/>
      <c r="N164" s="690"/>
      <c r="O164" s="690"/>
      <c r="P164" s="807" t="s">
        <v>146</v>
      </c>
      <c r="Q164" s="815">
        <v>552500</v>
      </c>
      <c r="R164" s="893"/>
      <c r="S164" s="890"/>
      <c r="T164" s="699"/>
      <c r="U164" s="699"/>
      <c r="V164" s="690" t="str">
        <f t="shared" si="71"/>
        <v>2.06.02</v>
      </c>
      <c r="W164" s="699" t="str">
        <f t="shared" si="65"/>
        <v>ALAT RUMAH TANGGA</v>
      </c>
      <c r="X164" s="699">
        <f t="shared" si="66"/>
        <v>5</v>
      </c>
      <c r="Y164" s="816">
        <f t="shared" si="73"/>
        <v>110500</v>
      </c>
      <c r="Z164" s="823">
        <f t="shared" si="74"/>
        <v>13</v>
      </c>
      <c r="AA164" s="824">
        <f t="shared" si="75"/>
        <v>552500</v>
      </c>
      <c r="AB164" s="824">
        <f t="shared" si="76"/>
        <v>0</v>
      </c>
      <c r="AC164" s="824">
        <f t="shared" si="77"/>
        <v>0</v>
      </c>
      <c r="AD164" s="824">
        <f t="shared" si="78"/>
        <v>0</v>
      </c>
      <c r="AE164" s="825">
        <f t="shared" si="79"/>
        <v>0</v>
      </c>
      <c r="AF164" s="824">
        <f t="shared" si="80"/>
        <v>0</v>
      </c>
      <c r="AG164" s="824">
        <f t="shared" si="72"/>
        <v>0</v>
      </c>
      <c r="AH164" s="827">
        <f t="shared" si="67"/>
        <v>2001</v>
      </c>
      <c r="AI164" s="828">
        <f t="shared" si="81"/>
        <v>0</v>
      </c>
      <c r="AJ164" s="829">
        <f t="shared" si="69"/>
        <v>552500</v>
      </c>
      <c r="AK164" s="830">
        <f t="shared" si="70"/>
        <v>552500</v>
      </c>
      <c r="AL164" s="817">
        <f t="shared" si="68"/>
        <v>552500</v>
      </c>
      <c r="AM164" s="817">
        <f t="shared" si="82"/>
        <v>552500</v>
      </c>
      <c r="AN164" s="852">
        <v>552500</v>
      </c>
      <c r="AO164" s="849">
        <f t="shared" si="83"/>
        <v>0</v>
      </c>
    </row>
    <row r="165" spans="1:41" s="794" customFormat="1" ht="33" customHeight="1" x14ac:dyDescent="0.2">
      <c r="A165" s="794" t="str">
        <f t="shared" si="84"/>
        <v>02.06.02.01</v>
      </c>
      <c r="B165" s="806" t="s">
        <v>36</v>
      </c>
      <c r="C165" s="821">
        <v>133</v>
      </c>
      <c r="D165" s="699" t="s">
        <v>849</v>
      </c>
      <c r="E165" s="777" t="s">
        <v>152</v>
      </c>
      <c r="F165" s="807"/>
      <c r="G165" s="807" t="s">
        <v>195</v>
      </c>
      <c r="H165" s="807"/>
      <c r="I165" s="807" t="s">
        <v>485</v>
      </c>
      <c r="J165" s="807">
        <v>2006</v>
      </c>
      <c r="K165" s="690"/>
      <c r="L165" s="690"/>
      <c r="M165" s="690"/>
      <c r="N165" s="690"/>
      <c r="O165" s="690"/>
      <c r="P165" s="807" t="s">
        <v>146</v>
      </c>
      <c r="Q165" s="815">
        <v>680000</v>
      </c>
      <c r="R165" s="893"/>
      <c r="S165" s="890"/>
      <c r="T165" s="699"/>
      <c r="U165" s="699"/>
      <c r="V165" s="690" t="str">
        <f t="shared" si="71"/>
        <v>2.06.02</v>
      </c>
      <c r="W165" s="699" t="str">
        <f t="shared" si="65"/>
        <v>ALAT RUMAH TANGGA</v>
      </c>
      <c r="X165" s="699">
        <f t="shared" si="66"/>
        <v>5</v>
      </c>
      <c r="Y165" s="816">
        <f t="shared" si="73"/>
        <v>136000</v>
      </c>
      <c r="Z165" s="823">
        <f t="shared" si="74"/>
        <v>8</v>
      </c>
      <c r="AA165" s="824">
        <f t="shared" si="75"/>
        <v>680000</v>
      </c>
      <c r="AB165" s="824">
        <f t="shared" si="76"/>
        <v>0</v>
      </c>
      <c r="AC165" s="824">
        <f t="shared" si="77"/>
        <v>0</v>
      </c>
      <c r="AD165" s="824">
        <f t="shared" si="78"/>
        <v>0</v>
      </c>
      <c r="AE165" s="825">
        <f t="shared" si="79"/>
        <v>0</v>
      </c>
      <c r="AF165" s="824">
        <f t="shared" si="80"/>
        <v>0</v>
      </c>
      <c r="AG165" s="824">
        <f t="shared" si="72"/>
        <v>0</v>
      </c>
      <c r="AH165" s="827">
        <f t="shared" si="67"/>
        <v>2006</v>
      </c>
      <c r="AI165" s="828">
        <f t="shared" si="81"/>
        <v>0</v>
      </c>
      <c r="AJ165" s="829">
        <f t="shared" si="69"/>
        <v>680000</v>
      </c>
      <c r="AK165" s="830">
        <f t="shared" si="70"/>
        <v>680000</v>
      </c>
      <c r="AL165" s="817">
        <f t="shared" si="68"/>
        <v>680000</v>
      </c>
      <c r="AM165" s="817">
        <f t="shared" si="82"/>
        <v>680000</v>
      </c>
      <c r="AN165" s="852">
        <v>680000</v>
      </c>
      <c r="AO165" s="849">
        <f t="shared" si="83"/>
        <v>0</v>
      </c>
    </row>
    <row r="166" spans="1:41" s="794" customFormat="1" ht="33" customHeight="1" x14ac:dyDescent="0.2">
      <c r="A166" s="794" t="str">
        <f t="shared" si="84"/>
        <v>02.06.02.01</v>
      </c>
      <c r="B166" s="806" t="s">
        <v>36</v>
      </c>
      <c r="C166" s="821">
        <v>134</v>
      </c>
      <c r="D166" s="699" t="s">
        <v>849</v>
      </c>
      <c r="E166" s="777" t="s">
        <v>152</v>
      </c>
      <c r="F166" s="807"/>
      <c r="G166" s="807" t="s">
        <v>467</v>
      </c>
      <c r="H166" s="807"/>
      <c r="I166" s="807" t="s">
        <v>227</v>
      </c>
      <c r="J166" s="807">
        <v>2006</v>
      </c>
      <c r="K166" s="690"/>
      <c r="L166" s="690"/>
      <c r="M166" s="690"/>
      <c r="N166" s="690"/>
      <c r="O166" s="690"/>
      <c r="P166" s="807" t="s">
        <v>146</v>
      </c>
      <c r="Q166" s="815">
        <v>3825000</v>
      </c>
      <c r="R166" s="893"/>
      <c r="S166" s="890"/>
      <c r="T166" s="699"/>
      <c r="U166" s="699"/>
      <c r="V166" s="690" t="str">
        <f t="shared" si="71"/>
        <v>2.06.02</v>
      </c>
      <c r="W166" s="699" t="str">
        <f t="shared" si="65"/>
        <v>ALAT RUMAH TANGGA</v>
      </c>
      <c r="X166" s="699">
        <f t="shared" si="66"/>
        <v>5</v>
      </c>
      <c r="Y166" s="816">
        <f t="shared" si="73"/>
        <v>765000</v>
      </c>
      <c r="Z166" s="823">
        <f t="shared" si="74"/>
        <v>8</v>
      </c>
      <c r="AA166" s="824">
        <f t="shared" si="75"/>
        <v>3825000</v>
      </c>
      <c r="AB166" s="824">
        <f t="shared" si="76"/>
        <v>0</v>
      </c>
      <c r="AC166" s="824">
        <f t="shared" si="77"/>
        <v>0</v>
      </c>
      <c r="AD166" s="824">
        <f t="shared" si="78"/>
        <v>0</v>
      </c>
      <c r="AE166" s="825">
        <f t="shared" si="79"/>
        <v>0</v>
      </c>
      <c r="AF166" s="824">
        <f t="shared" si="80"/>
        <v>0</v>
      </c>
      <c r="AG166" s="824">
        <f t="shared" si="72"/>
        <v>0</v>
      </c>
      <c r="AH166" s="827">
        <f t="shared" si="67"/>
        <v>2006</v>
      </c>
      <c r="AI166" s="828">
        <f t="shared" si="81"/>
        <v>0</v>
      </c>
      <c r="AJ166" s="829">
        <f t="shared" si="69"/>
        <v>3825000</v>
      </c>
      <c r="AK166" s="830">
        <f t="shared" si="70"/>
        <v>3825000</v>
      </c>
      <c r="AL166" s="817">
        <f t="shared" si="68"/>
        <v>3825000</v>
      </c>
      <c r="AM166" s="817">
        <f t="shared" si="82"/>
        <v>3825000</v>
      </c>
      <c r="AN166" s="852">
        <v>3825000</v>
      </c>
      <c r="AO166" s="849">
        <f t="shared" si="83"/>
        <v>0</v>
      </c>
    </row>
    <row r="167" spans="1:41" s="794" customFormat="1" ht="33" customHeight="1" x14ac:dyDescent="0.2">
      <c r="A167" s="794" t="str">
        <f t="shared" si="84"/>
        <v>02.06.02.01</v>
      </c>
      <c r="B167" s="806" t="s">
        <v>36</v>
      </c>
      <c r="C167" s="821">
        <v>135</v>
      </c>
      <c r="D167" s="699" t="s">
        <v>849</v>
      </c>
      <c r="E167" s="777" t="s">
        <v>152</v>
      </c>
      <c r="F167" s="807"/>
      <c r="G167" s="807" t="s">
        <v>195</v>
      </c>
      <c r="H167" s="807"/>
      <c r="I167" s="807" t="s">
        <v>226</v>
      </c>
      <c r="J167" s="807">
        <v>2003</v>
      </c>
      <c r="K167" s="690"/>
      <c r="L167" s="690"/>
      <c r="M167" s="690"/>
      <c r="N167" s="690"/>
      <c r="O167" s="690"/>
      <c r="P167" s="807" t="s">
        <v>146</v>
      </c>
      <c r="Q167" s="815">
        <v>637500</v>
      </c>
      <c r="R167" s="893"/>
      <c r="S167" s="890"/>
      <c r="T167" s="699"/>
      <c r="U167" s="699"/>
      <c r="V167" s="690" t="str">
        <f t="shared" si="71"/>
        <v>2.06.02</v>
      </c>
      <c r="W167" s="699" t="str">
        <f t="shared" si="65"/>
        <v>ALAT RUMAH TANGGA</v>
      </c>
      <c r="X167" s="699">
        <f t="shared" si="66"/>
        <v>5</v>
      </c>
      <c r="Y167" s="816">
        <f t="shared" si="73"/>
        <v>127500</v>
      </c>
      <c r="Z167" s="823">
        <f t="shared" si="74"/>
        <v>11</v>
      </c>
      <c r="AA167" s="824">
        <f t="shared" si="75"/>
        <v>637500</v>
      </c>
      <c r="AB167" s="824">
        <f t="shared" si="76"/>
        <v>0</v>
      </c>
      <c r="AC167" s="824">
        <f t="shared" si="77"/>
        <v>0</v>
      </c>
      <c r="AD167" s="824">
        <f t="shared" si="78"/>
        <v>0</v>
      </c>
      <c r="AE167" s="825">
        <f t="shared" si="79"/>
        <v>0</v>
      </c>
      <c r="AF167" s="824">
        <f t="shared" si="80"/>
        <v>0</v>
      </c>
      <c r="AG167" s="824">
        <f t="shared" si="72"/>
        <v>0</v>
      </c>
      <c r="AH167" s="827">
        <f t="shared" si="67"/>
        <v>2003</v>
      </c>
      <c r="AI167" s="828">
        <f t="shared" si="81"/>
        <v>0</v>
      </c>
      <c r="AJ167" s="829">
        <f t="shared" si="69"/>
        <v>637500</v>
      </c>
      <c r="AK167" s="830">
        <f t="shared" si="70"/>
        <v>637500</v>
      </c>
      <c r="AL167" s="817">
        <f t="shared" si="68"/>
        <v>637500</v>
      </c>
      <c r="AM167" s="817">
        <f t="shared" si="82"/>
        <v>637500</v>
      </c>
      <c r="AN167" s="852">
        <v>637500</v>
      </c>
      <c r="AO167" s="849">
        <f t="shared" si="83"/>
        <v>0</v>
      </c>
    </row>
    <row r="168" spans="1:41" s="794" customFormat="1" ht="33" customHeight="1" x14ac:dyDescent="0.2">
      <c r="A168" s="794" t="str">
        <f t="shared" si="84"/>
        <v>02.06.04.01</v>
      </c>
      <c r="B168" s="806" t="s">
        <v>36</v>
      </c>
      <c r="C168" s="821">
        <v>136</v>
      </c>
      <c r="D168" s="699" t="s">
        <v>867</v>
      </c>
      <c r="E168" s="777" t="s">
        <v>420</v>
      </c>
      <c r="F168" s="807"/>
      <c r="G168" s="807" t="s">
        <v>195</v>
      </c>
      <c r="H168" s="807"/>
      <c r="I168" s="807" t="s">
        <v>226</v>
      </c>
      <c r="J168" s="807">
        <v>2006</v>
      </c>
      <c r="K168" s="690"/>
      <c r="L168" s="690"/>
      <c r="M168" s="690"/>
      <c r="N168" s="690"/>
      <c r="O168" s="690"/>
      <c r="P168" s="807" t="s">
        <v>146</v>
      </c>
      <c r="Q168" s="815">
        <v>1200000</v>
      </c>
      <c r="R168" s="893"/>
      <c r="S168" s="890"/>
      <c r="T168" s="699"/>
      <c r="U168" s="699"/>
      <c r="V168" s="690" t="str">
        <f t="shared" si="71"/>
        <v>2.06.04</v>
      </c>
      <c r="W168" s="699" t="str">
        <f t="shared" si="65"/>
        <v>MEJA DAN KURSI KERJA/RAPAT PEJABAT</v>
      </c>
      <c r="X168" s="699">
        <f t="shared" si="66"/>
        <v>5</v>
      </c>
      <c r="Y168" s="816">
        <f t="shared" si="73"/>
        <v>240000</v>
      </c>
      <c r="Z168" s="823">
        <f t="shared" si="74"/>
        <v>8</v>
      </c>
      <c r="AA168" s="824">
        <f t="shared" si="75"/>
        <v>1200000</v>
      </c>
      <c r="AB168" s="824">
        <f t="shared" si="76"/>
        <v>0</v>
      </c>
      <c r="AC168" s="824">
        <f t="shared" si="77"/>
        <v>0</v>
      </c>
      <c r="AD168" s="824">
        <f t="shared" si="78"/>
        <v>0</v>
      </c>
      <c r="AE168" s="825">
        <f t="shared" si="79"/>
        <v>0</v>
      </c>
      <c r="AF168" s="824">
        <f t="shared" si="80"/>
        <v>0</v>
      </c>
      <c r="AG168" s="826">
        <f t="shared" si="72"/>
        <v>0</v>
      </c>
      <c r="AH168" s="827">
        <f t="shared" si="67"/>
        <v>2006</v>
      </c>
      <c r="AI168" s="828">
        <f t="shared" si="81"/>
        <v>0</v>
      </c>
      <c r="AJ168" s="829">
        <f t="shared" si="69"/>
        <v>1200000</v>
      </c>
      <c r="AK168" s="830">
        <f t="shared" si="70"/>
        <v>1200000</v>
      </c>
      <c r="AL168" s="817">
        <f t="shared" si="68"/>
        <v>1200000</v>
      </c>
      <c r="AM168" s="840">
        <f t="shared" si="82"/>
        <v>1200000</v>
      </c>
      <c r="AN168" s="852">
        <v>1200000</v>
      </c>
      <c r="AO168" s="849">
        <f t="shared" si="83"/>
        <v>0</v>
      </c>
    </row>
    <row r="169" spans="1:41" s="794" customFormat="1" ht="33" customHeight="1" x14ac:dyDescent="0.2">
      <c r="A169" s="794" t="str">
        <f t="shared" si="84"/>
        <v>02.06.01.01</v>
      </c>
      <c r="B169" s="806" t="s">
        <v>36</v>
      </c>
      <c r="C169" s="821">
        <v>137</v>
      </c>
      <c r="D169" s="699" t="s">
        <v>422</v>
      </c>
      <c r="E169" s="777" t="s">
        <v>382</v>
      </c>
      <c r="F169" s="807"/>
      <c r="G169" s="807" t="s">
        <v>469</v>
      </c>
      <c r="H169" s="807"/>
      <c r="I169" s="807" t="s">
        <v>232</v>
      </c>
      <c r="J169" s="807">
        <v>2001</v>
      </c>
      <c r="K169" s="690"/>
      <c r="L169" s="690"/>
      <c r="M169" s="690"/>
      <c r="N169" s="690"/>
      <c r="O169" s="690"/>
      <c r="P169" s="807" t="s">
        <v>146</v>
      </c>
      <c r="Q169" s="815">
        <v>1125000</v>
      </c>
      <c r="R169" s="893"/>
      <c r="S169" s="890"/>
      <c r="T169" s="699"/>
      <c r="U169" s="699"/>
      <c r="V169" s="690" t="str">
        <f t="shared" si="71"/>
        <v>2.06.01</v>
      </c>
      <c r="W169" s="699" t="str">
        <f t="shared" si="65"/>
        <v>ALAT KANTOR</v>
      </c>
      <c r="X169" s="699">
        <f t="shared" si="66"/>
        <v>5</v>
      </c>
      <c r="Y169" s="816">
        <f t="shared" si="73"/>
        <v>225000</v>
      </c>
      <c r="Z169" s="823">
        <f t="shared" si="74"/>
        <v>13</v>
      </c>
      <c r="AA169" s="824">
        <f t="shared" si="75"/>
        <v>1125000</v>
      </c>
      <c r="AB169" s="824">
        <f t="shared" si="76"/>
        <v>0</v>
      </c>
      <c r="AC169" s="824">
        <f t="shared" si="77"/>
        <v>0</v>
      </c>
      <c r="AD169" s="824">
        <f t="shared" si="78"/>
        <v>0</v>
      </c>
      <c r="AE169" s="825">
        <f t="shared" si="79"/>
        <v>0</v>
      </c>
      <c r="AF169" s="824">
        <f t="shared" si="80"/>
        <v>0</v>
      </c>
      <c r="AG169" s="824">
        <f t="shared" si="72"/>
        <v>0</v>
      </c>
      <c r="AH169" s="827">
        <f t="shared" si="67"/>
        <v>2001</v>
      </c>
      <c r="AI169" s="828">
        <f t="shared" si="81"/>
        <v>0</v>
      </c>
      <c r="AJ169" s="829">
        <f t="shared" si="69"/>
        <v>1125000</v>
      </c>
      <c r="AK169" s="830">
        <f t="shared" si="70"/>
        <v>1125000</v>
      </c>
      <c r="AL169" s="817">
        <f t="shared" si="68"/>
        <v>1125000</v>
      </c>
      <c r="AM169" s="817">
        <f t="shared" si="82"/>
        <v>1125000</v>
      </c>
      <c r="AN169" s="852">
        <v>1125000</v>
      </c>
      <c r="AO169" s="849">
        <f t="shared" si="83"/>
        <v>0</v>
      </c>
    </row>
    <row r="170" spans="1:41" s="794" customFormat="1" ht="33" customHeight="1" x14ac:dyDescent="0.2">
      <c r="A170" s="794" t="str">
        <f t="shared" si="84"/>
        <v>02.06.02.01</v>
      </c>
      <c r="B170" s="806" t="s">
        <v>36</v>
      </c>
      <c r="C170" s="821">
        <v>138</v>
      </c>
      <c r="D170" s="699" t="s">
        <v>861</v>
      </c>
      <c r="E170" s="777" t="s">
        <v>156</v>
      </c>
      <c r="F170" s="807"/>
      <c r="G170" s="807" t="s">
        <v>195</v>
      </c>
      <c r="H170" s="807"/>
      <c r="I170" s="807" t="s">
        <v>224</v>
      </c>
      <c r="J170" s="807">
        <v>2006</v>
      </c>
      <c r="K170" s="690"/>
      <c r="L170" s="690"/>
      <c r="M170" s="690"/>
      <c r="N170" s="690"/>
      <c r="O170" s="690"/>
      <c r="P170" s="807" t="s">
        <v>146</v>
      </c>
      <c r="Q170" s="815">
        <v>2062500</v>
      </c>
      <c r="R170" s="893"/>
      <c r="S170" s="890"/>
      <c r="T170" s="699"/>
      <c r="U170" s="699"/>
      <c r="V170" s="690" t="str">
        <f t="shared" si="71"/>
        <v>2.06.02</v>
      </c>
      <c r="W170" s="699" t="str">
        <f t="shared" si="65"/>
        <v>ALAT RUMAH TANGGA</v>
      </c>
      <c r="X170" s="699">
        <f t="shared" si="66"/>
        <v>5</v>
      </c>
      <c r="Y170" s="816">
        <f t="shared" si="73"/>
        <v>412500</v>
      </c>
      <c r="Z170" s="823">
        <f t="shared" si="74"/>
        <v>8</v>
      </c>
      <c r="AA170" s="824">
        <f t="shared" si="75"/>
        <v>2062500</v>
      </c>
      <c r="AB170" s="824">
        <f t="shared" si="76"/>
        <v>0</v>
      </c>
      <c r="AC170" s="824">
        <f t="shared" si="77"/>
        <v>0</v>
      </c>
      <c r="AD170" s="824">
        <f t="shared" si="78"/>
        <v>0</v>
      </c>
      <c r="AE170" s="825">
        <f t="shared" si="79"/>
        <v>0</v>
      </c>
      <c r="AF170" s="824">
        <f t="shared" si="80"/>
        <v>0</v>
      </c>
      <c r="AG170" s="824">
        <f t="shared" si="72"/>
        <v>0</v>
      </c>
      <c r="AH170" s="827">
        <f t="shared" si="67"/>
        <v>2006</v>
      </c>
      <c r="AI170" s="828">
        <f t="shared" si="81"/>
        <v>0</v>
      </c>
      <c r="AJ170" s="829">
        <f t="shared" si="69"/>
        <v>2062500</v>
      </c>
      <c r="AK170" s="830">
        <f t="shared" si="70"/>
        <v>2062500</v>
      </c>
      <c r="AL170" s="817">
        <f t="shared" si="68"/>
        <v>2062500</v>
      </c>
      <c r="AM170" s="817">
        <f t="shared" si="82"/>
        <v>2062500</v>
      </c>
      <c r="AN170" s="852">
        <v>2062500</v>
      </c>
      <c r="AO170" s="849">
        <f t="shared" si="83"/>
        <v>0</v>
      </c>
    </row>
    <row r="171" spans="1:41" s="794" customFormat="1" ht="33" customHeight="1" x14ac:dyDescent="0.2">
      <c r="A171" s="794" t="str">
        <f t="shared" si="84"/>
        <v>02.06.02.04</v>
      </c>
      <c r="B171" s="806" t="s">
        <v>36</v>
      </c>
      <c r="C171" s="821">
        <v>139</v>
      </c>
      <c r="D171" s="699" t="s">
        <v>250</v>
      </c>
      <c r="E171" s="777" t="s">
        <v>158</v>
      </c>
      <c r="F171" s="807"/>
      <c r="G171" s="807" t="s">
        <v>486</v>
      </c>
      <c r="H171" s="807"/>
      <c r="I171" s="807" t="s">
        <v>223</v>
      </c>
      <c r="J171" s="807">
        <v>2004</v>
      </c>
      <c r="K171" s="690"/>
      <c r="L171" s="690"/>
      <c r="M171" s="690"/>
      <c r="N171" s="690"/>
      <c r="O171" s="690"/>
      <c r="P171" s="807" t="s">
        <v>146</v>
      </c>
      <c r="Q171" s="815">
        <v>1750000</v>
      </c>
      <c r="R171" s="893"/>
      <c r="S171" s="890"/>
      <c r="T171" s="699"/>
      <c r="U171" s="699"/>
      <c r="V171" s="690" t="str">
        <f t="shared" si="71"/>
        <v>2.06.02</v>
      </c>
      <c r="W171" s="699" t="str">
        <f t="shared" si="65"/>
        <v>ALAT RUMAH TANGGA</v>
      </c>
      <c r="X171" s="699">
        <f t="shared" si="66"/>
        <v>5</v>
      </c>
      <c r="Y171" s="816">
        <f t="shared" si="73"/>
        <v>350000</v>
      </c>
      <c r="Z171" s="823">
        <f t="shared" si="74"/>
        <v>10</v>
      </c>
      <c r="AA171" s="824">
        <f t="shared" si="75"/>
        <v>1750000</v>
      </c>
      <c r="AB171" s="824">
        <f t="shared" si="76"/>
        <v>0</v>
      </c>
      <c r="AC171" s="824">
        <f t="shared" si="77"/>
        <v>0</v>
      </c>
      <c r="AD171" s="824">
        <f t="shared" si="78"/>
        <v>0</v>
      </c>
      <c r="AE171" s="825">
        <f t="shared" si="79"/>
        <v>0</v>
      </c>
      <c r="AF171" s="824">
        <f t="shared" si="80"/>
        <v>0</v>
      </c>
      <c r="AG171" s="824">
        <f t="shared" si="72"/>
        <v>0</v>
      </c>
      <c r="AH171" s="827">
        <f t="shared" si="67"/>
        <v>2004</v>
      </c>
      <c r="AI171" s="828">
        <f t="shared" si="81"/>
        <v>0</v>
      </c>
      <c r="AJ171" s="829">
        <f t="shared" si="69"/>
        <v>1750000</v>
      </c>
      <c r="AK171" s="830">
        <f t="shared" si="70"/>
        <v>1750000</v>
      </c>
      <c r="AL171" s="817">
        <f t="shared" si="68"/>
        <v>1750000</v>
      </c>
      <c r="AM171" s="817">
        <f t="shared" si="82"/>
        <v>1750000</v>
      </c>
      <c r="AN171" s="852">
        <v>1750000</v>
      </c>
      <c r="AO171" s="849">
        <f t="shared" si="83"/>
        <v>0</v>
      </c>
    </row>
    <row r="172" spans="1:41" s="794" customFormat="1" ht="33" customHeight="1" x14ac:dyDescent="0.2">
      <c r="A172" s="794" t="str">
        <f t="shared" si="84"/>
        <v>02.06.02.01</v>
      </c>
      <c r="B172" s="806" t="s">
        <v>36</v>
      </c>
      <c r="C172" s="821">
        <v>140</v>
      </c>
      <c r="D172" s="699" t="s">
        <v>861</v>
      </c>
      <c r="E172" s="777" t="s">
        <v>156</v>
      </c>
      <c r="F172" s="807"/>
      <c r="G172" s="807" t="s">
        <v>466</v>
      </c>
      <c r="H172" s="807"/>
      <c r="I172" s="807" t="s">
        <v>224</v>
      </c>
      <c r="J172" s="807">
        <v>2004</v>
      </c>
      <c r="K172" s="690"/>
      <c r="L172" s="690"/>
      <c r="M172" s="690"/>
      <c r="N172" s="690"/>
      <c r="O172" s="690"/>
      <c r="P172" s="807" t="s">
        <v>146</v>
      </c>
      <c r="Q172" s="815">
        <v>1125000</v>
      </c>
      <c r="R172" s="893"/>
      <c r="S172" s="890"/>
      <c r="T172" s="699"/>
      <c r="U172" s="699"/>
      <c r="V172" s="690" t="str">
        <f t="shared" si="71"/>
        <v>2.06.02</v>
      </c>
      <c r="W172" s="699" t="str">
        <f t="shared" si="65"/>
        <v>ALAT RUMAH TANGGA</v>
      </c>
      <c r="X172" s="699">
        <f t="shared" si="66"/>
        <v>5</v>
      </c>
      <c r="Y172" s="816">
        <f t="shared" si="73"/>
        <v>225000</v>
      </c>
      <c r="Z172" s="823">
        <f t="shared" si="74"/>
        <v>10</v>
      </c>
      <c r="AA172" s="824">
        <f t="shared" si="75"/>
        <v>1125000</v>
      </c>
      <c r="AB172" s="824">
        <f t="shared" si="76"/>
        <v>0</v>
      </c>
      <c r="AC172" s="824">
        <f t="shared" si="77"/>
        <v>0</v>
      </c>
      <c r="AD172" s="824">
        <f t="shared" si="78"/>
        <v>0</v>
      </c>
      <c r="AE172" s="825">
        <f t="shared" si="79"/>
        <v>0</v>
      </c>
      <c r="AF172" s="824">
        <f t="shared" si="80"/>
        <v>0</v>
      </c>
      <c r="AG172" s="824">
        <f t="shared" si="72"/>
        <v>0</v>
      </c>
      <c r="AH172" s="827">
        <f t="shared" si="67"/>
        <v>2004</v>
      </c>
      <c r="AI172" s="828">
        <f t="shared" si="81"/>
        <v>0</v>
      </c>
      <c r="AJ172" s="829">
        <f t="shared" si="69"/>
        <v>1125000</v>
      </c>
      <c r="AK172" s="830">
        <f t="shared" si="70"/>
        <v>1125000</v>
      </c>
      <c r="AL172" s="817">
        <f t="shared" si="68"/>
        <v>1125000</v>
      </c>
      <c r="AM172" s="817">
        <f t="shared" si="82"/>
        <v>1125000</v>
      </c>
      <c r="AN172" s="852">
        <v>1125000</v>
      </c>
      <c r="AO172" s="849">
        <f t="shared" si="83"/>
        <v>0</v>
      </c>
    </row>
    <row r="173" spans="1:41" s="794" customFormat="1" ht="33" customHeight="1" x14ac:dyDescent="0.2">
      <c r="A173" s="794" t="str">
        <f t="shared" si="84"/>
        <v>02.06.02.01</v>
      </c>
      <c r="B173" s="806" t="s">
        <v>36</v>
      </c>
      <c r="C173" s="821">
        <v>141</v>
      </c>
      <c r="D173" s="699" t="s">
        <v>861</v>
      </c>
      <c r="E173" s="777" t="s">
        <v>156</v>
      </c>
      <c r="F173" s="807"/>
      <c r="G173" s="807" t="s">
        <v>195</v>
      </c>
      <c r="H173" s="807"/>
      <c r="I173" s="807" t="s">
        <v>226</v>
      </c>
      <c r="J173" s="807">
        <v>2000</v>
      </c>
      <c r="K173" s="690"/>
      <c r="L173" s="690"/>
      <c r="M173" s="690"/>
      <c r="N173" s="690"/>
      <c r="O173" s="690"/>
      <c r="P173" s="807" t="s">
        <v>146</v>
      </c>
      <c r="Q173" s="815">
        <v>550000</v>
      </c>
      <c r="R173" s="893"/>
      <c r="S173" s="890"/>
      <c r="T173" s="699"/>
      <c r="U173" s="699"/>
      <c r="V173" s="690" t="str">
        <f t="shared" si="71"/>
        <v>2.06.02</v>
      </c>
      <c r="W173" s="699" t="str">
        <f t="shared" si="65"/>
        <v>ALAT RUMAH TANGGA</v>
      </c>
      <c r="X173" s="699">
        <f t="shared" si="66"/>
        <v>5</v>
      </c>
      <c r="Y173" s="816">
        <f t="shared" si="73"/>
        <v>110000</v>
      </c>
      <c r="Z173" s="823">
        <f t="shared" si="74"/>
        <v>14</v>
      </c>
      <c r="AA173" s="824">
        <f t="shared" si="75"/>
        <v>550000</v>
      </c>
      <c r="AB173" s="824">
        <f t="shared" si="76"/>
        <v>0</v>
      </c>
      <c r="AC173" s="824">
        <f t="shared" si="77"/>
        <v>0</v>
      </c>
      <c r="AD173" s="824">
        <f t="shared" si="78"/>
        <v>0</v>
      </c>
      <c r="AE173" s="825">
        <f t="shared" si="79"/>
        <v>0</v>
      </c>
      <c r="AF173" s="824">
        <f t="shared" si="80"/>
        <v>0</v>
      </c>
      <c r="AG173" s="824">
        <f t="shared" si="72"/>
        <v>0</v>
      </c>
      <c r="AH173" s="827">
        <f t="shared" si="67"/>
        <v>2000</v>
      </c>
      <c r="AI173" s="828">
        <f t="shared" si="81"/>
        <v>0</v>
      </c>
      <c r="AJ173" s="829">
        <f t="shared" si="69"/>
        <v>550000</v>
      </c>
      <c r="AK173" s="830">
        <f t="shared" si="70"/>
        <v>550000</v>
      </c>
      <c r="AL173" s="817">
        <f t="shared" si="68"/>
        <v>550000</v>
      </c>
      <c r="AM173" s="817">
        <f t="shared" si="82"/>
        <v>550000</v>
      </c>
      <c r="AN173" s="852">
        <v>550000</v>
      </c>
      <c r="AO173" s="849">
        <f t="shared" si="83"/>
        <v>0</v>
      </c>
    </row>
    <row r="174" spans="1:41" s="794" customFormat="1" ht="33" customHeight="1" x14ac:dyDescent="0.2">
      <c r="A174" s="794" t="str">
        <f t="shared" si="84"/>
        <v>02.06.01.04</v>
      </c>
      <c r="B174" s="806" t="s">
        <v>36</v>
      </c>
      <c r="C174" s="821">
        <v>142</v>
      </c>
      <c r="D174" s="699" t="s">
        <v>251</v>
      </c>
      <c r="E174" s="777" t="s">
        <v>163</v>
      </c>
      <c r="F174" s="807"/>
      <c r="G174" s="807" t="s">
        <v>217</v>
      </c>
      <c r="H174" s="807"/>
      <c r="I174" s="807" t="s">
        <v>224</v>
      </c>
      <c r="J174" s="807">
        <v>2006</v>
      </c>
      <c r="K174" s="690"/>
      <c r="L174" s="690"/>
      <c r="M174" s="690"/>
      <c r="N174" s="690"/>
      <c r="O174" s="690"/>
      <c r="P174" s="807" t="s">
        <v>146</v>
      </c>
      <c r="Q174" s="815">
        <v>1275000</v>
      </c>
      <c r="R174" s="893"/>
      <c r="S174" s="890"/>
      <c r="T174" s="699"/>
      <c r="U174" s="699"/>
      <c r="V174" s="690" t="str">
        <f t="shared" si="71"/>
        <v>2.06.01</v>
      </c>
      <c r="W174" s="699" t="str">
        <f t="shared" si="65"/>
        <v>ALAT KANTOR</v>
      </c>
      <c r="X174" s="699">
        <f t="shared" si="66"/>
        <v>5</v>
      </c>
      <c r="Y174" s="816">
        <f t="shared" si="73"/>
        <v>255000</v>
      </c>
      <c r="Z174" s="823">
        <f t="shared" si="74"/>
        <v>8</v>
      </c>
      <c r="AA174" s="824">
        <f t="shared" si="75"/>
        <v>1275000</v>
      </c>
      <c r="AB174" s="824">
        <f t="shared" si="76"/>
        <v>0</v>
      </c>
      <c r="AC174" s="824">
        <f t="shared" si="77"/>
        <v>0</v>
      </c>
      <c r="AD174" s="824">
        <f t="shared" si="78"/>
        <v>0</v>
      </c>
      <c r="AE174" s="825">
        <f t="shared" si="79"/>
        <v>0</v>
      </c>
      <c r="AF174" s="824">
        <f t="shared" si="80"/>
        <v>0</v>
      </c>
      <c r="AG174" s="824">
        <f t="shared" si="72"/>
        <v>0</v>
      </c>
      <c r="AH174" s="827">
        <f t="shared" si="67"/>
        <v>2006</v>
      </c>
      <c r="AI174" s="828">
        <f t="shared" si="81"/>
        <v>0</v>
      </c>
      <c r="AJ174" s="829">
        <f t="shared" si="69"/>
        <v>1275000</v>
      </c>
      <c r="AK174" s="830">
        <f t="shared" si="70"/>
        <v>1275000</v>
      </c>
      <c r="AL174" s="817">
        <f t="shared" si="68"/>
        <v>1275000</v>
      </c>
      <c r="AM174" s="817">
        <f t="shared" si="82"/>
        <v>1275000</v>
      </c>
      <c r="AN174" s="852">
        <v>1275000</v>
      </c>
      <c r="AO174" s="849">
        <f t="shared" si="83"/>
        <v>0</v>
      </c>
    </row>
    <row r="175" spans="1:41" s="794" customFormat="1" ht="33" customHeight="1" x14ac:dyDescent="0.2">
      <c r="A175" s="794" t="str">
        <f t="shared" si="84"/>
        <v>02.06.02.01</v>
      </c>
      <c r="B175" s="806" t="s">
        <v>36</v>
      </c>
      <c r="C175" s="821">
        <v>143</v>
      </c>
      <c r="D175" s="699" t="s">
        <v>861</v>
      </c>
      <c r="E175" s="777" t="s">
        <v>156</v>
      </c>
      <c r="F175" s="807"/>
      <c r="G175" s="807" t="s">
        <v>195</v>
      </c>
      <c r="H175" s="807"/>
      <c r="I175" s="807" t="s">
        <v>226</v>
      </c>
      <c r="J175" s="807">
        <v>2004</v>
      </c>
      <c r="K175" s="690"/>
      <c r="L175" s="690"/>
      <c r="M175" s="690"/>
      <c r="N175" s="690"/>
      <c r="O175" s="690"/>
      <c r="P175" s="807" t="s">
        <v>146</v>
      </c>
      <c r="Q175" s="815">
        <v>750000</v>
      </c>
      <c r="R175" s="893"/>
      <c r="S175" s="890"/>
      <c r="T175" s="699"/>
      <c r="U175" s="699"/>
      <c r="V175" s="690" t="str">
        <f t="shared" si="71"/>
        <v>2.06.02</v>
      </c>
      <c r="W175" s="699" t="str">
        <f t="shared" si="65"/>
        <v>ALAT RUMAH TANGGA</v>
      </c>
      <c r="X175" s="699">
        <f t="shared" si="66"/>
        <v>5</v>
      </c>
      <c r="Y175" s="816">
        <f t="shared" si="73"/>
        <v>150000</v>
      </c>
      <c r="Z175" s="823">
        <f t="shared" si="74"/>
        <v>10</v>
      </c>
      <c r="AA175" s="824">
        <f t="shared" si="75"/>
        <v>750000</v>
      </c>
      <c r="AB175" s="824">
        <f t="shared" si="76"/>
        <v>0</v>
      </c>
      <c r="AC175" s="824">
        <f t="shared" si="77"/>
        <v>0</v>
      </c>
      <c r="AD175" s="824">
        <f t="shared" si="78"/>
        <v>0</v>
      </c>
      <c r="AE175" s="825">
        <f t="shared" si="79"/>
        <v>0</v>
      </c>
      <c r="AF175" s="824">
        <f t="shared" si="80"/>
        <v>0</v>
      </c>
      <c r="AG175" s="824">
        <f t="shared" si="72"/>
        <v>0</v>
      </c>
      <c r="AH175" s="827">
        <f t="shared" si="67"/>
        <v>2004</v>
      </c>
      <c r="AI175" s="828">
        <f t="shared" si="81"/>
        <v>0</v>
      </c>
      <c r="AJ175" s="829">
        <f t="shared" si="69"/>
        <v>750000</v>
      </c>
      <c r="AK175" s="830">
        <f t="shared" si="70"/>
        <v>750000</v>
      </c>
      <c r="AL175" s="817">
        <f t="shared" si="68"/>
        <v>750000</v>
      </c>
      <c r="AM175" s="817">
        <f t="shared" si="82"/>
        <v>750000</v>
      </c>
      <c r="AN175" s="852">
        <v>750000</v>
      </c>
      <c r="AO175" s="849">
        <f t="shared" si="83"/>
        <v>0</v>
      </c>
    </row>
    <row r="176" spans="1:41" s="794" customFormat="1" ht="33" customHeight="1" x14ac:dyDescent="0.2">
      <c r="A176" s="794" t="str">
        <f t="shared" si="84"/>
        <v>02.06.03.03</v>
      </c>
      <c r="B176" s="806" t="s">
        <v>36</v>
      </c>
      <c r="C176" s="821">
        <v>144</v>
      </c>
      <c r="D176" s="699" t="s">
        <v>855</v>
      </c>
      <c r="E176" s="777" t="s">
        <v>154</v>
      </c>
      <c r="F176" s="807"/>
      <c r="G176" s="807" t="s">
        <v>484</v>
      </c>
      <c r="H176" s="807"/>
      <c r="I176" s="807" t="s">
        <v>224</v>
      </c>
      <c r="J176" s="807">
        <v>2006</v>
      </c>
      <c r="K176" s="690"/>
      <c r="L176" s="690"/>
      <c r="M176" s="690"/>
      <c r="N176" s="690"/>
      <c r="O176" s="690"/>
      <c r="P176" s="807" t="s">
        <v>146</v>
      </c>
      <c r="Q176" s="815">
        <v>2720000</v>
      </c>
      <c r="R176" s="893"/>
      <c r="S176" s="890"/>
      <c r="T176" s="699"/>
      <c r="U176" s="699"/>
      <c r="V176" s="690" t="str">
        <f t="shared" si="71"/>
        <v>2.06.03</v>
      </c>
      <c r="W176" s="699" t="str">
        <f t="shared" ref="W176:W229" si="85">VLOOKUP(V176,kelompok,2,0)</f>
        <v>KOMPUTER</v>
      </c>
      <c r="X176" s="699">
        <f t="shared" ref="X176:X229" si="86">VLOOKUP(V176,MASAMANFAAT,4,0)</f>
        <v>4</v>
      </c>
      <c r="Y176" s="816">
        <f t="shared" si="73"/>
        <v>680000</v>
      </c>
      <c r="Z176" s="823">
        <f t="shared" si="74"/>
        <v>8</v>
      </c>
      <c r="AA176" s="824">
        <f t="shared" si="75"/>
        <v>2720000</v>
      </c>
      <c r="AB176" s="824">
        <f t="shared" si="76"/>
        <v>0</v>
      </c>
      <c r="AC176" s="824">
        <f t="shared" si="77"/>
        <v>0</v>
      </c>
      <c r="AD176" s="824">
        <f t="shared" si="78"/>
        <v>0</v>
      </c>
      <c r="AE176" s="825">
        <f t="shared" si="79"/>
        <v>0</v>
      </c>
      <c r="AF176" s="824">
        <f t="shared" si="80"/>
        <v>0</v>
      </c>
      <c r="AG176" s="824">
        <f t="shared" si="72"/>
        <v>0</v>
      </c>
      <c r="AH176" s="827">
        <f t="shared" ref="AH176:AH229" si="87">J176</f>
        <v>2006</v>
      </c>
      <c r="AI176" s="828">
        <f t="shared" si="81"/>
        <v>0</v>
      </c>
      <c r="AJ176" s="829">
        <f t="shared" si="69"/>
        <v>2720000</v>
      </c>
      <c r="AK176" s="830">
        <f t="shared" si="70"/>
        <v>2720000</v>
      </c>
      <c r="AL176" s="817">
        <f t="shared" ref="AL176:AL229" si="88">AA176+AB176+AC176+AD176+AE176+AF176</f>
        <v>2720000</v>
      </c>
      <c r="AM176" s="817">
        <f t="shared" si="82"/>
        <v>2720000</v>
      </c>
      <c r="AN176" s="852">
        <v>2720000</v>
      </c>
      <c r="AO176" s="849">
        <f t="shared" si="83"/>
        <v>0</v>
      </c>
    </row>
    <row r="177" spans="1:41" s="794" customFormat="1" ht="33" customHeight="1" x14ac:dyDescent="0.2">
      <c r="A177" s="794" t="str">
        <f t="shared" si="84"/>
        <v>02.06.02.04</v>
      </c>
      <c r="B177" s="806" t="s">
        <v>36</v>
      </c>
      <c r="C177" s="821">
        <v>145</v>
      </c>
      <c r="D177" s="699" t="s">
        <v>250</v>
      </c>
      <c r="E177" s="777" t="s">
        <v>158</v>
      </c>
      <c r="F177" s="807"/>
      <c r="G177" s="807" t="s">
        <v>203</v>
      </c>
      <c r="H177" s="807"/>
      <c r="I177" s="807" t="s">
        <v>223</v>
      </c>
      <c r="J177" s="807">
        <v>2003</v>
      </c>
      <c r="K177" s="690"/>
      <c r="L177" s="690"/>
      <c r="M177" s="690"/>
      <c r="N177" s="690"/>
      <c r="O177" s="690"/>
      <c r="P177" s="807" t="s">
        <v>146</v>
      </c>
      <c r="Q177" s="815">
        <v>2625000</v>
      </c>
      <c r="R177" s="893"/>
      <c r="S177" s="890"/>
      <c r="T177" s="699"/>
      <c r="U177" s="699"/>
      <c r="V177" s="690" t="str">
        <f t="shared" si="71"/>
        <v>2.06.02</v>
      </c>
      <c r="W177" s="699" t="str">
        <f t="shared" si="85"/>
        <v>ALAT RUMAH TANGGA</v>
      </c>
      <c r="X177" s="699">
        <f t="shared" si="86"/>
        <v>5</v>
      </c>
      <c r="Y177" s="816">
        <f t="shared" si="73"/>
        <v>525000</v>
      </c>
      <c r="Z177" s="823">
        <f t="shared" si="74"/>
        <v>11</v>
      </c>
      <c r="AA177" s="824">
        <f t="shared" si="75"/>
        <v>2625000</v>
      </c>
      <c r="AB177" s="824">
        <f t="shared" si="76"/>
        <v>0</v>
      </c>
      <c r="AC177" s="824">
        <f t="shared" si="77"/>
        <v>0</v>
      </c>
      <c r="AD177" s="824">
        <f t="shared" si="78"/>
        <v>0</v>
      </c>
      <c r="AE177" s="825">
        <f t="shared" si="79"/>
        <v>0</v>
      </c>
      <c r="AF177" s="824">
        <f t="shared" si="80"/>
        <v>0</v>
      </c>
      <c r="AG177" s="824">
        <f t="shared" si="72"/>
        <v>0</v>
      </c>
      <c r="AH177" s="827">
        <f t="shared" si="87"/>
        <v>2003</v>
      </c>
      <c r="AI177" s="828">
        <f t="shared" si="81"/>
        <v>0</v>
      </c>
      <c r="AJ177" s="829">
        <f t="shared" si="69"/>
        <v>2625000</v>
      </c>
      <c r="AK177" s="830">
        <f t="shared" si="70"/>
        <v>2625000</v>
      </c>
      <c r="AL177" s="817">
        <f t="shared" si="88"/>
        <v>2625000</v>
      </c>
      <c r="AM177" s="817">
        <f t="shared" si="82"/>
        <v>2625000</v>
      </c>
      <c r="AN177" s="852">
        <v>2625000</v>
      </c>
      <c r="AO177" s="849">
        <f t="shared" si="83"/>
        <v>0</v>
      </c>
    </row>
    <row r="178" spans="1:41" s="794" customFormat="1" ht="33" customHeight="1" x14ac:dyDescent="0.2">
      <c r="A178" s="794" t="str">
        <f t="shared" si="84"/>
        <v>02.06.02.04</v>
      </c>
      <c r="B178" s="806" t="s">
        <v>36</v>
      </c>
      <c r="C178" s="821">
        <v>146</v>
      </c>
      <c r="D178" s="699" t="s">
        <v>250</v>
      </c>
      <c r="E178" s="777" t="s">
        <v>158</v>
      </c>
      <c r="F178" s="807"/>
      <c r="G178" s="807" t="s">
        <v>472</v>
      </c>
      <c r="H178" s="807"/>
      <c r="I178" s="807" t="s">
        <v>223</v>
      </c>
      <c r="J178" s="807">
        <v>2003</v>
      </c>
      <c r="K178" s="690"/>
      <c r="L178" s="690"/>
      <c r="M178" s="690"/>
      <c r="N178" s="690"/>
      <c r="O178" s="690"/>
      <c r="P178" s="807" t="s">
        <v>146</v>
      </c>
      <c r="Q178" s="815">
        <v>2450000</v>
      </c>
      <c r="R178" s="893"/>
      <c r="S178" s="890"/>
      <c r="T178" s="699"/>
      <c r="U178" s="699"/>
      <c r="V178" s="690" t="str">
        <f t="shared" si="71"/>
        <v>2.06.02</v>
      </c>
      <c r="W178" s="699" t="str">
        <f t="shared" si="85"/>
        <v>ALAT RUMAH TANGGA</v>
      </c>
      <c r="X178" s="699">
        <f t="shared" si="86"/>
        <v>5</v>
      </c>
      <c r="Y178" s="816">
        <f t="shared" si="73"/>
        <v>490000</v>
      </c>
      <c r="Z178" s="823">
        <f t="shared" si="74"/>
        <v>11</v>
      </c>
      <c r="AA178" s="824">
        <f t="shared" si="75"/>
        <v>2450000</v>
      </c>
      <c r="AB178" s="824">
        <f t="shared" si="76"/>
        <v>0</v>
      </c>
      <c r="AC178" s="824">
        <f t="shared" si="77"/>
        <v>0</v>
      </c>
      <c r="AD178" s="824">
        <f t="shared" si="78"/>
        <v>0</v>
      </c>
      <c r="AE178" s="825">
        <f t="shared" si="79"/>
        <v>0</v>
      </c>
      <c r="AF178" s="824">
        <f t="shared" si="80"/>
        <v>0</v>
      </c>
      <c r="AG178" s="824">
        <f t="shared" si="72"/>
        <v>0</v>
      </c>
      <c r="AH178" s="827">
        <f t="shared" si="87"/>
        <v>2003</v>
      </c>
      <c r="AI178" s="828">
        <f t="shared" si="81"/>
        <v>0</v>
      </c>
      <c r="AJ178" s="829">
        <f t="shared" si="69"/>
        <v>2450000</v>
      </c>
      <c r="AK178" s="830">
        <f t="shared" si="70"/>
        <v>2450000</v>
      </c>
      <c r="AL178" s="817">
        <f t="shared" si="88"/>
        <v>2450000</v>
      </c>
      <c r="AM178" s="817">
        <f t="shared" si="82"/>
        <v>2450000</v>
      </c>
      <c r="AN178" s="852">
        <v>2450000</v>
      </c>
      <c r="AO178" s="849">
        <f t="shared" si="83"/>
        <v>0</v>
      </c>
    </row>
    <row r="179" spans="1:41" s="794" customFormat="1" ht="33" customHeight="1" x14ac:dyDescent="0.2">
      <c r="A179" s="794" t="str">
        <f t="shared" si="84"/>
        <v>02.06.02.01</v>
      </c>
      <c r="B179" s="806" t="s">
        <v>36</v>
      </c>
      <c r="C179" s="821">
        <v>147</v>
      </c>
      <c r="D179" s="699" t="s">
        <v>859</v>
      </c>
      <c r="E179" s="777" t="s">
        <v>160</v>
      </c>
      <c r="F179" s="807"/>
      <c r="G179" s="807" t="s">
        <v>218</v>
      </c>
      <c r="H179" s="807"/>
      <c r="I179" s="807" t="s">
        <v>471</v>
      </c>
      <c r="J179" s="807">
        <v>2005</v>
      </c>
      <c r="K179" s="690"/>
      <c r="L179" s="690"/>
      <c r="M179" s="690"/>
      <c r="N179" s="690"/>
      <c r="O179" s="690"/>
      <c r="P179" s="807" t="s">
        <v>146</v>
      </c>
      <c r="Q179" s="815">
        <v>656250</v>
      </c>
      <c r="R179" s="893"/>
      <c r="S179" s="890"/>
      <c r="T179" s="699"/>
      <c r="U179" s="699"/>
      <c r="V179" s="690" t="str">
        <f t="shared" si="71"/>
        <v>2.06.02</v>
      </c>
      <c r="W179" s="699" t="str">
        <f t="shared" si="85"/>
        <v>ALAT RUMAH TANGGA</v>
      </c>
      <c r="X179" s="699">
        <f t="shared" si="86"/>
        <v>5</v>
      </c>
      <c r="Y179" s="816">
        <f t="shared" si="73"/>
        <v>131250</v>
      </c>
      <c r="Z179" s="823">
        <f t="shared" si="74"/>
        <v>9</v>
      </c>
      <c r="AA179" s="824">
        <f t="shared" si="75"/>
        <v>656250</v>
      </c>
      <c r="AB179" s="824">
        <f t="shared" si="76"/>
        <v>0</v>
      </c>
      <c r="AC179" s="824">
        <f t="shared" si="77"/>
        <v>0</v>
      </c>
      <c r="AD179" s="824">
        <f t="shared" si="78"/>
        <v>0</v>
      </c>
      <c r="AE179" s="825">
        <f t="shared" si="79"/>
        <v>0</v>
      </c>
      <c r="AF179" s="824">
        <f t="shared" si="80"/>
        <v>0</v>
      </c>
      <c r="AG179" s="824">
        <f t="shared" si="72"/>
        <v>0</v>
      </c>
      <c r="AH179" s="827">
        <f t="shared" si="87"/>
        <v>2005</v>
      </c>
      <c r="AI179" s="828">
        <f t="shared" si="81"/>
        <v>0</v>
      </c>
      <c r="AJ179" s="829">
        <f t="shared" si="69"/>
        <v>656250</v>
      </c>
      <c r="AK179" s="830">
        <f t="shared" si="70"/>
        <v>656250</v>
      </c>
      <c r="AL179" s="817">
        <f t="shared" si="88"/>
        <v>656250</v>
      </c>
      <c r="AM179" s="817">
        <f t="shared" si="82"/>
        <v>656250</v>
      </c>
      <c r="AN179" s="852">
        <v>656250</v>
      </c>
      <c r="AO179" s="849">
        <f t="shared" si="83"/>
        <v>0</v>
      </c>
    </row>
    <row r="180" spans="1:41" s="794" customFormat="1" ht="33" customHeight="1" x14ac:dyDescent="0.2">
      <c r="A180" s="794" t="str">
        <f t="shared" si="84"/>
        <v>02.06.03.05</v>
      </c>
      <c r="B180" s="806" t="s">
        <v>36</v>
      </c>
      <c r="C180" s="821">
        <v>148</v>
      </c>
      <c r="D180" s="699" t="s">
        <v>425</v>
      </c>
      <c r="E180" s="777" t="s">
        <v>149</v>
      </c>
      <c r="F180" s="807"/>
      <c r="G180" s="807" t="s">
        <v>197</v>
      </c>
      <c r="H180" s="807"/>
      <c r="I180" s="807" t="s">
        <v>223</v>
      </c>
      <c r="J180" s="807">
        <v>2005</v>
      </c>
      <c r="K180" s="690"/>
      <c r="L180" s="690"/>
      <c r="M180" s="690"/>
      <c r="N180" s="690"/>
      <c r="O180" s="690"/>
      <c r="P180" s="807" t="s">
        <v>146</v>
      </c>
      <c r="Q180" s="815">
        <v>9550816.5</v>
      </c>
      <c r="R180" s="893"/>
      <c r="S180" s="890"/>
      <c r="T180" s="699"/>
      <c r="U180" s="699"/>
      <c r="V180" s="690" t="str">
        <f t="shared" si="71"/>
        <v>2.06.03</v>
      </c>
      <c r="W180" s="699" t="str">
        <f t="shared" si="85"/>
        <v>KOMPUTER</v>
      </c>
      <c r="X180" s="699">
        <f t="shared" si="86"/>
        <v>4</v>
      </c>
      <c r="Y180" s="816">
        <f t="shared" si="73"/>
        <v>2387704.125</v>
      </c>
      <c r="Z180" s="823">
        <f t="shared" si="74"/>
        <v>9</v>
      </c>
      <c r="AA180" s="824">
        <f t="shared" si="75"/>
        <v>9550816.5</v>
      </c>
      <c r="AB180" s="824">
        <f t="shared" si="76"/>
        <v>0</v>
      </c>
      <c r="AC180" s="824">
        <f t="shared" si="77"/>
        <v>0</v>
      </c>
      <c r="AD180" s="824">
        <f t="shared" si="78"/>
        <v>0</v>
      </c>
      <c r="AE180" s="825">
        <f t="shared" si="79"/>
        <v>0</v>
      </c>
      <c r="AF180" s="824">
        <f t="shared" si="80"/>
        <v>0</v>
      </c>
      <c r="AG180" s="824">
        <f t="shared" si="72"/>
        <v>0</v>
      </c>
      <c r="AH180" s="827">
        <f t="shared" si="87"/>
        <v>2005</v>
      </c>
      <c r="AI180" s="828">
        <f t="shared" si="81"/>
        <v>0</v>
      </c>
      <c r="AJ180" s="829">
        <f t="shared" si="69"/>
        <v>9550816.5</v>
      </c>
      <c r="AK180" s="830">
        <f t="shared" si="70"/>
        <v>9550816.5</v>
      </c>
      <c r="AL180" s="817">
        <f t="shared" si="88"/>
        <v>9550816.5</v>
      </c>
      <c r="AM180" s="817">
        <f t="shared" si="82"/>
        <v>9550816.5</v>
      </c>
      <c r="AN180" s="852">
        <v>9550816.5</v>
      </c>
      <c r="AO180" s="849">
        <f t="shared" si="83"/>
        <v>0</v>
      </c>
    </row>
    <row r="181" spans="1:41" s="794" customFormat="1" ht="33" customHeight="1" x14ac:dyDescent="0.2">
      <c r="A181" s="794" t="str">
        <f t="shared" si="84"/>
        <v>02.06.02.01</v>
      </c>
      <c r="B181" s="806" t="s">
        <v>36</v>
      </c>
      <c r="C181" s="821">
        <v>149</v>
      </c>
      <c r="D181" s="699" t="s">
        <v>849</v>
      </c>
      <c r="E181" s="777" t="s">
        <v>152</v>
      </c>
      <c r="F181" s="807"/>
      <c r="G181" s="807" t="s">
        <v>195</v>
      </c>
      <c r="H181" s="807"/>
      <c r="I181" s="807" t="s">
        <v>226</v>
      </c>
      <c r="J181" s="807">
        <v>2006</v>
      </c>
      <c r="K181" s="690"/>
      <c r="L181" s="690"/>
      <c r="M181" s="690"/>
      <c r="N181" s="690"/>
      <c r="O181" s="690"/>
      <c r="P181" s="807" t="s">
        <v>146</v>
      </c>
      <c r="Q181" s="815">
        <v>937500</v>
      </c>
      <c r="R181" s="893"/>
      <c r="S181" s="890"/>
      <c r="T181" s="699"/>
      <c r="U181" s="699"/>
      <c r="V181" s="690" t="str">
        <f t="shared" si="71"/>
        <v>2.06.02</v>
      </c>
      <c r="W181" s="699" t="str">
        <f t="shared" si="85"/>
        <v>ALAT RUMAH TANGGA</v>
      </c>
      <c r="X181" s="699">
        <f t="shared" si="86"/>
        <v>5</v>
      </c>
      <c r="Y181" s="816">
        <f t="shared" si="73"/>
        <v>187500</v>
      </c>
      <c r="Z181" s="823">
        <f t="shared" si="74"/>
        <v>8</v>
      </c>
      <c r="AA181" s="824">
        <f t="shared" si="75"/>
        <v>937500</v>
      </c>
      <c r="AB181" s="824">
        <f t="shared" si="76"/>
        <v>0</v>
      </c>
      <c r="AC181" s="824">
        <f t="shared" si="77"/>
        <v>0</v>
      </c>
      <c r="AD181" s="824">
        <f t="shared" si="78"/>
        <v>0</v>
      </c>
      <c r="AE181" s="825">
        <f t="shared" si="79"/>
        <v>0</v>
      </c>
      <c r="AF181" s="824">
        <f t="shared" si="80"/>
        <v>0</v>
      </c>
      <c r="AG181" s="824">
        <f t="shared" si="72"/>
        <v>0</v>
      </c>
      <c r="AH181" s="827">
        <f t="shared" si="87"/>
        <v>2006</v>
      </c>
      <c r="AI181" s="828">
        <f t="shared" si="81"/>
        <v>0</v>
      </c>
      <c r="AJ181" s="829">
        <f t="shared" si="69"/>
        <v>937500</v>
      </c>
      <c r="AK181" s="830">
        <f t="shared" si="70"/>
        <v>937500</v>
      </c>
      <c r="AL181" s="817">
        <f t="shared" si="88"/>
        <v>937500</v>
      </c>
      <c r="AM181" s="817">
        <f t="shared" si="82"/>
        <v>937500</v>
      </c>
      <c r="AN181" s="852">
        <v>937500</v>
      </c>
      <c r="AO181" s="849">
        <f t="shared" si="83"/>
        <v>0</v>
      </c>
    </row>
    <row r="182" spans="1:41" s="794" customFormat="1" ht="33" customHeight="1" x14ac:dyDescent="0.2">
      <c r="A182" s="794" t="str">
        <f t="shared" si="84"/>
        <v>02.06.01.04</v>
      </c>
      <c r="B182" s="806" t="s">
        <v>36</v>
      </c>
      <c r="C182" s="821">
        <v>150</v>
      </c>
      <c r="D182" s="699" t="s">
        <v>251</v>
      </c>
      <c r="E182" s="777" t="s">
        <v>163</v>
      </c>
      <c r="F182" s="807"/>
      <c r="G182" s="807" t="s">
        <v>480</v>
      </c>
      <c r="H182" s="807"/>
      <c r="I182" s="807" t="s">
        <v>224</v>
      </c>
      <c r="J182" s="807">
        <v>2006</v>
      </c>
      <c r="K182" s="690"/>
      <c r="L182" s="690"/>
      <c r="M182" s="690"/>
      <c r="N182" s="690"/>
      <c r="O182" s="690"/>
      <c r="P182" s="807" t="s">
        <v>146</v>
      </c>
      <c r="Q182" s="815">
        <v>1500000</v>
      </c>
      <c r="R182" s="893"/>
      <c r="S182" s="890"/>
      <c r="T182" s="699"/>
      <c r="U182" s="699"/>
      <c r="V182" s="690" t="str">
        <f t="shared" si="71"/>
        <v>2.06.01</v>
      </c>
      <c r="W182" s="699" t="str">
        <f t="shared" si="85"/>
        <v>ALAT KANTOR</v>
      </c>
      <c r="X182" s="699">
        <f t="shared" si="86"/>
        <v>5</v>
      </c>
      <c r="Y182" s="816">
        <f t="shared" si="73"/>
        <v>300000</v>
      </c>
      <c r="Z182" s="823">
        <f t="shared" si="74"/>
        <v>8</v>
      </c>
      <c r="AA182" s="824">
        <f t="shared" si="75"/>
        <v>1500000</v>
      </c>
      <c r="AB182" s="824">
        <f t="shared" si="76"/>
        <v>0</v>
      </c>
      <c r="AC182" s="824">
        <f t="shared" si="77"/>
        <v>0</v>
      </c>
      <c r="AD182" s="824">
        <f t="shared" si="78"/>
        <v>0</v>
      </c>
      <c r="AE182" s="825">
        <f t="shared" si="79"/>
        <v>0</v>
      </c>
      <c r="AF182" s="824">
        <f t="shared" si="80"/>
        <v>0</v>
      </c>
      <c r="AG182" s="824">
        <f t="shared" si="72"/>
        <v>0</v>
      </c>
      <c r="AH182" s="827">
        <f t="shared" si="87"/>
        <v>2006</v>
      </c>
      <c r="AI182" s="828">
        <f t="shared" si="81"/>
        <v>0</v>
      </c>
      <c r="AJ182" s="829">
        <f t="shared" si="69"/>
        <v>1500000</v>
      </c>
      <c r="AK182" s="830">
        <f t="shared" si="70"/>
        <v>1500000</v>
      </c>
      <c r="AL182" s="817">
        <f t="shared" si="88"/>
        <v>1500000</v>
      </c>
      <c r="AM182" s="817">
        <f t="shared" si="82"/>
        <v>1500000</v>
      </c>
      <c r="AN182" s="852">
        <v>1500000</v>
      </c>
      <c r="AO182" s="849">
        <f t="shared" si="83"/>
        <v>0</v>
      </c>
    </row>
    <row r="183" spans="1:41" s="794" customFormat="1" ht="33" customHeight="1" x14ac:dyDescent="0.2">
      <c r="A183" s="794" t="str">
        <f t="shared" si="84"/>
        <v>02.06.03.03</v>
      </c>
      <c r="B183" s="806" t="s">
        <v>36</v>
      </c>
      <c r="C183" s="821">
        <v>151</v>
      </c>
      <c r="D183" s="699" t="s">
        <v>855</v>
      </c>
      <c r="E183" s="777" t="s">
        <v>154</v>
      </c>
      <c r="F183" s="807"/>
      <c r="G183" s="807" t="s">
        <v>201</v>
      </c>
      <c r="H183" s="807"/>
      <c r="I183" s="807" t="s">
        <v>224</v>
      </c>
      <c r="J183" s="807">
        <v>2006</v>
      </c>
      <c r="K183" s="690"/>
      <c r="L183" s="690"/>
      <c r="M183" s="690"/>
      <c r="N183" s="690"/>
      <c r="O183" s="690"/>
      <c r="P183" s="807" t="s">
        <v>146</v>
      </c>
      <c r="Q183" s="815">
        <v>15445816.5</v>
      </c>
      <c r="R183" s="893"/>
      <c r="S183" s="890"/>
      <c r="T183" s="699"/>
      <c r="U183" s="699"/>
      <c r="V183" s="690" t="str">
        <f t="shared" si="71"/>
        <v>2.06.03</v>
      </c>
      <c r="W183" s="699" t="str">
        <f t="shared" si="85"/>
        <v>KOMPUTER</v>
      </c>
      <c r="X183" s="699">
        <f t="shared" si="86"/>
        <v>4</v>
      </c>
      <c r="Y183" s="816">
        <f t="shared" si="73"/>
        <v>3861454.125</v>
      </c>
      <c r="Z183" s="823">
        <f t="shared" si="74"/>
        <v>8</v>
      </c>
      <c r="AA183" s="824">
        <f t="shared" si="75"/>
        <v>15445816.5</v>
      </c>
      <c r="AB183" s="824">
        <f t="shared" si="76"/>
        <v>0</v>
      </c>
      <c r="AC183" s="824">
        <f t="shared" si="77"/>
        <v>0</v>
      </c>
      <c r="AD183" s="824">
        <f t="shared" si="78"/>
        <v>0</v>
      </c>
      <c r="AE183" s="825">
        <f t="shared" si="79"/>
        <v>0</v>
      </c>
      <c r="AF183" s="824">
        <f t="shared" si="80"/>
        <v>0</v>
      </c>
      <c r="AG183" s="824">
        <f t="shared" si="72"/>
        <v>0</v>
      </c>
      <c r="AH183" s="827">
        <f t="shared" si="87"/>
        <v>2006</v>
      </c>
      <c r="AI183" s="828">
        <f t="shared" si="81"/>
        <v>0</v>
      </c>
      <c r="AJ183" s="829">
        <f t="shared" si="69"/>
        <v>15445816.5</v>
      </c>
      <c r="AK183" s="830">
        <f t="shared" si="70"/>
        <v>15445816.5</v>
      </c>
      <c r="AL183" s="817">
        <f t="shared" si="88"/>
        <v>15445816.5</v>
      </c>
      <c r="AM183" s="817">
        <f t="shared" si="82"/>
        <v>15445816.5</v>
      </c>
      <c r="AN183" s="852">
        <v>15445816.5</v>
      </c>
      <c r="AO183" s="849">
        <f t="shared" si="83"/>
        <v>0</v>
      </c>
    </row>
    <row r="184" spans="1:41" s="794" customFormat="1" ht="33" customHeight="1" x14ac:dyDescent="0.2">
      <c r="A184" s="794" t="str">
        <f t="shared" si="84"/>
        <v>02.06.03.03</v>
      </c>
      <c r="B184" s="806" t="s">
        <v>36</v>
      </c>
      <c r="C184" s="821">
        <v>152</v>
      </c>
      <c r="D184" s="699" t="s">
        <v>855</v>
      </c>
      <c r="E184" s="777" t="s">
        <v>154</v>
      </c>
      <c r="F184" s="807"/>
      <c r="G184" s="807" t="s">
        <v>487</v>
      </c>
      <c r="H184" s="807"/>
      <c r="I184" s="807" t="s">
        <v>224</v>
      </c>
      <c r="J184" s="807">
        <v>2001</v>
      </c>
      <c r="K184" s="690"/>
      <c r="L184" s="690"/>
      <c r="M184" s="690"/>
      <c r="N184" s="690"/>
      <c r="O184" s="690"/>
      <c r="P184" s="807" t="s">
        <v>146</v>
      </c>
      <c r="Q184" s="815">
        <v>1920000</v>
      </c>
      <c r="R184" s="893"/>
      <c r="S184" s="890"/>
      <c r="T184" s="699"/>
      <c r="U184" s="699"/>
      <c r="V184" s="690" t="str">
        <f t="shared" si="71"/>
        <v>2.06.03</v>
      </c>
      <c r="W184" s="699" t="str">
        <f t="shared" si="85"/>
        <v>KOMPUTER</v>
      </c>
      <c r="X184" s="699">
        <f t="shared" si="86"/>
        <v>4</v>
      </c>
      <c r="Y184" s="816">
        <f t="shared" si="73"/>
        <v>480000</v>
      </c>
      <c r="Z184" s="823">
        <f t="shared" si="74"/>
        <v>13</v>
      </c>
      <c r="AA184" s="824">
        <f t="shared" si="75"/>
        <v>1920000</v>
      </c>
      <c r="AB184" s="824">
        <f t="shared" si="76"/>
        <v>0</v>
      </c>
      <c r="AC184" s="824">
        <f t="shared" si="77"/>
        <v>0</v>
      </c>
      <c r="AD184" s="824">
        <f t="shared" si="78"/>
        <v>0</v>
      </c>
      <c r="AE184" s="825">
        <f t="shared" si="79"/>
        <v>0</v>
      </c>
      <c r="AF184" s="824">
        <f t="shared" si="80"/>
        <v>0</v>
      </c>
      <c r="AG184" s="824">
        <f t="shared" si="72"/>
        <v>0</v>
      </c>
      <c r="AH184" s="827">
        <f t="shared" si="87"/>
        <v>2001</v>
      </c>
      <c r="AI184" s="828">
        <f t="shared" si="81"/>
        <v>0</v>
      </c>
      <c r="AJ184" s="829">
        <f t="shared" si="69"/>
        <v>1920000</v>
      </c>
      <c r="AK184" s="830">
        <f t="shared" si="70"/>
        <v>1920000</v>
      </c>
      <c r="AL184" s="817">
        <f t="shared" si="88"/>
        <v>1920000</v>
      </c>
      <c r="AM184" s="817">
        <f t="shared" si="82"/>
        <v>1920000</v>
      </c>
      <c r="AN184" s="852">
        <v>1920000</v>
      </c>
      <c r="AO184" s="849">
        <f t="shared" si="83"/>
        <v>0</v>
      </c>
    </row>
    <row r="185" spans="1:41" s="794" customFormat="1" ht="33" customHeight="1" x14ac:dyDescent="0.2">
      <c r="A185" s="794" t="str">
        <f t="shared" si="84"/>
        <v>02.06.02.04</v>
      </c>
      <c r="B185" s="806" t="s">
        <v>36</v>
      </c>
      <c r="C185" s="821">
        <v>153</v>
      </c>
      <c r="D185" s="699" t="s">
        <v>250</v>
      </c>
      <c r="E185" s="777" t="s">
        <v>158</v>
      </c>
      <c r="F185" s="807"/>
      <c r="G185" s="807" t="s">
        <v>377</v>
      </c>
      <c r="H185" s="807"/>
      <c r="I185" s="807" t="s">
        <v>223</v>
      </c>
      <c r="J185" s="807">
        <v>2004</v>
      </c>
      <c r="K185" s="690"/>
      <c r="L185" s="690"/>
      <c r="M185" s="690"/>
      <c r="N185" s="690"/>
      <c r="O185" s="690"/>
      <c r="P185" s="807" t="s">
        <v>146</v>
      </c>
      <c r="Q185" s="815">
        <v>1925000</v>
      </c>
      <c r="R185" s="893"/>
      <c r="S185" s="890"/>
      <c r="T185" s="699"/>
      <c r="U185" s="699"/>
      <c r="V185" s="690" t="str">
        <f t="shared" si="71"/>
        <v>2.06.02</v>
      </c>
      <c r="W185" s="699" t="str">
        <f t="shared" si="85"/>
        <v>ALAT RUMAH TANGGA</v>
      </c>
      <c r="X185" s="699">
        <f t="shared" si="86"/>
        <v>5</v>
      </c>
      <c r="Y185" s="816">
        <f t="shared" si="73"/>
        <v>385000</v>
      </c>
      <c r="Z185" s="823">
        <f t="shared" si="74"/>
        <v>10</v>
      </c>
      <c r="AA185" s="824">
        <f t="shared" si="75"/>
        <v>1925000</v>
      </c>
      <c r="AB185" s="824">
        <f t="shared" si="76"/>
        <v>0</v>
      </c>
      <c r="AC185" s="824">
        <f t="shared" si="77"/>
        <v>0</v>
      </c>
      <c r="AD185" s="824">
        <f t="shared" si="78"/>
        <v>0</v>
      </c>
      <c r="AE185" s="825">
        <f t="shared" si="79"/>
        <v>0</v>
      </c>
      <c r="AF185" s="824">
        <f t="shared" si="80"/>
        <v>0</v>
      </c>
      <c r="AG185" s="824">
        <f t="shared" si="72"/>
        <v>0</v>
      </c>
      <c r="AH185" s="827">
        <f t="shared" si="87"/>
        <v>2004</v>
      </c>
      <c r="AI185" s="828">
        <f t="shared" si="81"/>
        <v>0</v>
      </c>
      <c r="AJ185" s="829">
        <f t="shared" si="69"/>
        <v>1925000</v>
      </c>
      <c r="AK185" s="830">
        <f t="shared" si="70"/>
        <v>1925000</v>
      </c>
      <c r="AL185" s="817">
        <f t="shared" si="88"/>
        <v>1925000</v>
      </c>
      <c r="AM185" s="817">
        <f t="shared" si="82"/>
        <v>1925000</v>
      </c>
      <c r="AN185" s="852">
        <v>1925000</v>
      </c>
      <c r="AO185" s="849">
        <f t="shared" si="83"/>
        <v>0</v>
      </c>
    </row>
    <row r="186" spans="1:41" s="794" customFormat="1" ht="33" customHeight="1" x14ac:dyDescent="0.2">
      <c r="A186" s="794" t="str">
        <f t="shared" si="84"/>
        <v>02.06.02.01</v>
      </c>
      <c r="B186" s="806" t="s">
        <v>36</v>
      </c>
      <c r="C186" s="821">
        <v>154</v>
      </c>
      <c r="D186" s="699" t="s">
        <v>849</v>
      </c>
      <c r="E186" s="777" t="s">
        <v>152</v>
      </c>
      <c r="F186" s="807"/>
      <c r="G186" s="807" t="s">
        <v>195</v>
      </c>
      <c r="H186" s="807"/>
      <c r="I186" s="807" t="s">
        <v>226</v>
      </c>
      <c r="J186" s="807">
        <v>2006</v>
      </c>
      <c r="K186" s="690"/>
      <c r="L186" s="690"/>
      <c r="M186" s="690"/>
      <c r="N186" s="690"/>
      <c r="O186" s="690"/>
      <c r="P186" s="807" t="s">
        <v>146</v>
      </c>
      <c r="Q186" s="815">
        <v>595000</v>
      </c>
      <c r="R186" s="893"/>
      <c r="S186" s="890"/>
      <c r="T186" s="699"/>
      <c r="U186" s="699"/>
      <c r="V186" s="690" t="str">
        <f t="shared" si="71"/>
        <v>2.06.02</v>
      </c>
      <c r="W186" s="699" t="str">
        <f t="shared" si="85"/>
        <v>ALAT RUMAH TANGGA</v>
      </c>
      <c r="X186" s="699">
        <f t="shared" si="86"/>
        <v>5</v>
      </c>
      <c r="Y186" s="816">
        <f t="shared" si="73"/>
        <v>119000</v>
      </c>
      <c r="Z186" s="823">
        <f t="shared" si="74"/>
        <v>8</v>
      </c>
      <c r="AA186" s="824">
        <f t="shared" si="75"/>
        <v>595000</v>
      </c>
      <c r="AB186" s="824">
        <f t="shared" si="76"/>
        <v>0</v>
      </c>
      <c r="AC186" s="824">
        <f t="shared" si="77"/>
        <v>0</v>
      </c>
      <c r="AD186" s="824">
        <f t="shared" si="78"/>
        <v>0</v>
      </c>
      <c r="AE186" s="825">
        <f t="shared" si="79"/>
        <v>0</v>
      </c>
      <c r="AF186" s="824">
        <f t="shared" si="80"/>
        <v>0</v>
      </c>
      <c r="AG186" s="824">
        <f t="shared" si="72"/>
        <v>0</v>
      </c>
      <c r="AH186" s="827">
        <f t="shared" si="87"/>
        <v>2006</v>
      </c>
      <c r="AI186" s="828">
        <f t="shared" si="81"/>
        <v>0</v>
      </c>
      <c r="AJ186" s="829">
        <f t="shared" si="69"/>
        <v>595000</v>
      </c>
      <c r="AK186" s="830">
        <f t="shared" si="70"/>
        <v>595000</v>
      </c>
      <c r="AL186" s="817">
        <f t="shared" si="88"/>
        <v>595000</v>
      </c>
      <c r="AM186" s="817">
        <f t="shared" si="82"/>
        <v>595000</v>
      </c>
      <c r="AN186" s="852">
        <v>595000</v>
      </c>
      <c r="AO186" s="849">
        <f t="shared" si="83"/>
        <v>0</v>
      </c>
    </row>
    <row r="187" spans="1:41" s="794" customFormat="1" ht="33" customHeight="1" x14ac:dyDescent="0.2">
      <c r="A187" s="794" t="str">
        <f t="shared" si="84"/>
        <v>02.06.02.01</v>
      </c>
      <c r="B187" s="806" t="s">
        <v>36</v>
      </c>
      <c r="C187" s="821">
        <v>155</v>
      </c>
      <c r="D187" s="699" t="s">
        <v>849</v>
      </c>
      <c r="E187" s="777" t="s">
        <v>152</v>
      </c>
      <c r="F187" s="807"/>
      <c r="G187" s="807" t="s">
        <v>195</v>
      </c>
      <c r="H187" s="807"/>
      <c r="I187" s="807" t="s">
        <v>226</v>
      </c>
      <c r="J187" s="807">
        <v>2004</v>
      </c>
      <c r="K187" s="690"/>
      <c r="L187" s="690"/>
      <c r="M187" s="690"/>
      <c r="N187" s="690"/>
      <c r="O187" s="690"/>
      <c r="P187" s="807" t="s">
        <v>146</v>
      </c>
      <c r="Q187" s="815">
        <v>1530000</v>
      </c>
      <c r="R187" s="893"/>
      <c r="S187" s="890"/>
      <c r="T187" s="699"/>
      <c r="U187" s="699"/>
      <c r="V187" s="690" t="str">
        <f t="shared" si="71"/>
        <v>2.06.02</v>
      </c>
      <c r="W187" s="699" t="str">
        <f t="shared" si="85"/>
        <v>ALAT RUMAH TANGGA</v>
      </c>
      <c r="X187" s="699">
        <f t="shared" si="86"/>
        <v>5</v>
      </c>
      <c r="Y187" s="816">
        <f t="shared" si="73"/>
        <v>306000</v>
      </c>
      <c r="Z187" s="823">
        <f t="shared" si="74"/>
        <v>10</v>
      </c>
      <c r="AA187" s="824">
        <f t="shared" si="75"/>
        <v>1530000</v>
      </c>
      <c r="AB187" s="824">
        <f t="shared" si="76"/>
        <v>0</v>
      </c>
      <c r="AC187" s="824">
        <f t="shared" si="77"/>
        <v>0</v>
      </c>
      <c r="AD187" s="824">
        <f t="shared" si="78"/>
        <v>0</v>
      </c>
      <c r="AE187" s="825">
        <f t="shared" si="79"/>
        <v>0</v>
      </c>
      <c r="AF187" s="824">
        <f t="shared" si="80"/>
        <v>0</v>
      </c>
      <c r="AG187" s="824">
        <f t="shared" si="72"/>
        <v>0</v>
      </c>
      <c r="AH187" s="827">
        <f t="shared" si="87"/>
        <v>2004</v>
      </c>
      <c r="AI187" s="828">
        <f t="shared" si="81"/>
        <v>0</v>
      </c>
      <c r="AJ187" s="829">
        <f t="shared" si="69"/>
        <v>1530000</v>
      </c>
      <c r="AK187" s="830">
        <f t="shared" si="70"/>
        <v>1530000</v>
      </c>
      <c r="AL187" s="817">
        <f t="shared" si="88"/>
        <v>1530000</v>
      </c>
      <c r="AM187" s="817">
        <f t="shared" si="82"/>
        <v>1530000</v>
      </c>
      <c r="AN187" s="852">
        <v>1530000</v>
      </c>
      <c r="AO187" s="849">
        <f t="shared" si="83"/>
        <v>0</v>
      </c>
    </row>
    <row r="188" spans="1:41" s="794" customFormat="1" ht="33" customHeight="1" x14ac:dyDescent="0.2">
      <c r="A188" s="794" t="str">
        <f t="shared" si="84"/>
        <v>02.06.02.01</v>
      </c>
      <c r="B188" s="806" t="s">
        <v>36</v>
      </c>
      <c r="C188" s="821">
        <v>156</v>
      </c>
      <c r="D188" s="699" t="s">
        <v>861</v>
      </c>
      <c r="E188" s="777" t="s">
        <v>156</v>
      </c>
      <c r="F188" s="807"/>
      <c r="G188" s="807" t="s">
        <v>195</v>
      </c>
      <c r="H188" s="807"/>
      <c r="I188" s="807" t="s">
        <v>226</v>
      </c>
      <c r="J188" s="807">
        <v>2004</v>
      </c>
      <c r="K188" s="690"/>
      <c r="L188" s="690"/>
      <c r="M188" s="690"/>
      <c r="N188" s="690"/>
      <c r="O188" s="690"/>
      <c r="P188" s="807" t="s">
        <v>146</v>
      </c>
      <c r="Q188" s="815">
        <v>700000</v>
      </c>
      <c r="R188" s="893"/>
      <c r="S188" s="890"/>
      <c r="T188" s="699"/>
      <c r="U188" s="699"/>
      <c r="V188" s="690" t="str">
        <f t="shared" si="71"/>
        <v>2.06.02</v>
      </c>
      <c r="W188" s="699" t="str">
        <f t="shared" si="85"/>
        <v>ALAT RUMAH TANGGA</v>
      </c>
      <c r="X188" s="699">
        <f t="shared" si="86"/>
        <v>5</v>
      </c>
      <c r="Y188" s="816">
        <f t="shared" si="73"/>
        <v>140000</v>
      </c>
      <c r="Z188" s="823">
        <f t="shared" si="74"/>
        <v>10</v>
      </c>
      <c r="AA188" s="824">
        <f t="shared" si="75"/>
        <v>700000</v>
      </c>
      <c r="AB188" s="824">
        <f t="shared" si="76"/>
        <v>0</v>
      </c>
      <c r="AC188" s="824">
        <f t="shared" si="77"/>
        <v>0</v>
      </c>
      <c r="AD188" s="824">
        <f t="shared" si="78"/>
        <v>0</v>
      </c>
      <c r="AE188" s="825">
        <f t="shared" si="79"/>
        <v>0</v>
      </c>
      <c r="AF188" s="824">
        <f t="shared" si="80"/>
        <v>0</v>
      </c>
      <c r="AG188" s="824">
        <f t="shared" si="72"/>
        <v>0</v>
      </c>
      <c r="AH188" s="827">
        <f t="shared" si="87"/>
        <v>2004</v>
      </c>
      <c r="AI188" s="828">
        <f t="shared" si="81"/>
        <v>0</v>
      </c>
      <c r="AJ188" s="829">
        <f t="shared" si="69"/>
        <v>700000</v>
      </c>
      <c r="AK188" s="830">
        <f t="shared" si="70"/>
        <v>700000</v>
      </c>
      <c r="AL188" s="817">
        <f t="shared" si="88"/>
        <v>700000</v>
      </c>
      <c r="AM188" s="817">
        <f t="shared" si="82"/>
        <v>700000</v>
      </c>
      <c r="AN188" s="852">
        <v>700000</v>
      </c>
      <c r="AO188" s="849">
        <f t="shared" si="83"/>
        <v>0</v>
      </c>
    </row>
    <row r="189" spans="1:41" s="794" customFormat="1" ht="33" customHeight="1" x14ac:dyDescent="0.2">
      <c r="A189" s="794" t="str">
        <f t="shared" si="84"/>
        <v>02.06.01.04</v>
      </c>
      <c r="B189" s="806" t="s">
        <v>36</v>
      </c>
      <c r="C189" s="821">
        <v>157</v>
      </c>
      <c r="D189" s="699" t="s">
        <v>251</v>
      </c>
      <c r="E189" s="777" t="s">
        <v>163</v>
      </c>
      <c r="F189" s="807"/>
      <c r="G189" s="807" t="s">
        <v>208</v>
      </c>
      <c r="H189" s="807"/>
      <c r="I189" s="807" t="s">
        <v>224</v>
      </c>
      <c r="J189" s="807">
        <v>2006</v>
      </c>
      <c r="K189" s="690"/>
      <c r="L189" s="690"/>
      <c r="M189" s="690"/>
      <c r="N189" s="690"/>
      <c r="O189" s="690"/>
      <c r="P189" s="807" t="s">
        <v>146</v>
      </c>
      <c r="Q189" s="815">
        <v>1200000</v>
      </c>
      <c r="R189" s="893"/>
      <c r="S189" s="890"/>
      <c r="T189" s="699"/>
      <c r="U189" s="699"/>
      <c r="V189" s="690" t="str">
        <f t="shared" si="71"/>
        <v>2.06.01</v>
      </c>
      <c r="W189" s="699" t="str">
        <f t="shared" si="85"/>
        <v>ALAT KANTOR</v>
      </c>
      <c r="X189" s="699">
        <f t="shared" si="86"/>
        <v>5</v>
      </c>
      <c r="Y189" s="816">
        <f t="shared" si="73"/>
        <v>240000</v>
      </c>
      <c r="Z189" s="823">
        <f t="shared" si="74"/>
        <v>8</v>
      </c>
      <c r="AA189" s="824">
        <f t="shared" si="75"/>
        <v>1200000</v>
      </c>
      <c r="AB189" s="824">
        <f t="shared" si="76"/>
        <v>0</v>
      </c>
      <c r="AC189" s="824">
        <f t="shared" si="77"/>
        <v>0</v>
      </c>
      <c r="AD189" s="824">
        <f t="shared" si="78"/>
        <v>0</v>
      </c>
      <c r="AE189" s="825">
        <f t="shared" si="79"/>
        <v>0</v>
      </c>
      <c r="AF189" s="824">
        <f t="shared" si="80"/>
        <v>0</v>
      </c>
      <c r="AG189" s="824">
        <f t="shared" si="72"/>
        <v>0</v>
      </c>
      <c r="AH189" s="827">
        <f t="shared" si="87"/>
        <v>2006</v>
      </c>
      <c r="AI189" s="828">
        <f t="shared" si="81"/>
        <v>0</v>
      </c>
      <c r="AJ189" s="829">
        <f t="shared" si="69"/>
        <v>1200000</v>
      </c>
      <c r="AK189" s="830">
        <f t="shared" si="70"/>
        <v>1200000</v>
      </c>
      <c r="AL189" s="817">
        <f t="shared" si="88"/>
        <v>1200000</v>
      </c>
      <c r="AM189" s="817">
        <f t="shared" si="82"/>
        <v>1200000</v>
      </c>
      <c r="AN189" s="852">
        <v>1200000</v>
      </c>
      <c r="AO189" s="849">
        <f t="shared" si="83"/>
        <v>0</v>
      </c>
    </row>
    <row r="190" spans="1:41" s="794" customFormat="1" ht="33" customHeight="1" x14ac:dyDescent="0.2">
      <c r="A190" s="794" t="str">
        <f t="shared" si="84"/>
        <v>02.06.02.01</v>
      </c>
      <c r="B190" s="806" t="s">
        <v>36</v>
      </c>
      <c r="C190" s="821">
        <v>158</v>
      </c>
      <c r="D190" s="699" t="s">
        <v>859</v>
      </c>
      <c r="E190" s="777" t="s">
        <v>160</v>
      </c>
      <c r="F190" s="807"/>
      <c r="G190" s="807" t="s">
        <v>218</v>
      </c>
      <c r="H190" s="807"/>
      <c r="I190" s="807" t="s">
        <v>468</v>
      </c>
      <c r="J190" s="807">
        <v>2006</v>
      </c>
      <c r="K190" s="690"/>
      <c r="L190" s="690"/>
      <c r="M190" s="690"/>
      <c r="N190" s="690"/>
      <c r="O190" s="690"/>
      <c r="P190" s="807" t="s">
        <v>146</v>
      </c>
      <c r="Q190" s="815">
        <v>840000</v>
      </c>
      <c r="R190" s="893"/>
      <c r="S190" s="890"/>
      <c r="T190" s="699"/>
      <c r="U190" s="699"/>
      <c r="V190" s="690" t="str">
        <f t="shared" si="71"/>
        <v>2.06.02</v>
      </c>
      <c r="W190" s="699" t="str">
        <f t="shared" si="85"/>
        <v>ALAT RUMAH TANGGA</v>
      </c>
      <c r="X190" s="699">
        <f t="shared" si="86"/>
        <v>5</v>
      </c>
      <c r="Y190" s="816">
        <f t="shared" si="73"/>
        <v>168000</v>
      </c>
      <c r="Z190" s="823">
        <f t="shared" si="74"/>
        <v>8</v>
      </c>
      <c r="AA190" s="824">
        <f t="shared" si="75"/>
        <v>840000</v>
      </c>
      <c r="AB190" s="824">
        <f t="shared" si="76"/>
        <v>0</v>
      </c>
      <c r="AC190" s="824">
        <f t="shared" si="77"/>
        <v>0</v>
      </c>
      <c r="AD190" s="824">
        <f t="shared" si="78"/>
        <v>0</v>
      </c>
      <c r="AE190" s="825">
        <f t="shared" si="79"/>
        <v>0</v>
      </c>
      <c r="AF190" s="824">
        <f t="shared" si="80"/>
        <v>0</v>
      </c>
      <c r="AG190" s="824">
        <f t="shared" si="72"/>
        <v>0</v>
      </c>
      <c r="AH190" s="827">
        <f t="shared" si="87"/>
        <v>2006</v>
      </c>
      <c r="AI190" s="828">
        <f t="shared" si="81"/>
        <v>0</v>
      </c>
      <c r="AJ190" s="829">
        <f t="shared" si="69"/>
        <v>840000</v>
      </c>
      <c r="AK190" s="830">
        <f t="shared" si="70"/>
        <v>840000</v>
      </c>
      <c r="AL190" s="817">
        <f t="shared" si="88"/>
        <v>840000</v>
      </c>
      <c r="AM190" s="817">
        <f t="shared" si="82"/>
        <v>840000</v>
      </c>
      <c r="AN190" s="852">
        <v>840000</v>
      </c>
      <c r="AO190" s="849">
        <f t="shared" si="83"/>
        <v>0</v>
      </c>
    </row>
    <row r="191" spans="1:41" s="794" customFormat="1" ht="33" customHeight="1" x14ac:dyDescent="0.2">
      <c r="A191" s="794" t="str">
        <f t="shared" si="84"/>
        <v>02.06.02.04</v>
      </c>
      <c r="B191" s="806" t="s">
        <v>36</v>
      </c>
      <c r="C191" s="821">
        <v>159</v>
      </c>
      <c r="D191" s="699" t="s">
        <v>250</v>
      </c>
      <c r="E191" s="777" t="s">
        <v>158</v>
      </c>
      <c r="F191" s="807"/>
      <c r="G191" s="807" t="s">
        <v>477</v>
      </c>
      <c r="H191" s="807"/>
      <c r="I191" s="807" t="s">
        <v>223</v>
      </c>
      <c r="J191" s="807">
        <v>2006</v>
      </c>
      <c r="K191" s="690"/>
      <c r="L191" s="690"/>
      <c r="M191" s="690"/>
      <c r="N191" s="690"/>
      <c r="O191" s="690"/>
      <c r="P191" s="807" t="s">
        <v>146</v>
      </c>
      <c r="Q191" s="815">
        <v>1750000</v>
      </c>
      <c r="R191" s="893"/>
      <c r="S191" s="890"/>
      <c r="T191" s="699"/>
      <c r="U191" s="699"/>
      <c r="V191" s="690" t="str">
        <f t="shared" si="71"/>
        <v>2.06.02</v>
      </c>
      <c r="W191" s="699" t="str">
        <f t="shared" si="85"/>
        <v>ALAT RUMAH TANGGA</v>
      </c>
      <c r="X191" s="699">
        <f t="shared" si="86"/>
        <v>5</v>
      </c>
      <c r="Y191" s="816">
        <f t="shared" si="73"/>
        <v>350000</v>
      </c>
      <c r="Z191" s="823">
        <f t="shared" si="74"/>
        <v>8</v>
      </c>
      <c r="AA191" s="824">
        <f t="shared" si="75"/>
        <v>1750000</v>
      </c>
      <c r="AB191" s="824">
        <f t="shared" si="76"/>
        <v>0</v>
      </c>
      <c r="AC191" s="824">
        <f t="shared" si="77"/>
        <v>0</v>
      </c>
      <c r="AD191" s="824">
        <f t="shared" si="78"/>
        <v>0</v>
      </c>
      <c r="AE191" s="825">
        <f t="shared" si="79"/>
        <v>0</v>
      </c>
      <c r="AF191" s="824">
        <f t="shared" si="80"/>
        <v>0</v>
      </c>
      <c r="AG191" s="824">
        <f t="shared" si="72"/>
        <v>0</v>
      </c>
      <c r="AH191" s="827">
        <f t="shared" si="87"/>
        <v>2006</v>
      </c>
      <c r="AI191" s="828">
        <f t="shared" si="81"/>
        <v>0</v>
      </c>
      <c r="AJ191" s="829">
        <f t="shared" si="69"/>
        <v>1750000</v>
      </c>
      <c r="AK191" s="830">
        <f t="shared" si="70"/>
        <v>1750000</v>
      </c>
      <c r="AL191" s="817">
        <f t="shared" si="88"/>
        <v>1750000</v>
      </c>
      <c r="AM191" s="817">
        <f t="shared" si="82"/>
        <v>1750000</v>
      </c>
      <c r="AN191" s="852">
        <v>1750000</v>
      </c>
      <c r="AO191" s="849">
        <f t="shared" si="83"/>
        <v>0</v>
      </c>
    </row>
    <row r="192" spans="1:41" s="794" customFormat="1" ht="33" customHeight="1" x14ac:dyDescent="0.2">
      <c r="A192" s="794" t="str">
        <f t="shared" si="84"/>
        <v>02.06.03.05</v>
      </c>
      <c r="B192" s="806" t="s">
        <v>36</v>
      </c>
      <c r="C192" s="821">
        <v>160</v>
      </c>
      <c r="D192" s="699" t="s">
        <v>848</v>
      </c>
      <c r="E192" s="777" t="s">
        <v>153</v>
      </c>
      <c r="F192" s="807"/>
      <c r="G192" s="807" t="s">
        <v>201</v>
      </c>
      <c r="H192" s="807"/>
      <c r="I192" s="807" t="s">
        <v>231</v>
      </c>
      <c r="J192" s="807">
        <v>2006</v>
      </c>
      <c r="K192" s="690"/>
      <c r="L192" s="690"/>
      <c r="M192" s="690"/>
      <c r="N192" s="690"/>
      <c r="O192" s="690"/>
      <c r="P192" s="807" t="s">
        <v>146</v>
      </c>
      <c r="Q192" s="815">
        <v>510000</v>
      </c>
      <c r="R192" s="893"/>
      <c r="S192" s="890"/>
      <c r="T192" s="699"/>
      <c r="U192" s="699"/>
      <c r="V192" s="690" t="str">
        <f t="shared" si="71"/>
        <v>2.06.03</v>
      </c>
      <c r="W192" s="699" t="str">
        <f t="shared" si="85"/>
        <v>KOMPUTER</v>
      </c>
      <c r="X192" s="699">
        <f t="shared" si="86"/>
        <v>4</v>
      </c>
      <c r="Y192" s="816">
        <f t="shared" si="73"/>
        <v>127500</v>
      </c>
      <c r="Z192" s="823">
        <f t="shared" si="74"/>
        <v>8</v>
      </c>
      <c r="AA192" s="824">
        <f t="shared" si="75"/>
        <v>510000</v>
      </c>
      <c r="AB192" s="824">
        <f t="shared" si="76"/>
        <v>0</v>
      </c>
      <c r="AC192" s="824">
        <f t="shared" si="77"/>
        <v>0</v>
      </c>
      <c r="AD192" s="824">
        <f t="shared" si="78"/>
        <v>0</v>
      </c>
      <c r="AE192" s="825">
        <f t="shared" si="79"/>
        <v>0</v>
      </c>
      <c r="AF192" s="824">
        <f t="shared" si="80"/>
        <v>0</v>
      </c>
      <c r="AG192" s="824">
        <f t="shared" si="72"/>
        <v>0</v>
      </c>
      <c r="AH192" s="827">
        <f t="shared" si="87"/>
        <v>2006</v>
      </c>
      <c r="AI192" s="828">
        <f t="shared" si="81"/>
        <v>0</v>
      </c>
      <c r="AJ192" s="829">
        <f t="shared" si="69"/>
        <v>510000</v>
      </c>
      <c r="AK192" s="830">
        <f t="shared" si="70"/>
        <v>510000</v>
      </c>
      <c r="AL192" s="817">
        <f t="shared" si="88"/>
        <v>510000</v>
      </c>
      <c r="AM192" s="817">
        <f t="shared" si="82"/>
        <v>510000</v>
      </c>
      <c r="AN192" s="852">
        <v>510000</v>
      </c>
      <c r="AO192" s="849">
        <f t="shared" si="83"/>
        <v>0</v>
      </c>
    </row>
    <row r="193" spans="1:41" s="794" customFormat="1" ht="33" customHeight="1" x14ac:dyDescent="0.2">
      <c r="A193" s="794" t="str">
        <f t="shared" si="84"/>
        <v>02.06.03.03</v>
      </c>
      <c r="B193" s="806" t="s">
        <v>36</v>
      </c>
      <c r="C193" s="821">
        <v>161</v>
      </c>
      <c r="D193" s="699" t="s">
        <v>855</v>
      </c>
      <c r="E193" s="777" t="s">
        <v>154</v>
      </c>
      <c r="F193" s="807"/>
      <c r="G193" s="807" t="s">
        <v>201</v>
      </c>
      <c r="H193" s="807"/>
      <c r="I193" s="807" t="s">
        <v>224</v>
      </c>
      <c r="J193" s="807">
        <v>2006</v>
      </c>
      <c r="K193" s="690"/>
      <c r="L193" s="690"/>
      <c r="M193" s="690"/>
      <c r="N193" s="690"/>
      <c r="O193" s="690"/>
      <c r="P193" s="807" t="s">
        <v>146</v>
      </c>
      <c r="Q193" s="815">
        <v>6150000</v>
      </c>
      <c r="R193" s="893"/>
      <c r="S193" s="890"/>
      <c r="T193" s="699"/>
      <c r="U193" s="699"/>
      <c r="V193" s="690" t="str">
        <f t="shared" si="71"/>
        <v>2.06.03</v>
      </c>
      <c r="W193" s="699" t="str">
        <f t="shared" si="85"/>
        <v>KOMPUTER</v>
      </c>
      <c r="X193" s="699">
        <f t="shared" si="86"/>
        <v>4</v>
      </c>
      <c r="Y193" s="816">
        <f t="shared" si="73"/>
        <v>1537500</v>
      </c>
      <c r="Z193" s="823">
        <f t="shared" si="74"/>
        <v>8</v>
      </c>
      <c r="AA193" s="824">
        <f t="shared" si="75"/>
        <v>6150000</v>
      </c>
      <c r="AB193" s="824">
        <f t="shared" si="76"/>
        <v>0</v>
      </c>
      <c r="AC193" s="824">
        <f t="shared" si="77"/>
        <v>0</v>
      </c>
      <c r="AD193" s="824">
        <f t="shared" si="78"/>
        <v>0</v>
      </c>
      <c r="AE193" s="825">
        <f t="shared" si="79"/>
        <v>0</v>
      </c>
      <c r="AF193" s="824">
        <f t="shared" si="80"/>
        <v>0</v>
      </c>
      <c r="AG193" s="824">
        <f t="shared" si="72"/>
        <v>0</v>
      </c>
      <c r="AH193" s="827">
        <f t="shared" si="87"/>
        <v>2006</v>
      </c>
      <c r="AI193" s="828">
        <f t="shared" si="81"/>
        <v>0</v>
      </c>
      <c r="AJ193" s="829">
        <f t="shared" si="69"/>
        <v>6150000</v>
      </c>
      <c r="AK193" s="830">
        <f t="shared" si="70"/>
        <v>6150000</v>
      </c>
      <c r="AL193" s="817">
        <f t="shared" si="88"/>
        <v>6150000</v>
      </c>
      <c r="AM193" s="817">
        <f t="shared" si="82"/>
        <v>6150000</v>
      </c>
      <c r="AN193" s="852">
        <v>6150000</v>
      </c>
      <c r="AO193" s="849">
        <f t="shared" si="83"/>
        <v>0</v>
      </c>
    </row>
    <row r="194" spans="1:41" s="794" customFormat="1" ht="33" customHeight="1" x14ac:dyDescent="0.2">
      <c r="A194" s="794" t="str">
        <f t="shared" si="84"/>
        <v>02.06.03.05</v>
      </c>
      <c r="B194" s="806" t="s">
        <v>36</v>
      </c>
      <c r="C194" s="821">
        <v>162</v>
      </c>
      <c r="D194" s="699" t="s">
        <v>425</v>
      </c>
      <c r="E194" s="777" t="s">
        <v>149</v>
      </c>
      <c r="F194" s="807"/>
      <c r="G194" s="807" t="s">
        <v>197</v>
      </c>
      <c r="H194" s="807"/>
      <c r="I194" s="807" t="s">
        <v>223</v>
      </c>
      <c r="J194" s="807">
        <v>2005</v>
      </c>
      <c r="K194" s="690"/>
      <c r="L194" s="690"/>
      <c r="M194" s="690"/>
      <c r="N194" s="690"/>
      <c r="O194" s="690"/>
      <c r="P194" s="807" t="s">
        <v>146</v>
      </c>
      <c r="Q194" s="815">
        <v>6433000</v>
      </c>
      <c r="R194" s="893"/>
      <c r="S194" s="890"/>
      <c r="T194" s="699"/>
      <c r="U194" s="699"/>
      <c r="V194" s="690" t="str">
        <f t="shared" si="71"/>
        <v>2.06.03</v>
      </c>
      <c r="W194" s="699" t="str">
        <f t="shared" si="85"/>
        <v>KOMPUTER</v>
      </c>
      <c r="X194" s="699">
        <f t="shared" si="86"/>
        <v>4</v>
      </c>
      <c r="Y194" s="816">
        <f t="shared" si="73"/>
        <v>1608250</v>
      </c>
      <c r="Z194" s="823">
        <f t="shared" si="74"/>
        <v>9</v>
      </c>
      <c r="AA194" s="824">
        <f t="shared" si="75"/>
        <v>6433000</v>
      </c>
      <c r="AB194" s="824">
        <f t="shared" si="76"/>
        <v>0</v>
      </c>
      <c r="AC194" s="824">
        <f t="shared" si="77"/>
        <v>0</v>
      </c>
      <c r="AD194" s="824">
        <f t="shared" si="78"/>
        <v>0</v>
      </c>
      <c r="AE194" s="825">
        <f t="shared" si="79"/>
        <v>0</v>
      </c>
      <c r="AF194" s="824">
        <f t="shared" si="80"/>
        <v>0</v>
      </c>
      <c r="AG194" s="824">
        <f t="shared" si="72"/>
        <v>0</v>
      </c>
      <c r="AH194" s="827">
        <f t="shared" si="87"/>
        <v>2005</v>
      </c>
      <c r="AI194" s="828">
        <f t="shared" si="81"/>
        <v>0</v>
      </c>
      <c r="AJ194" s="829">
        <f t="shared" si="69"/>
        <v>6433000</v>
      </c>
      <c r="AK194" s="830">
        <f t="shared" si="70"/>
        <v>6433000</v>
      </c>
      <c r="AL194" s="817">
        <f t="shared" si="88"/>
        <v>6433000</v>
      </c>
      <c r="AM194" s="817">
        <f t="shared" si="82"/>
        <v>6433000</v>
      </c>
      <c r="AN194" s="852">
        <v>6433000</v>
      </c>
      <c r="AO194" s="849">
        <f t="shared" si="83"/>
        <v>0</v>
      </c>
    </row>
    <row r="195" spans="1:41" s="794" customFormat="1" ht="33" customHeight="1" x14ac:dyDescent="0.2">
      <c r="A195" s="794" t="str">
        <f t="shared" si="84"/>
        <v>02.06.02.06</v>
      </c>
      <c r="B195" s="806" t="s">
        <v>36</v>
      </c>
      <c r="C195" s="821">
        <v>163</v>
      </c>
      <c r="D195" s="699" t="s">
        <v>874</v>
      </c>
      <c r="E195" s="777" t="s">
        <v>386</v>
      </c>
      <c r="F195" s="807"/>
      <c r="G195" s="807" t="s">
        <v>473</v>
      </c>
      <c r="H195" s="807"/>
      <c r="I195" s="807" t="s">
        <v>224</v>
      </c>
      <c r="J195" s="807">
        <v>2005</v>
      </c>
      <c r="K195" s="690"/>
      <c r="L195" s="690"/>
      <c r="M195" s="690"/>
      <c r="N195" s="690"/>
      <c r="O195" s="690"/>
      <c r="P195" s="807" t="s">
        <v>146</v>
      </c>
      <c r="Q195" s="815">
        <v>700000</v>
      </c>
      <c r="R195" s="893"/>
      <c r="S195" s="890"/>
      <c r="T195" s="699"/>
      <c r="U195" s="699"/>
      <c r="V195" s="690" t="str">
        <f t="shared" si="71"/>
        <v>2.06.02</v>
      </c>
      <c r="W195" s="699" t="str">
        <f t="shared" si="85"/>
        <v>ALAT RUMAH TANGGA</v>
      </c>
      <c r="X195" s="699">
        <f t="shared" si="86"/>
        <v>5</v>
      </c>
      <c r="Y195" s="816">
        <f t="shared" si="73"/>
        <v>140000</v>
      </c>
      <c r="Z195" s="823">
        <f t="shared" si="74"/>
        <v>9</v>
      </c>
      <c r="AA195" s="824">
        <f t="shared" si="75"/>
        <v>700000</v>
      </c>
      <c r="AB195" s="824">
        <f t="shared" si="76"/>
        <v>0</v>
      </c>
      <c r="AC195" s="824">
        <f t="shared" si="77"/>
        <v>0</v>
      </c>
      <c r="AD195" s="824">
        <f t="shared" si="78"/>
        <v>0</v>
      </c>
      <c r="AE195" s="825">
        <f t="shared" si="79"/>
        <v>0</v>
      </c>
      <c r="AF195" s="824">
        <f t="shared" si="80"/>
        <v>0</v>
      </c>
      <c r="AG195" s="824">
        <f t="shared" si="72"/>
        <v>0</v>
      </c>
      <c r="AH195" s="827">
        <f t="shared" si="87"/>
        <v>2005</v>
      </c>
      <c r="AI195" s="828">
        <f t="shared" si="81"/>
        <v>0</v>
      </c>
      <c r="AJ195" s="829">
        <f t="shared" ref="AJ195:AJ229" si="89">AA195+AB195+AC195+AD195</f>
        <v>700000</v>
      </c>
      <c r="AK195" s="830">
        <f t="shared" ref="AK195:AK229" si="90">AA195+AB195+AC195+AD195+AE195</f>
        <v>700000</v>
      </c>
      <c r="AL195" s="817">
        <f t="shared" si="88"/>
        <v>700000</v>
      </c>
      <c r="AM195" s="817">
        <f t="shared" si="82"/>
        <v>700000</v>
      </c>
      <c r="AN195" s="852">
        <v>700000</v>
      </c>
      <c r="AO195" s="849">
        <f t="shared" si="83"/>
        <v>0</v>
      </c>
    </row>
    <row r="196" spans="1:41" s="794" customFormat="1" ht="33" customHeight="1" x14ac:dyDescent="0.2">
      <c r="A196" s="794" t="str">
        <f t="shared" si="84"/>
        <v>02.06.02.01</v>
      </c>
      <c r="B196" s="806" t="s">
        <v>36</v>
      </c>
      <c r="C196" s="821">
        <v>164</v>
      </c>
      <c r="D196" s="699" t="s">
        <v>296</v>
      </c>
      <c r="E196" s="777" t="s">
        <v>383</v>
      </c>
      <c r="F196" s="807"/>
      <c r="G196" s="807" t="s">
        <v>389</v>
      </c>
      <c r="H196" s="807"/>
      <c r="I196" s="807" t="s">
        <v>488</v>
      </c>
      <c r="J196" s="807">
        <v>2001</v>
      </c>
      <c r="K196" s="690"/>
      <c r="L196" s="690"/>
      <c r="M196" s="690"/>
      <c r="N196" s="690"/>
      <c r="O196" s="690"/>
      <c r="P196" s="807" t="s">
        <v>146</v>
      </c>
      <c r="Q196" s="815">
        <v>1900000</v>
      </c>
      <c r="R196" s="893"/>
      <c r="S196" s="890"/>
      <c r="T196" s="699"/>
      <c r="U196" s="699"/>
      <c r="V196" s="690" t="str">
        <f t="shared" si="71"/>
        <v>2.06.02</v>
      </c>
      <c r="W196" s="699" t="str">
        <f t="shared" si="85"/>
        <v>ALAT RUMAH TANGGA</v>
      </c>
      <c r="X196" s="699">
        <f t="shared" si="86"/>
        <v>5</v>
      </c>
      <c r="Y196" s="816">
        <f t="shared" si="73"/>
        <v>380000</v>
      </c>
      <c r="Z196" s="823">
        <f t="shared" si="74"/>
        <v>13</v>
      </c>
      <c r="AA196" s="824">
        <f t="shared" si="75"/>
        <v>1900000</v>
      </c>
      <c r="AB196" s="824">
        <f t="shared" si="76"/>
        <v>0</v>
      </c>
      <c r="AC196" s="824">
        <f t="shared" si="77"/>
        <v>0</v>
      </c>
      <c r="AD196" s="824">
        <f t="shared" si="78"/>
        <v>0</v>
      </c>
      <c r="AE196" s="825">
        <f t="shared" si="79"/>
        <v>0</v>
      </c>
      <c r="AF196" s="824">
        <f t="shared" si="80"/>
        <v>0</v>
      </c>
      <c r="AG196" s="824">
        <f t="shared" si="72"/>
        <v>0</v>
      </c>
      <c r="AH196" s="827">
        <f t="shared" si="87"/>
        <v>2001</v>
      </c>
      <c r="AI196" s="828">
        <f t="shared" si="81"/>
        <v>0</v>
      </c>
      <c r="AJ196" s="829">
        <f t="shared" si="89"/>
        <v>1900000</v>
      </c>
      <c r="AK196" s="830">
        <f t="shared" si="90"/>
        <v>1900000</v>
      </c>
      <c r="AL196" s="817">
        <f t="shared" si="88"/>
        <v>1900000</v>
      </c>
      <c r="AM196" s="817">
        <f t="shared" si="82"/>
        <v>1900000</v>
      </c>
      <c r="AN196" s="852">
        <v>1900000</v>
      </c>
      <c r="AO196" s="849">
        <f t="shared" si="83"/>
        <v>0</v>
      </c>
    </row>
    <row r="197" spans="1:41" s="794" customFormat="1" ht="33" customHeight="1" x14ac:dyDescent="0.2">
      <c r="A197" s="794" t="str">
        <f t="shared" si="84"/>
        <v>02.06.02.01</v>
      </c>
      <c r="B197" s="806" t="s">
        <v>36</v>
      </c>
      <c r="C197" s="821">
        <v>165</v>
      </c>
      <c r="D197" s="699" t="s">
        <v>295</v>
      </c>
      <c r="E197" s="777" t="s">
        <v>421</v>
      </c>
      <c r="F197" s="807"/>
      <c r="G197" s="807" t="s">
        <v>195</v>
      </c>
      <c r="H197" s="807"/>
      <c r="I197" s="807" t="s">
        <v>226</v>
      </c>
      <c r="J197" s="807">
        <v>2005</v>
      </c>
      <c r="K197" s="690"/>
      <c r="L197" s="690"/>
      <c r="M197" s="690"/>
      <c r="N197" s="690"/>
      <c r="O197" s="690"/>
      <c r="P197" s="807" t="s">
        <v>146</v>
      </c>
      <c r="Q197" s="815">
        <v>1050000</v>
      </c>
      <c r="R197" s="893"/>
      <c r="S197" s="890"/>
      <c r="T197" s="699"/>
      <c r="U197" s="699"/>
      <c r="V197" s="690" t="str">
        <f t="shared" si="71"/>
        <v>2.06.02</v>
      </c>
      <c r="W197" s="699" t="str">
        <f t="shared" si="85"/>
        <v>ALAT RUMAH TANGGA</v>
      </c>
      <c r="X197" s="699">
        <f t="shared" si="86"/>
        <v>5</v>
      </c>
      <c r="Y197" s="816">
        <f t="shared" si="73"/>
        <v>210000</v>
      </c>
      <c r="Z197" s="823">
        <f t="shared" si="74"/>
        <v>9</v>
      </c>
      <c r="AA197" s="824">
        <f t="shared" si="75"/>
        <v>1050000</v>
      </c>
      <c r="AB197" s="824">
        <f t="shared" si="76"/>
        <v>0</v>
      </c>
      <c r="AC197" s="824">
        <f t="shared" si="77"/>
        <v>0</v>
      </c>
      <c r="AD197" s="824">
        <f t="shared" si="78"/>
        <v>0</v>
      </c>
      <c r="AE197" s="825">
        <f t="shared" si="79"/>
        <v>0</v>
      </c>
      <c r="AF197" s="824">
        <f t="shared" si="80"/>
        <v>0</v>
      </c>
      <c r="AG197" s="824">
        <f t="shared" si="72"/>
        <v>0</v>
      </c>
      <c r="AH197" s="827">
        <f t="shared" si="87"/>
        <v>2005</v>
      </c>
      <c r="AI197" s="828">
        <f t="shared" si="81"/>
        <v>0</v>
      </c>
      <c r="AJ197" s="829">
        <f t="shared" si="89"/>
        <v>1050000</v>
      </c>
      <c r="AK197" s="830">
        <f t="shared" si="90"/>
        <v>1050000</v>
      </c>
      <c r="AL197" s="817">
        <f t="shared" si="88"/>
        <v>1050000</v>
      </c>
      <c r="AM197" s="817">
        <f t="shared" si="82"/>
        <v>1050000</v>
      </c>
      <c r="AN197" s="852">
        <v>1050000</v>
      </c>
      <c r="AO197" s="849">
        <f t="shared" si="83"/>
        <v>0</v>
      </c>
    </row>
    <row r="198" spans="1:41" s="794" customFormat="1" ht="33" customHeight="1" x14ac:dyDescent="0.2">
      <c r="A198" s="794" t="str">
        <f t="shared" si="84"/>
        <v>02.06.02.01</v>
      </c>
      <c r="B198" s="806" t="s">
        <v>36</v>
      </c>
      <c r="C198" s="821">
        <v>166</v>
      </c>
      <c r="D198" s="699" t="s">
        <v>849</v>
      </c>
      <c r="E198" s="777" t="s">
        <v>152</v>
      </c>
      <c r="F198" s="807"/>
      <c r="G198" s="807" t="s">
        <v>195</v>
      </c>
      <c r="H198" s="807"/>
      <c r="I198" s="807" t="s">
        <v>489</v>
      </c>
      <c r="J198" s="807">
        <v>2006</v>
      </c>
      <c r="K198" s="690"/>
      <c r="L198" s="690"/>
      <c r="M198" s="690"/>
      <c r="N198" s="690"/>
      <c r="O198" s="690"/>
      <c r="P198" s="807" t="s">
        <v>146</v>
      </c>
      <c r="Q198" s="815">
        <v>722500</v>
      </c>
      <c r="R198" s="893"/>
      <c r="S198" s="890"/>
      <c r="T198" s="699"/>
      <c r="U198" s="699"/>
      <c r="V198" s="690" t="str">
        <f t="shared" si="71"/>
        <v>2.06.02</v>
      </c>
      <c r="W198" s="699" t="str">
        <f t="shared" si="85"/>
        <v>ALAT RUMAH TANGGA</v>
      </c>
      <c r="X198" s="699">
        <f t="shared" si="86"/>
        <v>5</v>
      </c>
      <c r="Y198" s="816">
        <f t="shared" si="73"/>
        <v>144500</v>
      </c>
      <c r="Z198" s="823">
        <f t="shared" si="74"/>
        <v>8</v>
      </c>
      <c r="AA198" s="824">
        <f t="shared" si="75"/>
        <v>722500</v>
      </c>
      <c r="AB198" s="824">
        <f t="shared" si="76"/>
        <v>0</v>
      </c>
      <c r="AC198" s="824">
        <f t="shared" si="77"/>
        <v>0</v>
      </c>
      <c r="AD198" s="824">
        <f t="shared" si="78"/>
        <v>0</v>
      </c>
      <c r="AE198" s="825">
        <f t="shared" si="79"/>
        <v>0</v>
      </c>
      <c r="AF198" s="824">
        <f t="shared" si="80"/>
        <v>0</v>
      </c>
      <c r="AG198" s="824">
        <f t="shared" si="72"/>
        <v>0</v>
      </c>
      <c r="AH198" s="827">
        <f t="shared" si="87"/>
        <v>2006</v>
      </c>
      <c r="AI198" s="828">
        <f t="shared" si="81"/>
        <v>0</v>
      </c>
      <c r="AJ198" s="829">
        <f t="shared" si="89"/>
        <v>722500</v>
      </c>
      <c r="AK198" s="830">
        <f t="shared" si="90"/>
        <v>722500</v>
      </c>
      <c r="AL198" s="817">
        <f t="shared" si="88"/>
        <v>722500</v>
      </c>
      <c r="AM198" s="817">
        <f t="shared" si="82"/>
        <v>722500</v>
      </c>
      <c r="AN198" s="852">
        <v>722500</v>
      </c>
      <c r="AO198" s="849">
        <f t="shared" si="83"/>
        <v>0</v>
      </c>
    </row>
    <row r="199" spans="1:41" s="794" customFormat="1" ht="33" customHeight="1" x14ac:dyDescent="0.2">
      <c r="A199" s="794" t="str">
        <f t="shared" si="84"/>
        <v>02.06.02.01</v>
      </c>
      <c r="B199" s="806" t="s">
        <v>36</v>
      </c>
      <c r="C199" s="821">
        <v>167</v>
      </c>
      <c r="D199" s="699" t="s">
        <v>857</v>
      </c>
      <c r="E199" s="777" t="s">
        <v>385</v>
      </c>
      <c r="F199" s="807"/>
      <c r="G199" s="807" t="s">
        <v>482</v>
      </c>
      <c r="H199" s="807"/>
      <c r="I199" s="807" t="s">
        <v>471</v>
      </c>
      <c r="J199" s="807">
        <v>2006</v>
      </c>
      <c r="K199" s="690"/>
      <c r="L199" s="690"/>
      <c r="M199" s="690"/>
      <c r="N199" s="690"/>
      <c r="O199" s="690"/>
      <c r="P199" s="807" t="s">
        <v>146</v>
      </c>
      <c r="Q199" s="815">
        <v>560000</v>
      </c>
      <c r="R199" s="893"/>
      <c r="S199" s="890"/>
      <c r="T199" s="699"/>
      <c r="U199" s="699"/>
      <c r="V199" s="690" t="str">
        <f t="shared" si="71"/>
        <v>2.06.02</v>
      </c>
      <c r="W199" s="699" t="str">
        <f t="shared" si="85"/>
        <v>ALAT RUMAH TANGGA</v>
      </c>
      <c r="X199" s="699">
        <f t="shared" si="86"/>
        <v>5</v>
      </c>
      <c r="Y199" s="816">
        <f t="shared" si="73"/>
        <v>112000</v>
      </c>
      <c r="Z199" s="823">
        <f t="shared" si="74"/>
        <v>8</v>
      </c>
      <c r="AA199" s="824">
        <f t="shared" si="75"/>
        <v>560000</v>
      </c>
      <c r="AB199" s="824">
        <f t="shared" si="76"/>
        <v>0</v>
      </c>
      <c r="AC199" s="824">
        <f t="shared" si="77"/>
        <v>0</v>
      </c>
      <c r="AD199" s="824">
        <f t="shared" si="78"/>
        <v>0</v>
      </c>
      <c r="AE199" s="825">
        <f t="shared" si="79"/>
        <v>0</v>
      </c>
      <c r="AF199" s="824">
        <f t="shared" si="80"/>
        <v>0</v>
      </c>
      <c r="AG199" s="824">
        <f t="shared" si="72"/>
        <v>0</v>
      </c>
      <c r="AH199" s="827">
        <f t="shared" si="87"/>
        <v>2006</v>
      </c>
      <c r="AI199" s="828">
        <f t="shared" si="81"/>
        <v>0</v>
      </c>
      <c r="AJ199" s="829">
        <f t="shared" si="89"/>
        <v>560000</v>
      </c>
      <c r="AK199" s="830">
        <f t="shared" si="90"/>
        <v>560000</v>
      </c>
      <c r="AL199" s="817">
        <f t="shared" si="88"/>
        <v>560000</v>
      </c>
      <c r="AM199" s="817">
        <f t="shared" si="82"/>
        <v>560000</v>
      </c>
      <c r="AN199" s="852">
        <v>560000</v>
      </c>
      <c r="AO199" s="849">
        <f t="shared" si="83"/>
        <v>0</v>
      </c>
    </row>
    <row r="200" spans="1:41" s="794" customFormat="1" ht="33" customHeight="1" x14ac:dyDescent="0.2">
      <c r="A200" s="794" t="str">
        <f t="shared" si="84"/>
        <v>02.06.02.04</v>
      </c>
      <c r="B200" s="806" t="s">
        <v>36</v>
      </c>
      <c r="C200" s="821">
        <v>168</v>
      </c>
      <c r="D200" s="699" t="s">
        <v>250</v>
      </c>
      <c r="E200" s="777" t="s">
        <v>158</v>
      </c>
      <c r="F200" s="807"/>
      <c r="G200" s="807" t="s">
        <v>490</v>
      </c>
      <c r="H200" s="807"/>
      <c r="I200" s="807" t="s">
        <v>223</v>
      </c>
      <c r="J200" s="807">
        <v>2004</v>
      </c>
      <c r="K200" s="690"/>
      <c r="L200" s="690"/>
      <c r="M200" s="690"/>
      <c r="N200" s="690"/>
      <c r="O200" s="690"/>
      <c r="P200" s="807" t="s">
        <v>146</v>
      </c>
      <c r="Q200" s="815">
        <v>1750000</v>
      </c>
      <c r="R200" s="893"/>
      <c r="S200" s="890"/>
      <c r="T200" s="699"/>
      <c r="U200" s="699"/>
      <c r="V200" s="690" t="str">
        <f t="shared" si="71"/>
        <v>2.06.02</v>
      </c>
      <c r="W200" s="699" t="str">
        <f t="shared" si="85"/>
        <v>ALAT RUMAH TANGGA</v>
      </c>
      <c r="X200" s="699">
        <f t="shared" si="86"/>
        <v>5</v>
      </c>
      <c r="Y200" s="816">
        <f t="shared" si="73"/>
        <v>350000</v>
      </c>
      <c r="Z200" s="823">
        <f t="shared" si="74"/>
        <v>10</v>
      </c>
      <c r="AA200" s="824">
        <f t="shared" si="75"/>
        <v>1750000</v>
      </c>
      <c r="AB200" s="824">
        <f t="shared" si="76"/>
        <v>0</v>
      </c>
      <c r="AC200" s="824">
        <f t="shared" si="77"/>
        <v>0</v>
      </c>
      <c r="AD200" s="824">
        <f t="shared" si="78"/>
        <v>0</v>
      </c>
      <c r="AE200" s="825">
        <f t="shared" si="79"/>
        <v>0</v>
      </c>
      <c r="AF200" s="824">
        <f t="shared" si="80"/>
        <v>0</v>
      </c>
      <c r="AG200" s="824">
        <f t="shared" si="72"/>
        <v>0</v>
      </c>
      <c r="AH200" s="827">
        <f t="shared" si="87"/>
        <v>2004</v>
      </c>
      <c r="AI200" s="828">
        <f t="shared" si="81"/>
        <v>0</v>
      </c>
      <c r="AJ200" s="829">
        <f t="shared" si="89"/>
        <v>1750000</v>
      </c>
      <c r="AK200" s="830">
        <f t="shared" si="90"/>
        <v>1750000</v>
      </c>
      <c r="AL200" s="817">
        <f t="shared" si="88"/>
        <v>1750000</v>
      </c>
      <c r="AM200" s="817">
        <f t="shared" si="82"/>
        <v>1750000</v>
      </c>
      <c r="AN200" s="852">
        <v>1750000</v>
      </c>
      <c r="AO200" s="849">
        <f t="shared" si="83"/>
        <v>0</v>
      </c>
    </row>
    <row r="201" spans="1:41" s="794" customFormat="1" ht="33" customHeight="1" x14ac:dyDescent="0.2">
      <c r="A201" s="794" t="str">
        <f t="shared" si="84"/>
        <v>02.06.01.01</v>
      </c>
      <c r="B201" s="806" t="s">
        <v>36</v>
      </c>
      <c r="C201" s="821">
        <v>169</v>
      </c>
      <c r="D201" s="699" t="s">
        <v>422</v>
      </c>
      <c r="E201" s="777" t="s">
        <v>382</v>
      </c>
      <c r="F201" s="822" t="s">
        <v>390</v>
      </c>
      <c r="G201" s="807" t="s">
        <v>491</v>
      </c>
      <c r="H201" s="807" t="s">
        <v>492</v>
      </c>
      <c r="I201" s="699" t="s">
        <v>264</v>
      </c>
      <c r="J201" s="807">
        <v>2007</v>
      </c>
      <c r="K201" s="690"/>
      <c r="L201" s="690"/>
      <c r="M201" s="690"/>
      <c r="N201" s="690"/>
      <c r="O201" s="690"/>
      <c r="P201" s="807" t="s">
        <v>917</v>
      </c>
      <c r="Q201" s="815">
        <v>2500000</v>
      </c>
      <c r="R201" s="893"/>
      <c r="S201" s="890"/>
      <c r="T201" s="699"/>
      <c r="U201" s="699"/>
      <c r="V201" s="690" t="str">
        <f t="shared" si="71"/>
        <v>2.06.01</v>
      </c>
      <c r="W201" s="699" t="str">
        <f t="shared" si="85"/>
        <v>ALAT KANTOR</v>
      </c>
      <c r="X201" s="699">
        <f t="shared" si="86"/>
        <v>5</v>
      </c>
      <c r="Y201" s="816">
        <f t="shared" si="73"/>
        <v>500000</v>
      </c>
      <c r="Z201" s="823">
        <f t="shared" si="74"/>
        <v>7</v>
      </c>
      <c r="AA201" s="824">
        <f t="shared" si="75"/>
        <v>2500000</v>
      </c>
      <c r="AB201" s="824">
        <f t="shared" si="76"/>
        <v>0</v>
      </c>
      <c r="AC201" s="824">
        <f t="shared" si="77"/>
        <v>0</v>
      </c>
      <c r="AD201" s="824">
        <f t="shared" si="78"/>
        <v>0</v>
      </c>
      <c r="AE201" s="825">
        <f t="shared" si="79"/>
        <v>0</v>
      </c>
      <c r="AF201" s="824">
        <f t="shared" si="80"/>
        <v>0</v>
      </c>
      <c r="AG201" s="824">
        <f t="shared" si="72"/>
        <v>0</v>
      </c>
      <c r="AH201" s="827">
        <f t="shared" si="87"/>
        <v>2007</v>
      </c>
      <c r="AI201" s="828">
        <f t="shared" si="81"/>
        <v>0</v>
      </c>
      <c r="AJ201" s="829">
        <f t="shared" si="89"/>
        <v>2500000</v>
      </c>
      <c r="AK201" s="830">
        <f t="shared" si="90"/>
        <v>2500000</v>
      </c>
      <c r="AL201" s="817">
        <f t="shared" si="88"/>
        <v>2500000</v>
      </c>
      <c r="AM201" s="817">
        <f t="shared" si="82"/>
        <v>2500000</v>
      </c>
      <c r="AN201" s="852">
        <v>2500000</v>
      </c>
      <c r="AO201" s="849">
        <f t="shared" si="83"/>
        <v>0</v>
      </c>
    </row>
    <row r="202" spans="1:41" s="794" customFormat="1" ht="33" customHeight="1" x14ac:dyDescent="0.2">
      <c r="A202" s="794" t="str">
        <f t="shared" si="84"/>
        <v>02.06.01.01</v>
      </c>
      <c r="B202" s="806" t="s">
        <v>36</v>
      </c>
      <c r="C202" s="821">
        <v>170</v>
      </c>
      <c r="D202" s="699" t="s">
        <v>422</v>
      </c>
      <c r="E202" s="777" t="s">
        <v>382</v>
      </c>
      <c r="F202" s="822" t="s">
        <v>426</v>
      </c>
      <c r="G202" s="807" t="s">
        <v>491</v>
      </c>
      <c r="H202" s="807" t="s">
        <v>492</v>
      </c>
      <c r="I202" s="699" t="s">
        <v>264</v>
      </c>
      <c r="J202" s="807">
        <v>2007</v>
      </c>
      <c r="K202" s="690"/>
      <c r="L202" s="690"/>
      <c r="M202" s="690"/>
      <c r="N202" s="690"/>
      <c r="O202" s="690"/>
      <c r="P202" s="807" t="s">
        <v>917</v>
      </c>
      <c r="Q202" s="815">
        <v>2500000</v>
      </c>
      <c r="R202" s="893"/>
      <c r="S202" s="890"/>
      <c r="T202" s="699"/>
      <c r="U202" s="699"/>
      <c r="V202" s="690" t="str">
        <f t="shared" si="71"/>
        <v>2.06.01</v>
      </c>
      <c r="W202" s="699" t="str">
        <f t="shared" si="85"/>
        <v>ALAT KANTOR</v>
      </c>
      <c r="X202" s="699">
        <f t="shared" si="86"/>
        <v>5</v>
      </c>
      <c r="Y202" s="816">
        <f t="shared" si="73"/>
        <v>500000</v>
      </c>
      <c r="Z202" s="823">
        <f t="shared" si="74"/>
        <v>7</v>
      </c>
      <c r="AA202" s="824">
        <f t="shared" si="75"/>
        <v>2500000</v>
      </c>
      <c r="AB202" s="824">
        <f t="shared" si="76"/>
        <v>0</v>
      </c>
      <c r="AC202" s="824">
        <f t="shared" si="77"/>
        <v>0</v>
      </c>
      <c r="AD202" s="824">
        <f t="shared" si="78"/>
        <v>0</v>
      </c>
      <c r="AE202" s="825">
        <f t="shared" si="79"/>
        <v>0</v>
      </c>
      <c r="AF202" s="824">
        <f t="shared" si="80"/>
        <v>0</v>
      </c>
      <c r="AG202" s="824">
        <f t="shared" si="72"/>
        <v>0</v>
      </c>
      <c r="AH202" s="827">
        <f t="shared" si="87"/>
        <v>2007</v>
      </c>
      <c r="AI202" s="828">
        <f t="shared" si="81"/>
        <v>0</v>
      </c>
      <c r="AJ202" s="829">
        <f t="shared" si="89"/>
        <v>2500000</v>
      </c>
      <c r="AK202" s="830">
        <f t="shared" si="90"/>
        <v>2500000</v>
      </c>
      <c r="AL202" s="817">
        <f t="shared" si="88"/>
        <v>2500000</v>
      </c>
      <c r="AM202" s="817">
        <f t="shared" si="82"/>
        <v>2500000</v>
      </c>
      <c r="AN202" s="852">
        <v>2500000</v>
      </c>
      <c r="AO202" s="849">
        <f t="shared" si="83"/>
        <v>0</v>
      </c>
    </row>
    <row r="203" spans="1:41" s="794" customFormat="1" ht="33" customHeight="1" x14ac:dyDescent="0.2">
      <c r="A203" s="794" t="str">
        <f t="shared" si="84"/>
        <v>02.06.01.01</v>
      </c>
      <c r="B203" s="806" t="s">
        <v>36</v>
      </c>
      <c r="C203" s="821">
        <v>171</v>
      </c>
      <c r="D203" s="699" t="s">
        <v>422</v>
      </c>
      <c r="E203" s="777" t="s">
        <v>382</v>
      </c>
      <c r="F203" s="822" t="s">
        <v>427</v>
      </c>
      <c r="G203" s="807" t="s">
        <v>491</v>
      </c>
      <c r="H203" s="807" t="s">
        <v>492</v>
      </c>
      <c r="I203" s="699" t="s">
        <v>264</v>
      </c>
      <c r="J203" s="807">
        <v>2007</v>
      </c>
      <c r="K203" s="690"/>
      <c r="L203" s="690"/>
      <c r="M203" s="690"/>
      <c r="N203" s="690"/>
      <c r="O203" s="690"/>
      <c r="P203" s="807" t="s">
        <v>917</v>
      </c>
      <c r="Q203" s="815">
        <v>2500000</v>
      </c>
      <c r="R203" s="893"/>
      <c r="S203" s="890"/>
      <c r="T203" s="699"/>
      <c r="U203" s="699"/>
      <c r="V203" s="690" t="str">
        <f t="shared" si="71"/>
        <v>2.06.01</v>
      </c>
      <c r="W203" s="699" t="str">
        <f t="shared" si="85"/>
        <v>ALAT KANTOR</v>
      </c>
      <c r="X203" s="699">
        <f t="shared" si="86"/>
        <v>5</v>
      </c>
      <c r="Y203" s="816">
        <f t="shared" si="73"/>
        <v>500000</v>
      </c>
      <c r="Z203" s="823">
        <f t="shared" si="74"/>
        <v>7</v>
      </c>
      <c r="AA203" s="824">
        <f t="shared" si="75"/>
        <v>2500000</v>
      </c>
      <c r="AB203" s="824">
        <f t="shared" si="76"/>
        <v>0</v>
      </c>
      <c r="AC203" s="824">
        <f t="shared" si="77"/>
        <v>0</v>
      </c>
      <c r="AD203" s="824">
        <f t="shared" si="78"/>
        <v>0</v>
      </c>
      <c r="AE203" s="825">
        <f t="shared" si="79"/>
        <v>0</v>
      </c>
      <c r="AF203" s="824">
        <f t="shared" si="80"/>
        <v>0</v>
      </c>
      <c r="AG203" s="824">
        <f t="shared" si="72"/>
        <v>0</v>
      </c>
      <c r="AH203" s="827">
        <f t="shared" si="87"/>
        <v>2007</v>
      </c>
      <c r="AI203" s="828">
        <f t="shared" si="81"/>
        <v>0</v>
      </c>
      <c r="AJ203" s="829">
        <f t="shared" si="89"/>
        <v>2500000</v>
      </c>
      <c r="AK203" s="830">
        <f t="shared" si="90"/>
        <v>2500000</v>
      </c>
      <c r="AL203" s="817">
        <f t="shared" si="88"/>
        <v>2500000</v>
      </c>
      <c r="AM203" s="817">
        <f t="shared" si="82"/>
        <v>2500000</v>
      </c>
      <c r="AN203" s="852">
        <v>2500000</v>
      </c>
      <c r="AO203" s="849">
        <f t="shared" si="83"/>
        <v>0</v>
      </c>
    </row>
    <row r="204" spans="1:41" s="794" customFormat="1" ht="33" customHeight="1" x14ac:dyDescent="0.2">
      <c r="A204" s="794" t="str">
        <f t="shared" si="84"/>
        <v>02.06.02.01</v>
      </c>
      <c r="B204" s="806" t="s">
        <v>36</v>
      </c>
      <c r="C204" s="821">
        <v>172</v>
      </c>
      <c r="D204" s="699" t="s">
        <v>861</v>
      </c>
      <c r="E204" s="777" t="s">
        <v>156</v>
      </c>
      <c r="F204" s="822" t="s">
        <v>390</v>
      </c>
      <c r="G204" s="807" t="s">
        <v>493</v>
      </c>
      <c r="H204" s="807" t="s">
        <v>262</v>
      </c>
      <c r="I204" s="699" t="s">
        <v>265</v>
      </c>
      <c r="J204" s="807">
        <v>2007</v>
      </c>
      <c r="K204" s="690"/>
      <c r="L204" s="690"/>
      <c r="M204" s="690"/>
      <c r="N204" s="690"/>
      <c r="O204" s="690"/>
      <c r="P204" s="807" t="s">
        <v>917</v>
      </c>
      <c r="Q204" s="815">
        <v>2500000</v>
      </c>
      <c r="R204" s="893"/>
      <c r="S204" s="890"/>
      <c r="T204" s="699"/>
      <c r="U204" s="699"/>
      <c r="V204" s="690" t="str">
        <f t="shared" si="71"/>
        <v>2.06.02</v>
      </c>
      <c r="W204" s="699" t="str">
        <f t="shared" si="85"/>
        <v>ALAT RUMAH TANGGA</v>
      </c>
      <c r="X204" s="699">
        <f t="shared" si="86"/>
        <v>5</v>
      </c>
      <c r="Y204" s="816">
        <f t="shared" si="73"/>
        <v>500000</v>
      </c>
      <c r="Z204" s="823">
        <f t="shared" si="74"/>
        <v>7</v>
      </c>
      <c r="AA204" s="824">
        <f t="shared" si="75"/>
        <v>2500000</v>
      </c>
      <c r="AB204" s="824">
        <f t="shared" si="76"/>
        <v>0</v>
      </c>
      <c r="AC204" s="824">
        <f t="shared" si="77"/>
        <v>0</v>
      </c>
      <c r="AD204" s="824">
        <f t="shared" si="78"/>
        <v>0</v>
      </c>
      <c r="AE204" s="825">
        <f t="shared" si="79"/>
        <v>0</v>
      </c>
      <c r="AF204" s="824">
        <f t="shared" si="80"/>
        <v>0</v>
      </c>
      <c r="AG204" s="824">
        <f t="shared" si="72"/>
        <v>0</v>
      </c>
      <c r="AH204" s="827">
        <f t="shared" si="87"/>
        <v>2007</v>
      </c>
      <c r="AI204" s="828">
        <f t="shared" si="81"/>
        <v>0</v>
      </c>
      <c r="AJ204" s="829">
        <f t="shared" si="89"/>
        <v>2500000</v>
      </c>
      <c r="AK204" s="830">
        <f t="shared" si="90"/>
        <v>2500000</v>
      </c>
      <c r="AL204" s="817">
        <f t="shared" si="88"/>
        <v>2500000</v>
      </c>
      <c r="AM204" s="817">
        <f t="shared" si="82"/>
        <v>2500000</v>
      </c>
      <c r="AN204" s="852">
        <v>2500000</v>
      </c>
      <c r="AO204" s="849">
        <f t="shared" si="83"/>
        <v>0</v>
      </c>
    </row>
    <row r="205" spans="1:41" s="794" customFormat="1" ht="33" customHeight="1" x14ac:dyDescent="0.2">
      <c r="A205" s="794" t="str">
        <f t="shared" si="84"/>
        <v>02.06.02.01</v>
      </c>
      <c r="B205" s="806" t="s">
        <v>36</v>
      </c>
      <c r="C205" s="821">
        <v>173</v>
      </c>
      <c r="D205" s="699" t="s">
        <v>861</v>
      </c>
      <c r="E205" s="777" t="s">
        <v>156</v>
      </c>
      <c r="F205" s="822" t="s">
        <v>426</v>
      </c>
      <c r="G205" s="807" t="s">
        <v>493</v>
      </c>
      <c r="H205" s="807" t="s">
        <v>262</v>
      </c>
      <c r="I205" s="699" t="s">
        <v>265</v>
      </c>
      <c r="J205" s="807">
        <v>2007</v>
      </c>
      <c r="K205" s="690"/>
      <c r="L205" s="690"/>
      <c r="M205" s="690"/>
      <c r="N205" s="690"/>
      <c r="O205" s="690"/>
      <c r="P205" s="807" t="s">
        <v>917</v>
      </c>
      <c r="Q205" s="815">
        <v>2500000</v>
      </c>
      <c r="R205" s="893"/>
      <c r="S205" s="890"/>
      <c r="T205" s="699"/>
      <c r="U205" s="699"/>
      <c r="V205" s="690" t="str">
        <f t="shared" si="71"/>
        <v>2.06.02</v>
      </c>
      <c r="W205" s="699" t="str">
        <f t="shared" si="85"/>
        <v>ALAT RUMAH TANGGA</v>
      </c>
      <c r="X205" s="699">
        <f t="shared" si="86"/>
        <v>5</v>
      </c>
      <c r="Y205" s="816">
        <f t="shared" si="73"/>
        <v>500000</v>
      </c>
      <c r="Z205" s="823">
        <f t="shared" si="74"/>
        <v>7</v>
      </c>
      <c r="AA205" s="824">
        <f t="shared" si="75"/>
        <v>2500000</v>
      </c>
      <c r="AB205" s="824">
        <f t="shared" si="76"/>
        <v>0</v>
      </c>
      <c r="AC205" s="824">
        <f t="shared" si="77"/>
        <v>0</v>
      </c>
      <c r="AD205" s="824">
        <f t="shared" si="78"/>
        <v>0</v>
      </c>
      <c r="AE205" s="825">
        <f t="shared" si="79"/>
        <v>0</v>
      </c>
      <c r="AF205" s="824">
        <f t="shared" si="80"/>
        <v>0</v>
      </c>
      <c r="AG205" s="824">
        <f t="shared" si="72"/>
        <v>0</v>
      </c>
      <c r="AH205" s="827">
        <f t="shared" si="87"/>
        <v>2007</v>
      </c>
      <c r="AI205" s="828">
        <f t="shared" si="81"/>
        <v>0</v>
      </c>
      <c r="AJ205" s="829">
        <f t="shared" si="89"/>
        <v>2500000</v>
      </c>
      <c r="AK205" s="830">
        <f t="shared" si="90"/>
        <v>2500000</v>
      </c>
      <c r="AL205" s="817">
        <f t="shared" si="88"/>
        <v>2500000</v>
      </c>
      <c r="AM205" s="817">
        <f t="shared" si="82"/>
        <v>2500000</v>
      </c>
      <c r="AN205" s="852">
        <v>2500000</v>
      </c>
      <c r="AO205" s="849">
        <f t="shared" si="83"/>
        <v>0</v>
      </c>
    </row>
    <row r="206" spans="1:41" s="794" customFormat="1" ht="33" customHeight="1" x14ac:dyDescent="0.2">
      <c r="A206" s="794" t="str">
        <f t="shared" si="84"/>
        <v>02.06.01.04</v>
      </c>
      <c r="B206" s="806" t="s">
        <v>36</v>
      </c>
      <c r="C206" s="821">
        <v>174</v>
      </c>
      <c r="D206" s="699" t="s">
        <v>251</v>
      </c>
      <c r="E206" s="777" t="s">
        <v>163</v>
      </c>
      <c r="F206" s="822" t="s">
        <v>390</v>
      </c>
      <c r="G206" s="807" t="s">
        <v>494</v>
      </c>
      <c r="H206" s="807" t="s">
        <v>262</v>
      </c>
      <c r="I206" s="699" t="s">
        <v>495</v>
      </c>
      <c r="J206" s="807">
        <v>2007</v>
      </c>
      <c r="K206" s="690"/>
      <c r="L206" s="690"/>
      <c r="M206" s="690"/>
      <c r="N206" s="690"/>
      <c r="O206" s="690"/>
      <c r="P206" s="807" t="s">
        <v>917</v>
      </c>
      <c r="Q206" s="815">
        <v>2000000</v>
      </c>
      <c r="R206" s="893"/>
      <c r="S206" s="890"/>
      <c r="T206" s="699"/>
      <c r="U206" s="699"/>
      <c r="V206" s="690" t="str">
        <f t="shared" si="71"/>
        <v>2.06.01</v>
      </c>
      <c r="W206" s="699" t="str">
        <f t="shared" si="85"/>
        <v>ALAT KANTOR</v>
      </c>
      <c r="X206" s="699">
        <f t="shared" si="86"/>
        <v>5</v>
      </c>
      <c r="Y206" s="816">
        <f t="shared" si="73"/>
        <v>400000</v>
      </c>
      <c r="Z206" s="823">
        <f t="shared" si="74"/>
        <v>7</v>
      </c>
      <c r="AA206" s="824">
        <f t="shared" si="75"/>
        <v>2000000</v>
      </c>
      <c r="AB206" s="824">
        <f t="shared" si="76"/>
        <v>0</v>
      </c>
      <c r="AC206" s="824">
        <f t="shared" si="77"/>
        <v>0</v>
      </c>
      <c r="AD206" s="824">
        <f t="shared" si="78"/>
        <v>0</v>
      </c>
      <c r="AE206" s="825">
        <f t="shared" si="79"/>
        <v>0</v>
      </c>
      <c r="AF206" s="824">
        <f t="shared" si="80"/>
        <v>0</v>
      </c>
      <c r="AG206" s="824">
        <f t="shared" si="72"/>
        <v>0</v>
      </c>
      <c r="AH206" s="827">
        <f t="shared" si="87"/>
        <v>2007</v>
      </c>
      <c r="AI206" s="828">
        <f t="shared" si="81"/>
        <v>0</v>
      </c>
      <c r="AJ206" s="829">
        <f t="shared" si="89"/>
        <v>2000000</v>
      </c>
      <c r="AK206" s="830">
        <f t="shared" si="90"/>
        <v>2000000</v>
      </c>
      <c r="AL206" s="817">
        <f t="shared" si="88"/>
        <v>2000000</v>
      </c>
      <c r="AM206" s="817">
        <f t="shared" si="82"/>
        <v>2000000</v>
      </c>
      <c r="AN206" s="852">
        <v>2000000</v>
      </c>
      <c r="AO206" s="849">
        <f t="shared" si="83"/>
        <v>0</v>
      </c>
    </row>
    <row r="207" spans="1:41" s="794" customFormat="1" ht="33" customHeight="1" x14ac:dyDescent="0.2">
      <c r="A207" s="794" t="str">
        <f t="shared" si="84"/>
        <v>02.06.01.04</v>
      </c>
      <c r="B207" s="806" t="s">
        <v>36</v>
      </c>
      <c r="C207" s="821">
        <v>175</v>
      </c>
      <c r="D207" s="699" t="s">
        <v>251</v>
      </c>
      <c r="E207" s="777" t="s">
        <v>163</v>
      </c>
      <c r="F207" s="822" t="s">
        <v>426</v>
      </c>
      <c r="G207" s="807" t="s">
        <v>494</v>
      </c>
      <c r="H207" s="807" t="s">
        <v>262</v>
      </c>
      <c r="I207" s="699" t="s">
        <v>495</v>
      </c>
      <c r="J207" s="807">
        <v>2007</v>
      </c>
      <c r="K207" s="690"/>
      <c r="L207" s="690"/>
      <c r="M207" s="690"/>
      <c r="N207" s="690"/>
      <c r="O207" s="690"/>
      <c r="P207" s="807" t="s">
        <v>917</v>
      </c>
      <c r="Q207" s="815">
        <v>2000000</v>
      </c>
      <c r="R207" s="893"/>
      <c r="S207" s="890"/>
      <c r="T207" s="699"/>
      <c r="U207" s="699"/>
      <c r="V207" s="690" t="str">
        <f t="shared" si="71"/>
        <v>2.06.01</v>
      </c>
      <c r="W207" s="699" t="str">
        <f t="shared" si="85"/>
        <v>ALAT KANTOR</v>
      </c>
      <c r="X207" s="699">
        <f t="shared" si="86"/>
        <v>5</v>
      </c>
      <c r="Y207" s="816">
        <f t="shared" si="73"/>
        <v>400000</v>
      </c>
      <c r="Z207" s="823">
        <f t="shared" si="74"/>
        <v>7</v>
      </c>
      <c r="AA207" s="824">
        <f t="shared" si="75"/>
        <v>2000000</v>
      </c>
      <c r="AB207" s="824">
        <f t="shared" si="76"/>
        <v>0</v>
      </c>
      <c r="AC207" s="824">
        <f t="shared" si="77"/>
        <v>0</v>
      </c>
      <c r="AD207" s="824">
        <f t="shared" si="78"/>
        <v>0</v>
      </c>
      <c r="AE207" s="825">
        <f t="shared" si="79"/>
        <v>0</v>
      </c>
      <c r="AF207" s="824">
        <f t="shared" si="80"/>
        <v>0</v>
      </c>
      <c r="AG207" s="824">
        <f t="shared" si="72"/>
        <v>0</v>
      </c>
      <c r="AH207" s="827">
        <f t="shared" si="87"/>
        <v>2007</v>
      </c>
      <c r="AI207" s="828">
        <f t="shared" si="81"/>
        <v>0</v>
      </c>
      <c r="AJ207" s="829">
        <f t="shared" si="89"/>
        <v>2000000</v>
      </c>
      <c r="AK207" s="830">
        <f t="shared" si="90"/>
        <v>2000000</v>
      </c>
      <c r="AL207" s="817">
        <f t="shared" si="88"/>
        <v>2000000</v>
      </c>
      <c r="AM207" s="817">
        <f t="shared" si="82"/>
        <v>2000000</v>
      </c>
      <c r="AN207" s="852">
        <v>2000000</v>
      </c>
      <c r="AO207" s="849">
        <f t="shared" si="83"/>
        <v>0</v>
      </c>
    </row>
    <row r="208" spans="1:41" s="794" customFormat="1" ht="33" customHeight="1" x14ac:dyDescent="0.2">
      <c r="A208" s="794" t="str">
        <f t="shared" si="84"/>
        <v>02.06.01.04</v>
      </c>
      <c r="B208" s="806" t="s">
        <v>36</v>
      </c>
      <c r="C208" s="821">
        <v>176</v>
      </c>
      <c r="D208" s="699" t="s">
        <v>251</v>
      </c>
      <c r="E208" s="777" t="s">
        <v>163</v>
      </c>
      <c r="F208" s="822" t="s">
        <v>427</v>
      </c>
      <c r="G208" s="807" t="s">
        <v>494</v>
      </c>
      <c r="H208" s="807" t="s">
        <v>262</v>
      </c>
      <c r="I208" s="699" t="s">
        <v>495</v>
      </c>
      <c r="J208" s="807">
        <v>2007</v>
      </c>
      <c r="K208" s="690"/>
      <c r="L208" s="690"/>
      <c r="M208" s="690"/>
      <c r="N208" s="690"/>
      <c r="O208" s="690"/>
      <c r="P208" s="807" t="s">
        <v>917</v>
      </c>
      <c r="Q208" s="815">
        <v>2000000</v>
      </c>
      <c r="R208" s="893"/>
      <c r="S208" s="890"/>
      <c r="T208" s="699"/>
      <c r="U208" s="699"/>
      <c r="V208" s="690" t="str">
        <f t="shared" si="71"/>
        <v>2.06.01</v>
      </c>
      <c r="W208" s="699" t="str">
        <f t="shared" si="85"/>
        <v>ALAT KANTOR</v>
      </c>
      <c r="X208" s="699">
        <f t="shared" si="86"/>
        <v>5</v>
      </c>
      <c r="Y208" s="816">
        <f t="shared" si="73"/>
        <v>400000</v>
      </c>
      <c r="Z208" s="823">
        <f t="shared" si="74"/>
        <v>7</v>
      </c>
      <c r="AA208" s="824">
        <f t="shared" si="75"/>
        <v>2000000</v>
      </c>
      <c r="AB208" s="824">
        <f t="shared" si="76"/>
        <v>0</v>
      </c>
      <c r="AC208" s="824">
        <f t="shared" si="77"/>
        <v>0</v>
      </c>
      <c r="AD208" s="824">
        <f t="shared" si="78"/>
        <v>0</v>
      </c>
      <c r="AE208" s="825">
        <f t="shared" si="79"/>
        <v>0</v>
      </c>
      <c r="AF208" s="824">
        <f t="shared" si="80"/>
        <v>0</v>
      </c>
      <c r="AG208" s="824">
        <f t="shared" si="72"/>
        <v>0</v>
      </c>
      <c r="AH208" s="827">
        <f t="shared" si="87"/>
        <v>2007</v>
      </c>
      <c r="AI208" s="828">
        <f t="shared" si="81"/>
        <v>0</v>
      </c>
      <c r="AJ208" s="829">
        <f t="shared" si="89"/>
        <v>2000000</v>
      </c>
      <c r="AK208" s="830">
        <f t="shared" si="90"/>
        <v>2000000</v>
      </c>
      <c r="AL208" s="817">
        <f t="shared" si="88"/>
        <v>2000000</v>
      </c>
      <c r="AM208" s="817">
        <f t="shared" si="82"/>
        <v>2000000</v>
      </c>
      <c r="AN208" s="852">
        <v>2000000</v>
      </c>
      <c r="AO208" s="849">
        <f t="shared" si="83"/>
        <v>0</v>
      </c>
    </row>
    <row r="209" spans="1:41" s="794" customFormat="1" ht="33" customHeight="1" x14ac:dyDescent="0.2">
      <c r="A209" s="794" t="str">
        <f t="shared" si="84"/>
        <v>02.06.01.01</v>
      </c>
      <c r="B209" s="806" t="s">
        <v>36</v>
      </c>
      <c r="C209" s="821">
        <v>177</v>
      </c>
      <c r="D209" s="699" t="s">
        <v>422</v>
      </c>
      <c r="E209" s="777" t="s">
        <v>382</v>
      </c>
      <c r="F209" s="822" t="s">
        <v>428</v>
      </c>
      <c r="G209" s="807" t="s">
        <v>491</v>
      </c>
      <c r="H209" s="699"/>
      <c r="I209" s="699" t="s">
        <v>264</v>
      </c>
      <c r="J209" s="807">
        <v>2008</v>
      </c>
      <c r="K209" s="690"/>
      <c r="L209" s="690"/>
      <c r="M209" s="690"/>
      <c r="N209" s="690"/>
      <c r="O209" s="690"/>
      <c r="P209" s="807" t="s">
        <v>917</v>
      </c>
      <c r="Q209" s="815">
        <v>2000000</v>
      </c>
      <c r="R209" s="893"/>
      <c r="S209" s="890"/>
      <c r="T209" s="699"/>
      <c r="U209" s="699"/>
      <c r="V209" s="690" t="str">
        <f t="shared" si="71"/>
        <v>2.06.01</v>
      </c>
      <c r="W209" s="699" t="str">
        <f t="shared" si="85"/>
        <v>ALAT KANTOR</v>
      </c>
      <c r="X209" s="699">
        <f t="shared" si="86"/>
        <v>5</v>
      </c>
      <c r="Y209" s="816">
        <f t="shared" si="73"/>
        <v>400000</v>
      </c>
      <c r="Z209" s="823">
        <f t="shared" si="74"/>
        <v>6</v>
      </c>
      <c r="AA209" s="824">
        <f t="shared" si="75"/>
        <v>2000000</v>
      </c>
      <c r="AB209" s="824">
        <f t="shared" si="76"/>
        <v>0</v>
      </c>
      <c r="AC209" s="824">
        <f t="shared" si="77"/>
        <v>0</v>
      </c>
      <c r="AD209" s="824">
        <f t="shared" si="78"/>
        <v>0</v>
      </c>
      <c r="AE209" s="825">
        <f t="shared" si="79"/>
        <v>0</v>
      </c>
      <c r="AF209" s="824">
        <f t="shared" si="80"/>
        <v>0</v>
      </c>
      <c r="AG209" s="824">
        <f t="shared" si="72"/>
        <v>0</v>
      </c>
      <c r="AH209" s="827">
        <f t="shared" si="87"/>
        <v>2008</v>
      </c>
      <c r="AI209" s="828">
        <f t="shared" si="81"/>
        <v>0</v>
      </c>
      <c r="AJ209" s="829">
        <f t="shared" si="89"/>
        <v>2000000</v>
      </c>
      <c r="AK209" s="830">
        <f t="shared" si="90"/>
        <v>2000000</v>
      </c>
      <c r="AL209" s="817">
        <f t="shared" si="88"/>
        <v>2000000</v>
      </c>
      <c r="AM209" s="817">
        <f t="shared" si="82"/>
        <v>2000000</v>
      </c>
      <c r="AN209" s="852">
        <v>2000000</v>
      </c>
      <c r="AO209" s="849">
        <f t="shared" si="83"/>
        <v>0</v>
      </c>
    </row>
    <row r="210" spans="1:41" s="794" customFormat="1" ht="33" customHeight="1" x14ac:dyDescent="0.2">
      <c r="A210" s="794" t="str">
        <f t="shared" si="84"/>
        <v>02.06.01.01</v>
      </c>
      <c r="B210" s="806" t="s">
        <v>36</v>
      </c>
      <c r="C210" s="821">
        <v>178</v>
      </c>
      <c r="D210" s="699" t="s">
        <v>422</v>
      </c>
      <c r="E210" s="777" t="s">
        <v>382</v>
      </c>
      <c r="F210" s="822" t="s">
        <v>429</v>
      </c>
      <c r="G210" s="807" t="s">
        <v>491</v>
      </c>
      <c r="H210" s="699"/>
      <c r="I210" s="699" t="s">
        <v>264</v>
      </c>
      <c r="J210" s="807">
        <v>2008</v>
      </c>
      <c r="K210" s="690"/>
      <c r="L210" s="690"/>
      <c r="M210" s="690"/>
      <c r="N210" s="690"/>
      <c r="O210" s="690"/>
      <c r="P210" s="807" t="s">
        <v>917</v>
      </c>
      <c r="Q210" s="815">
        <v>2000000</v>
      </c>
      <c r="R210" s="893"/>
      <c r="S210" s="890"/>
      <c r="T210" s="699"/>
      <c r="U210" s="699"/>
      <c r="V210" s="690" t="str">
        <f t="shared" si="71"/>
        <v>2.06.01</v>
      </c>
      <c r="W210" s="699" t="str">
        <f t="shared" si="85"/>
        <v>ALAT KANTOR</v>
      </c>
      <c r="X210" s="699">
        <f t="shared" si="86"/>
        <v>5</v>
      </c>
      <c r="Y210" s="816">
        <f t="shared" si="73"/>
        <v>400000</v>
      </c>
      <c r="Z210" s="823">
        <f t="shared" si="74"/>
        <v>6</v>
      </c>
      <c r="AA210" s="824">
        <f t="shared" si="75"/>
        <v>2000000</v>
      </c>
      <c r="AB210" s="824">
        <f t="shared" si="76"/>
        <v>0</v>
      </c>
      <c r="AC210" s="824">
        <f t="shared" si="77"/>
        <v>0</v>
      </c>
      <c r="AD210" s="824">
        <f t="shared" si="78"/>
        <v>0</v>
      </c>
      <c r="AE210" s="825">
        <f t="shared" si="79"/>
        <v>0</v>
      </c>
      <c r="AF210" s="824">
        <f t="shared" si="80"/>
        <v>0</v>
      </c>
      <c r="AG210" s="824">
        <f t="shared" si="72"/>
        <v>0</v>
      </c>
      <c r="AH210" s="827">
        <f t="shared" si="87"/>
        <v>2008</v>
      </c>
      <c r="AI210" s="828">
        <f t="shared" si="81"/>
        <v>0</v>
      </c>
      <c r="AJ210" s="829">
        <f t="shared" si="89"/>
        <v>2000000</v>
      </c>
      <c r="AK210" s="830">
        <f t="shared" si="90"/>
        <v>2000000</v>
      </c>
      <c r="AL210" s="817">
        <f t="shared" si="88"/>
        <v>2000000</v>
      </c>
      <c r="AM210" s="817">
        <f t="shared" si="82"/>
        <v>2000000</v>
      </c>
      <c r="AN210" s="852">
        <v>2000000</v>
      </c>
      <c r="AO210" s="849">
        <f t="shared" si="83"/>
        <v>0</v>
      </c>
    </row>
    <row r="211" spans="1:41" s="794" customFormat="1" ht="33" customHeight="1" x14ac:dyDescent="0.2">
      <c r="A211" s="794" t="str">
        <f t="shared" si="84"/>
        <v>02.06.01.01</v>
      </c>
      <c r="B211" s="806" t="s">
        <v>36</v>
      </c>
      <c r="C211" s="821">
        <v>179</v>
      </c>
      <c r="D211" s="699" t="s">
        <v>422</v>
      </c>
      <c r="E211" s="777" t="s">
        <v>382</v>
      </c>
      <c r="F211" s="822" t="s">
        <v>430</v>
      </c>
      <c r="G211" s="807" t="s">
        <v>491</v>
      </c>
      <c r="H211" s="699"/>
      <c r="I211" s="699" t="s">
        <v>264</v>
      </c>
      <c r="J211" s="807">
        <v>2008</v>
      </c>
      <c r="K211" s="690"/>
      <c r="L211" s="690"/>
      <c r="M211" s="690"/>
      <c r="N211" s="690"/>
      <c r="O211" s="690"/>
      <c r="P211" s="807" t="s">
        <v>917</v>
      </c>
      <c r="Q211" s="815">
        <v>2000000</v>
      </c>
      <c r="R211" s="893"/>
      <c r="S211" s="890"/>
      <c r="T211" s="699"/>
      <c r="U211" s="699"/>
      <c r="V211" s="690" t="str">
        <f t="shared" si="71"/>
        <v>2.06.01</v>
      </c>
      <c r="W211" s="699" t="str">
        <f t="shared" si="85"/>
        <v>ALAT KANTOR</v>
      </c>
      <c r="X211" s="699">
        <f t="shared" si="86"/>
        <v>5</v>
      </c>
      <c r="Y211" s="816">
        <f t="shared" si="73"/>
        <v>400000</v>
      </c>
      <c r="Z211" s="823">
        <f t="shared" si="74"/>
        <v>6</v>
      </c>
      <c r="AA211" s="824">
        <f t="shared" si="75"/>
        <v>2000000</v>
      </c>
      <c r="AB211" s="824">
        <f t="shared" si="76"/>
        <v>0</v>
      </c>
      <c r="AC211" s="824">
        <f t="shared" si="77"/>
        <v>0</v>
      </c>
      <c r="AD211" s="824">
        <f t="shared" si="78"/>
        <v>0</v>
      </c>
      <c r="AE211" s="825">
        <f t="shared" si="79"/>
        <v>0</v>
      </c>
      <c r="AF211" s="824">
        <f t="shared" si="80"/>
        <v>0</v>
      </c>
      <c r="AG211" s="824">
        <f t="shared" si="72"/>
        <v>0</v>
      </c>
      <c r="AH211" s="827">
        <f t="shared" si="87"/>
        <v>2008</v>
      </c>
      <c r="AI211" s="828">
        <f t="shared" si="81"/>
        <v>0</v>
      </c>
      <c r="AJ211" s="829">
        <f t="shared" si="89"/>
        <v>2000000</v>
      </c>
      <c r="AK211" s="830">
        <f t="shared" si="90"/>
        <v>2000000</v>
      </c>
      <c r="AL211" s="817">
        <f t="shared" si="88"/>
        <v>2000000</v>
      </c>
      <c r="AM211" s="817">
        <f t="shared" si="82"/>
        <v>2000000</v>
      </c>
      <c r="AN211" s="852">
        <v>2000000</v>
      </c>
      <c r="AO211" s="849">
        <f t="shared" si="83"/>
        <v>0</v>
      </c>
    </row>
    <row r="212" spans="1:41" s="794" customFormat="1" ht="33" customHeight="1" x14ac:dyDescent="0.2">
      <c r="A212" s="794" t="str">
        <f t="shared" si="84"/>
        <v>02.06.01.01</v>
      </c>
      <c r="B212" s="806" t="s">
        <v>36</v>
      </c>
      <c r="C212" s="821">
        <v>180</v>
      </c>
      <c r="D212" s="699" t="s">
        <v>422</v>
      </c>
      <c r="E212" s="777" t="s">
        <v>382</v>
      </c>
      <c r="F212" s="822" t="s">
        <v>431</v>
      </c>
      <c r="G212" s="807" t="s">
        <v>491</v>
      </c>
      <c r="H212" s="699"/>
      <c r="I212" s="699" t="s">
        <v>264</v>
      </c>
      <c r="J212" s="807">
        <v>2008</v>
      </c>
      <c r="K212" s="690"/>
      <c r="L212" s="690"/>
      <c r="M212" s="690"/>
      <c r="N212" s="690"/>
      <c r="O212" s="690"/>
      <c r="P212" s="807" t="s">
        <v>917</v>
      </c>
      <c r="Q212" s="815">
        <v>2000000</v>
      </c>
      <c r="R212" s="893"/>
      <c r="S212" s="890"/>
      <c r="T212" s="699"/>
      <c r="U212" s="699"/>
      <c r="V212" s="690" t="str">
        <f t="shared" si="71"/>
        <v>2.06.01</v>
      </c>
      <c r="W212" s="699" t="str">
        <f t="shared" si="85"/>
        <v>ALAT KANTOR</v>
      </c>
      <c r="X212" s="699">
        <f t="shared" si="86"/>
        <v>5</v>
      </c>
      <c r="Y212" s="816">
        <f t="shared" si="73"/>
        <v>400000</v>
      </c>
      <c r="Z212" s="823">
        <f t="shared" si="74"/>
        <v>6</v>
      </c>
      <c r="AA212" s="824">
        <f t="shared" si="75"/>
        <v>2000000</v>
      </c>
      <c r="AB212" s="824">
        <f t="shared" si="76"/>
        <v>0</v>
      </c>
      <c r="AC212" s="824">
        <f t="shared" si="77"/>
        <v>0</v>
      </c>
      <c r="AD212" s="824">
        <f t="shared" si="78"/>
        <v>0</v>
      </c>
      <c r="AE212" s="825">
        <f t="shared" si="79"/>
        <v>0</v>
      </c>
      <c r="AF212" s="824">
        <f t="shared" si="80"/>
        <v>0</v>
      </c>
      <c r="AG212" s="824">
        <f t="shared" si="72"/>
        <v>0</v>
      </c>
      <c r="AH212" s="827">
        <f t="shared" si="87"/>
        <v>2008</v>
      </c>
      <c r="AI212" s="828">
        <f t="shared" si="81"/>
        <v>0</v>
      </c>
      <c r="AJ212" s="829">
        <f t="shared" si="89"/>
        <v>2000000</v>
      </c>
      <c r="AK212" s="830">
        <f t="shared" si="90"/>
        <v>2000000</v>
      </c>
      <c r="AL212" s="817">
        <f t="shared" si="88"/>
        <v>2000000</v>
      </c>
      <c r="AM212" s="817">
        <f t="shared" si="82"/>
        <v>2000000</v>
      </c>
      <c r="AN212" s="852">
        <v>2000000</v>
      </c>
      <c r="AO212" s="849">
        <f t="shared" si="83"/>
        <v>0</v>
      </c>
    </row>
    <row r="213" spans="1:41" s="794" customFormat="1" ht="33" customHeight="1" x14ac:dyDescent="0.2">
      <c r="A213" s="794" t="str">
        <f t="shared" si="84"/>
        <v>02.06.02.01</v>
      </c>
      <c r="B213" s="806" t="s">
        <v>36</v>
      </c>
      <c r="C213" s="821">
        <v>181</v>
      </c>
      <c r="D213" s="699" t="s">
        <v>861</v>
      </c>
      <c r="E213" s="777" t="s">
        <v>156</v>
      </c>
      <c r="F213" s="822" t="s">
        <v>426</v>
      </c>
      <c r="G213" s="807" t="s">
        <v>493</v>
      </c>
      <c r="H213" s="699"/>
      <c r="I213" s="699" t="s">
        <v>265</v>
      </c>
      <c r="J213" s="807">
        <v>2008</v>
      </c>
      <c r="K213" s="690"/>
      <c r="L213" s="690"/>
      <c r="M213" s="690"/>
      <c r="N213" s="690"/>
      <c r="O213" s="690"/>
      <c r="P213" s="807" t="s">
        <v>917</v>
      </c>
      <c r="Q213" s="815">
        <v>10765816.5</v>
      </c>
      <c r="R213" s="893"/>
      <c r="S213" s="890"/>
      <c r="T213" s="699"/>
      <c r="U213" s="699"/>
      <c r="V213" s="690" t="str">
        <f t="shared" si="71"/>
        <v>2.06.02</v>
      </c>
      <c r="W213" s="699" t="str">
        <f t="shared" si="85"/>
        <v>ALAT RUMAH TANGGA</v>
      </c>
      <c r="X213" s="699">
        <f t="shared" si="86"/>
        <v>5</v>
      </c>
      <c r="Y213" s="816">
        <f t="shared" si="73"/>
        <v>2153163.2999999998</v>
      </c>
      <c r="Z213" s="823">
        <f t="shared" si="74"/>
        <v>6</v>
      </c>
      <c r="AA213" s="824">
        <f t="shared" si="75"/>
        <v>10765816.5</v>
      </c>
      <c r="AB213" s="824">
        <f t="shared" si="76"/>
        <v>0</v>
      </c>
      <c r="AC213" s="824">
        <f t="shared" si="77"/>
        <v>0</v>
      </c>
      <c r="AD213" s="824">
        <f t="shared" si="78"/>
        <v>0</v>
      </c>
      <c r="AE213" s="825">
        <f t="shared" si="79"/>
        <v>0</v>
      </c>
      <c r="AF213" s="824">
        <f t="shared" si="80"/>
        <v>0</v>
      </c>
      <c r="AG213" s="824">
        <f t="shared" si="72"/>
        <v>0</v>
      </c>
      <c r="AH213" s="827">
        <f t="shared" si="87"/>
        <v>2008</v>
      </c>
      <c r="AI213" s="828">
        <f t="shared" si="81"/>
        <v>0</v>
      </c>
      <c r="AJ213" s="829">
        <f t="shared" si="89"/>
        <v>10765816.5</v>
      </c>
      <c r="AK213" s="830">
        <f t="shared" si="90"/>
        <v>10765816.5</v>
      </c>
      <c r="AL213" s="817">
        <f t="shared" si="88"/>
        <v>10765816.5</v>
      </c>
      <c r="AM213" s="817">
        <f t="shared" si="82"/>
        <v>10765816.5</v>
      </c>
      <c r="AN213" s="852">
        <v>10765816.5</v>
      </c>
      <c r="AO213" s="849">
        <f t="shared" si="83"/>
        <v>0</v>
      </c>
    </row>
    <row r="214" spans="1:41" s="794" customFormat="1" ht="33" customHeight="1" x14ac:dyDescent="0.2">
      <c r="A214" s="794" t="str">
        <f t="shared" si="84"/>
        <v>02.06.01.04</v>
      </c>
      <c r="B214" s="806" t="s">
        <v>36</v>
      </c>
      <c r="C214" s="821">
        <v>182</v>
      </c>
      <c r="D214" s="699" t="s">
        <v>251</v>
      </c>
      <c r="E214" s="777" t="s">
        <v>163</v>
      </c>
      <c r="F214" s="822" t="s">
        <v>428</v>
      </c>
      <c r="G214" s="807" t="s">
        <v>494</v>
      </c>
      <c r="H214" s="699"/>
      <c r="I214" s="699" t="s">
        <v>495</v>
      </c>
      <c r="J214" s="807">
        <v>2008</v>
      </c>
      <c r="K214" s="690"/>
      <c r="L214" s="690"/>
      <c r="M214" s="690"/>
      <c r="N214" s="690"/>
      <c r="O214" s="690"/>
      <c r="P214" s="807" t="s">
        <v>917</v>
      </c>
      <c r="Q214" s="815">
        <v>1500000</v>
      </c>
      <c r="R214" s="893"/>
      <c r="S214" s="890"/>
      <c r="T214" s="699"/>
      <c r="U214" s="699"/>
      <c r="V214" s="690" t="str">
        <f t="shared" si="71"/>
        <v>2.06.01</v>
      </c>
      <c r="W214" s="699" t="str">
        <f t="shared" si="85"/>
        <v>ALAT KANTOR</v>
      </c>
      <c r="X214" s="699">
        <f t="shared" si="86"/>
        <v>5</v>
      </c>
      <c r="Y214" s="816">
        <f t="shared" si="73"/>
        <v>300000</v>
      </c>
      <c r="Z214" s="823">
        <f t="shared" si="74"/>
        <v>6</v>
      </c>
      <c r="AA214" s="824">
        <f t="shared" si="75"/>
        <v>1500000</v>
      </c>
      <c r="AB214" s="824">
        <f t="shared" si="76"/>
        <v>0</v>
      </c>
      <c r="AC214" s="824">
        <f t="shared" si="77"/>
        <v>0</v>
      </c>
      <c r="AD214" s="824">
        <f t="shared" si="78"/>
        <v>0</v>
      </c>
      <c r="AE214" s="825">
        <f t="shared" si="79"/>
        <v>0</v>
      </c>
      <c r="AF214" s="824">
        <f t="shared" si="80"/>
        <v>0</v>
      </c>
      <c r="AG214" s="824">
        <f t="shared" si="72"/>
        <v>0</v>
      </c>
      <c r="AH214" s="827">
        <f t="shared" si="87"/>
        <v>2008</v>
      </c>
      <c r="AI214" s="828">
        <f t="shared" si="81"/>
        <v>0</v>
      </c>
      <c r="AJ214" s="829">
        <f t="shared" si="89"/>
        <v>1500000</v>
      </c>
      <c r="AK214" s="830">
        <f t="shared" si="90"/>
        <v>1500000</v>
      </c>
      <c r="AL214" s="817">
        <f t="shared" si="88"/>
        <v>1500000</v>
      </c>
      <c r="AM214" s="817">
        <f t="shared" si="82"/>
        <v>1500000</v>
      </c>
      <c r="AN214" s="852">
        <v>1500000</v>
      </c>
      <c r="AO214" s="849">
        <f t="shared" si="83"/>
        <v>0</v>
      </c>
    </row>
    <row r="215" spans="1:41" s="794" customFormat="1" ht="33" customHeight="1" x14ac:dyDescent="0.2">
      <c r="A215" s="794" t="str">
        <f t="shared" si="84"/>
        <v>02.06.01.04</v>
      </c>
      <c r="B215" s="806" t="s">
        <v>36</v>
      </c>
      <c r="C215" s="821">
        <v>183</v>
      </c>
      <c r="D215" s="699" t="s">
        <v>251</v>
      </c>
      <c r="E215" s="777" t="s">
        <v>163</v>
      </c>
      <c r="F215" s="822" t="s">
        <v>429</v>
      </c>
      <c r="G215" s="807" t="s">
        <v>494</v>
      </c>
      <c r="H215" s="699"/>
      <c r="I215" s="699" t="s">
        <v>495</v>
      </c>
      <c r="J215" s="807">
        <v>2008</v>
      </c>
      <c r="K215" s="690"/>
      <c r="L215" s="690"/>
      <c r="M215" s="690"/>
      <c r="N215" s="690"/>
      <c r="O215" s="690"/>
      <c r="P215" s="807" t="s">
        <v>917</v>
      </c>
      <c r="Q215" s="815">
        <v>1500000</v>
      </c>
      <c r="R215" s="893"/>
      <c r="S215" s="890"/>
      <c r="T215" s="699"/>
      <c r="U215" s="699"/>
      <c r="V215" s="690" t="str">
        <f t="shared" si="71"/>
        <v>2.06.01</v>
      </c>
      <c r="W215" s="699" t="str">
        <f t="shared" si="85"/>
        <v>ALAT KANTOR</v>
      </c>
      <c r="X215" s="699">
        <f t="shared" si="86"/>
        <v>5</v>
      </c>
      <c r="Y215" s="816">
        <f t="shared" si="73"/>
        <v>300000</v>
      </c>
      <c r="Z215" s="823">
        <f t="shared" si="74"/>
        <v>6</v>
      </c>
      <c r="AA215" s="824">
        <f t="shared" si="75"/>
        <v>1500000</v>
      </c>
      <c r="AB215" s="824">
        <f t="shared" si="76"/>
        <v>0</v>
      </c>
      <c r="AC215" s="824">
        <f t="shared" si="77"/>
        <v>0</v>
      </c>
      <c r="AD215" s="824">
        <f t="shared" si="78"/>
        <v>0</v>
      </c>
      <c r="AE215" s="825">
        <f t="shared" si="79"/>
        <v>0</v>
      </c>
      <c r="AF215" s="824">
        <f t="shared" si="80"/>
        <v>0</v>
      </c>
      <c r="AG215" s="824">
        <f t="shared" si="72"/>
        <v>0</v>
      </c>
      <c r="AH215" s="827">
        <f t="shared" si="87"/>
        <v>2008</v>
      </c>
      <c r="AI215" s="828">
        <f t="shared" si="81"/>
        <v>0</v>
      </c>
      <c r="AJ215" s="829">
        <f t="shared" si="89"/>
        <v>1500000</v>
      </c>
      <c r="AK215" s="830">
        <f t="shared" si="90"/>
        <v>1500000</v>
      </c>
      <c r="AL215" s="817">
        <f t="shared" si="88"/>
        <v>1500000</v>
      </c>
      <c r="AM215" s="817">
        <f t="shared" si="82"/>
        <v>1500000</v>
      </c>
      <c r="AN215" s="852">
        <v>1500000</v>
      </c>
      <c r="AO215" s="849">
        <f t="shared" si="83"/>
        <v>0</v>
      </c>
    </row>
    <row r="216" spans="1:41" s="794" customFormat="1" ht="33" customHeight="1" x14ac:dyDescent="0.2">
      <c r="A216" s="794" t="str">
        <f t="shared" si="84"/>
        <v>02.06.01.04</v>
      </c>
      <c r="B216" s="806" t="s">
        <v>36</v>
      </c>
      <c r="C216" s="821">
        <v>184</v>
      </c>
      <c r="D216" s="699" t="s">
        <v>251</v>
      </c>
      <c r="E216" s="777" t="s">
        <v>163</v>
      </c>
      <c r="F216" s="822" t="s">
        <v>430</v>
      </c>
      <c r="G216" s="807" t="s">
        <v>494</v>
      </c>
      <c r="H216" s="699"/>
      <c r="I216" s="699" t="s">
        <v>495</v>
      </c>
      <c r="J216" s="807">
        <v>2008</v>
      </c>
      <c r="K216" s="690"/>
      <c r="L216" s="690"/>
      <c r="M216" s="690"/>
      <c r="N216" s="690"/>
      <c r="O216" s="690"/>
      <c r="P216" s="807" t="s">
        <v>917</v>
      </c>
      <c r="Q216" s="815">
        <v>1500000</v>
      </c>
      <c r="R216" s="893"/>
      <c r="S216" s="890"/>
      <c r="T216" s="699"/>
      <c r="U216" s="699"/>
      <c r="V216" s="690" t="str">
        <f t="shared" si="71"/>
        <v>2.06.01</v>
      </c>
      <c r="W216" s="699" t="str">
        <f t="shared" si="85"/>
        <v>ALAT KANTOR</v>
      </c>
      <c r="X216" s="699">
        <f t="shared" si="86"/>
        <v>5</v>
      </c>
      <c r="Y216" s="816">
        <f t="shared" si="73"/>
        <v>300000</v>
      </c>
      <c r="Z216" s="823">
        <f t="shared" si="74"/>
        <v>6</v>
      </c>
      <c r="AA216" s="824">
        <f t="shared" si="75"/>
        <v>1500000</v>
      </c>
      <c r="AB216" s="824">
        <f t="shared" si="76"/>
        <v>0</v>
      </c>
      <c r="AC216" s="824">
        <f t="shared" si="77"/>
        <v>0</v>
      </c>
      <c r="AD216" s="824">
        <f t="shared" si="78"/>
        <v>0</v>
      </c>
      <c r="AE216" s="825">
        <f t="shared" si="79"/>
        <v>0</v>
      </c>
      <c r="AF216" s="824">
        <f t="shared" si="80"/>
        <v>0</v>
      </c>
      <c r="AG216" s="824">
        <f t="shared" si="72"/>
        <v>0</v>
      </c>
      <c r="AH216" s="827">
        <f t="shared" si="87"/>
        <v>2008</v>
      </c>
      <c r="AI216" s="828">
        <f t="shared" si="81"/>
        <v>0</v>
      </c>
      <c r="AJ216" s="829">
        <f t="shared" si="89"/>
        <v>1500000</v>
      </c>
      <c r="AK216" s="830">
        <f t="shared" si="90"/>
        <v>1500000</v>
      </c>
      <c r="AL216" s="817">
        <f t="shared" si="88"/>
        <v>1500000</v>
      </c>
      <c r="AM216" s="817">
        <f t="shared" si="82"/>
        <v>1500000</v>
      </c>
      <c r="AN216" s="852">
        <v>1500000</v>
      </c>
      <c r="AO216" s="849">
        <f t="shared" si="83"/>
        <v>0</v>
      </c>
    </row>
    <row r="217" spans="1:41" s="794" customFormat="1" ht="33" customHeight="1" x14ac:dyDescent="0.2">
      <c r="A217" s="794" t="str">
        <f t="shared" si="84"/>
        <v>02.06.01.04</v>
      </c>
      <c r="B217" s="806" t="s">
        <v>36</v>
      </c>
      <c r="C217" s="821">
        <v>185</v>
      </c>
      <c r="D217" s="699" t="s">
        <v>251</v>
      </c>
      <c r="E217" s="777" t="s">
        <v>163</v>
      </c>
      <c r="F217" s="822" t="s">
        <v>431</v>
      </c>
      <c r="G217" s="807" t="s">
        <v>494</v>
      </c>
      <c r="H217" s="699"/>
      <c r="I217" s="699" t="s">
        <v>495</v>
      </c>
      <c r="J217" s="807">
        <v>2008</v>
      </c>
      <c r="K217" s="690"/>
      <c r="L217" s="690"/>
      <c r="M217" s="690"/>
      <c r="N217" s="690"/>
      <c r="O217" s="690"/>
      <c r="P217" s="807" t="s">
        <v>917</v>
      </c>
      <c r="Q217" s="815">
        <v>1500000</v>
      </c>
      <c r="R217" s="893"/>
      <c r="S217" s="890"/>
      <c r="T217" s="699"/>
      <c r="U217" s="699"/>
      <c r="V217" s="690" t="str">
        <f t="shared" si="71"/>
        <v>2.06.01</v>
      </c>
      <c r="W217" s="699" t="str">
        <f t="shared" si="85"/>
        <v>ALAT KANTOR</v>
      </c>
      <c r="X217" s="699">
        <f t="shared" si="86"/>
        <v>5</v>
      </c>
      <c r="Y217" s="816">
        <f t="shared" si="73"/>
        <v>300000</v>
      </c>
      <c r="Z217" s="823">
        <f t="shared" si="74"/>
        <v>6</v>
      </c>
      <c r="AA217" s="824">
        <f t="shared" si="75"/>
        <v>1500000</v>
      </c>
      <c r="AB217" s="824">
        <f t="shared" si="76"/>
        <v>0</v>
      </c>
      <c r="AC217" s="824">
        <f t="shared" si="77"/>
        <v>0</v>
      </c>
      <c r="AD217" s="824">
        <f t="shared" si="78"/>
        <v>0</v>
      </c>
      <c r="AE217" s="825">
        <f t="shared" si="79"/>
        <v>0</v>
      </c>
      <c r="AF217" s="824">
        <f t="shared" si="80"/>
        <v>0</v>
      </c>
      <c r="AG217" s="824">
        <f t="shared" si="72"/>
        <v>0</v>
      </c>
      <c r="AH217" s="827">
        <f t="shared" si="87"/>
        <v>2008</v>
      </c>
      <c r="AI217" s="828">
        <f t="shared" si="81"/>
        <v>0</v>
      </c>
      <c r="AJ217" s="829">
        <f t="shared" si="89"/>
        <v>1500000</v>
      </c>
      <c r="AK217" s="830">
        <f t="shared" si="90"/>
        <v>1500000</v>
      </c>
      <c r="AL217" s="817">
        <f t="shared" si="88"/>
        <v>1500000</v>
      </c>
      <c r="AM217" s="817">
        <f t="shared" si="82"/>
        <v>1500000</v>
      </c>
      <c r="AN217" s="852">
        <v>1500000</v>
      </c>
      <c r="AO217" s="849">
        <f t="shared" si="83"/>
        <v>0</v>
      </c>
    </row>
    <row r="218" spans="1:41" s="794" customFormat="1" ht="33" customHeight="1" x14ac:dyDescent="0.2">
      <c r="A218" s="794" t="str">
        <f t="shared" si="84"/>
        <v>02.06.01.04</v>
      </c>
      <c r="B218" s="806" t="s">
        <v>36</v>
      </c>
      <c r="C218" s="821">
        <v>186</v>
      </c>
      <c r="D218" s="699" t="s">
        <v>251</v>
      </c>
      <c r="E218" s="777" t="s">
        <v>163</v>
      </c>
      <c r="F218" s="822" t="s">
        <v>432</v>
      </c>
      <c r="G218" s="807" t="s">
        <v>494</v>
      </c>
      <c r="H218" s="699"/>
      <c r="I218" s="699" t="s">
        <v>495</v>
      </c>
      <c r="J218" s="807">
        <v>2008</v>
      </c>
      <c r="K218" s="690"/>
      <c r="L218" s="690"/>
      <c r="M218" s="690"/>
      <c r="N218" s="690"/>
      <c r="O218" s="690"/>
      <c r="P218" s="807" t="s">
        <v>917</v>
      </c>
      <c r="Q218" s="815">
        <v>1500000</v>
      </c>
      <c r="R218" s="893"/>
      <c r="S218" s="890"/>
      <c r="T218" s="699"/>
      <c r="U218" s="699"/>
      <c r="V218" s="690" t="str">
        <f t="shared" si="71"/>
        <v>2.06.01</v>
      </c>
      <c r="W218" s="699" t="str">
        <f t="shared" si="85"/>
        <v>ALAT KANTOR</v>
      </c>
      <c r="X218" s="699">
        <f t="shared" si="86"/>
        <v>5</v>
      </c>
      <c r="Y218" s="816">
        <f t="shared" si="73"/>
        <v>300000</v>
      </c>
      <c r="Z218" s="823">
        <f t="shared" si="74"/>
        <v>6</v>
      </c>
      <c r="AA218" s="824">
        <f t="shared" si="75"/>
        <v>1500000</v>
      </c>
      <c r="AB218" s="824">
        <f t="shared" si="76"/>
        <v>0</v>
      </c>
      <c r="AC218" s="824">
        <f t="shared" si="77"/>
        <v>0</v>
      </c>
      <c r="AD218" s="824">
        <f t="shared" si="78"/>
        <v>0</v>
      </c>
      <c r="AE218" s="825">
        <f t="shared" si="79"/>
        <v>0</v>
      </c>
      <c r="AF218" s="824">
        <f t="shared" si="80"/>
        <v>0</v>
      </c>
      <c r="AG218" s="824">
        <f t="shared" si="72"/>
        <v>0</v>
      </c>
      <c r="AH218" s="827">
        <f t="shared" si="87"/>
        <v>2008</v>
      </c>
      <c r="AI218" s="828">
        <f t="shared" si="81"/>
        <v>0</v>
      </c>
      <c r="AJ218" s="829">
        <f t="shared" si="89"/>
        <v>1500000</v>
      </c>
      <c r="AK218" s="830">
        <f t="shared" si="90"/>
        <v>1500000</v>
      </c>
      <c r="AL218" s="817">
        <f t="shared" si="88"/>
        <v>1500000</v>
      </c>
      <c r="AM218" s="817">
        <f t="shared" si="82"/>
        <v>1500000</v>
      </c>
      <c r="AN218" s="852">
        <v>1500000</v>
      </c>
      <c r="AO218" s="849">
        <f t="shared" si="83"/>
        <v>0</v>
      </c>
    </row>
    <row r="219" spans="1:41" s="794" customFormat="1" ht="33" customHeight="1" x14ac:dyDescent="0.2">
      <c r="A219" s="794" t="str">
        <f t="shared" si="84"/>
        <v>02.06.01.04</v>
      </c>
      <c r="B219" s="806" t="s">
        <v>36</v>
      </c>
      <c r="C219" s="821">
        <v>187</v>
      </c>
      <c r="D219" s="699" t="s">
        <v>251</v>
      </c>
      <c r="E219" s="777" t="s">
        <v>163</v>
      </c>
      <c r="F219" s="822" t="s">
        <v>433</v>
      </c>
      <c r="G219" s="807" t="s">
        <v>494</v>
      </c>
      <c r="H219" s="699"/>
      <c r="I219" s="699" t="s">
        <v>495</v>
      </c>
      <c r="J219" s="807">
        <v>2008</v>
      </c>
      <c r="K219" s="690"/>
      <c r="L219" s="690"/>
      <c r="M219" s="690"/>
      <c r="N219" s="690"/>
      <c r="O219" s="690"/>
      <c r="P219" s="807" t="s">
        <v>917</v>
      </c>
      <c r="Q219" s="815">
        <v>1500000</v>
      </c>
      <c r="R219" s="893"/>
      <c r="S219" s="890"/>
      <c r="T219" s="699"/>
      <c r="U219" s="699"/>
      <c r="V219" s="690" t="str">
        <f t="shared" si="71"/>
        <v>2.06.01</v>
      </c>
      <c r="W219" s="699" t="str">
        <f t="shared" si="85"/>
        <v>ALAT KANTOR</v>
      </c>
      <c r="X219" s="699">
        <f t="shared" si="86"/>
        <v>5</v>
      </c>
      <c r="Y219" s="816">
        <f t="shared" si="73"/>
        <v>300000</v>
      </c>
      <c r="Z219" s="823">
        <f t="shared" si="74"/>
        <v>6</v>
      </c>
      <c r="AA219" s="824">
        <f t="shared" si="75"/>
        <v>1500000</v>
      </c>
      <c r="AB219" s="824">
        <f t="shared" si="76"/>
        <v>0</v>
      </c>
      <c r="AC219" s="824">
        <f t="shared" si="77"/>
        <v>0</v>
      </c>
      <c r="AD219" s="824">
        <f t="shared" si="78"/>
        <v>0</v>
      </c>
      <c r="AE219" s="825">
        <f t="shared" si="79"/>
        <v>0</v>
      </c>
      <c r="AF219" s="824">
        <f t="shared" si="80"/>
        <v>0</v>
      </c>
      <c r="AG219" s="824">
        <f t="shared" si="72"/>
        <v>0</v>
      </c>
      <c r="AH219" s="827">
        <f t="shared" si="87"/>
        <v>2008</v>
      </c>
      <c r="AI219" s="828">
        <f t="shared" si="81"/>
        <v>0</v>
      </c>
      <c r="AJ219" s="829">
        <f t="shared" si="89"/>
        <v>1500000</v>
      </c>
      <c r="AK219" s="830">
        <f t="shared" si="90"/>
        <v>1500000</v>
      </c>
      <c r="AL219" s="817">
        <f t="shared" si="88"/>
        <v>1500000</v>
      </c>
      <c r="AM219" s="817">
        <f t="shared" si="82"/>
        <v>1500000</v>
      </c>
      <c r="AN219" s="852">
        <v>1500000</v>
      </c>
      <c r="AO219" s="849">
        <f t="shared" si="83"/>
        <v>0</v>
      </c>
    </row>
    <row r="220" spans="1:41" s="794" customFormat="1" ht="33" customHeight="1" x14ac:dyDescent="0.2">
      <c r="A220" s="794" t="str">
        <f t="shared" si="84"/>
        <v>02.06.04.01</v>
      </c>
      <c r="B220" s="806" t="s">
        <v>36</v>
      </c>
      <c r="C220" s="821">
        <v>188</v>
      </c>
      <c r="D220" s="699" t="s">
        <v>253</v>
      </c>
      <c r="E220" s="777" t="s">
        <v>864</v>
      </c>
      <c r="F220" s="822" t="s">
        <v>390</v>
      </c>
      <c r="G220" s="807" t="s">
        <v>258</v>
      </c>
      <c r="H220" s="807" t="s">
        <v>496</v>
      </c>
      <c r="I220" s="699" t="s">
        <v>265</v>
      </c>
      <c r="J220" s="807">
        <v>2008</v>
      </c>
      <c r="K220" s="690"/>
      <c r="L220" s="690"/>
      <c r="M220" s="690"/>
      <c r="N220" s="690"/>
      <c r="O220" s="690"/>
      <c r="P220" s="807" t="s">
        <v>917</v>
      </c>
      <c r="Q220" s="815">
        <v>990000</v>
      </c>
      <c r="R220" s="893"/>
      <c r="S220" s="890"/>
      <c r="T220" s="699"/>
      <c r="U220" s="699"/>
      <c r="V220" s="690" t="str">
        <f t="shared" si="71"/>
        <v>2.06.04</v>
      </c>
      <c r="W220" s="699" t="str">
        <f t="shared" si="85"/>
        <v>MEJA DAN KURSI KERJA/RAPAT PEJABAT</v>
      </c>
      <c r="X220" s="699">
        <f t="shared" si="86"/>
        <v>5</v>
      </c>
      <c r="Y220" s="816">
        <f t="shared" si="73"/>
        <v>198000</v>
      </c>
      <c r="Z220" s="823">
        <f t="shared" si="74"/>
        <v>6</v>
      </c>
      <c r="AA220" s="824">
        <f t="shared" si="75"/>
        <v>990000</v>
      </c>
      <c r="AB220" s="824">
        <f t="shared" si="76"/>
        <v>0</v>
      </c>
      <c r="AC220" s="824">
        <f t="shared" si="77"/>
        <v>0</v>
      </c>
      <c r="AD220" s="824">
        <f t="shared" si="78"/>
        <v>0</v>
      </c>
      <c r="AE220" s="825">
        <f t="shared" si="79"/>
        <v>0</v>
      </c>
      <c r="AF220" s="824">
        <f t="shared" si="80"/>
        <v>0</v>
      </c>
      <c r="AG220" s="826">
        <f t="shared" si="72"/>
        <v>0</v>
      </c>
      <c r="AH220" s="827">
        <f t="shared" si="87"/>
        <v>2008</v>
      </c>
      <c r="AI220" s="828">
        <f t="shared" si="81"/>
        <v>0</v>
      </c>
      <c r="AJ220" s="829">
        <f t="shared" si="89"/>
        <v>990000</v>
      </c>
      <c r="AK220" s="830">
        <f t="shared" si="90"/>
        <v>990000</v>
      </c>
      <c r="AL220" s="817">
        <f t="shared" si="88"/>
        <v>990000</v>
      </c>
      <c r="AM220" s="840">
        <f t="shared" si="82"/>
        <v>990000</v>
      </c>
      <c r="AN220" s="852">
        <v>990000</v>
      </c>
      <c r="AO220" s="849">
        <f t="shared" si="83"/>
        <v>0</v>
      </c>
    </row>
    <row r="221" spans="1:41" s="794" customFormat="1" ht="33" customHeight="1" x14ac:dyDescent="0.2">
      <c r="A221" s="794" t="str">
        <f t="shared" si="84"/>
        <v>02.06.04.01</v>
      </c>
      <c r="B221" s="806" t="s">
        <v>36</v>
      </c>
      <c r="C221" s="821">
        <v>189</v>
      </c>
      <c r="D221" s="699" t="s">
        <v>253</v>
      </c>
      <c r="E221" s="777" t="s">
        <v>864</v>
      </c>
      <c r="F221" s="822" t="s">
        <v>426</v>
      </c>
      <c r="G221" s="807" t="s">
        <v>258</v>
      </c>
      <c r="H221" s="807" t="s">
        <v>496</v>
      </c>
      <c r="I221" s="699" t="s">
        <v>265</v>
      </c>
      <c r="J221" s="807">
        <v>2008</v>
      </c>
      <c r="K221" s="690"/>
      <c r="L221" s="690"/>
      <c r="M221" s="690"/>
      <c r="N221" s="690"/>
      <c r="O221" s="690"/>
      <c r="P221" s="807" t="s">
        <v>917</v>
      </c>
      <c r="Q221" s="815">
        <v>990000</v>
      </c>
      <c r="R221" s="893"/>
      <c r="S221" s="890"/>
      <c r="T221" s="699"/>
      <c r="U221" s="699"/>
      <c r="V221" s="690" t="str">
        <f t="shared" si="71"/>
        <v>2.06.04</v>
      </c>
      <c r="W221" s="699" t="str">
        <f t="shared" si="85"/>
        <v>MEJA DAN KURSI KERJA/RAPAT PEJABAT</v>
      </c>
      <c r="X221" s="699">
        <f t="shared" si="86"/>
        <v>5</v>
      </c>
      <c r="Y221" s="816">
        <f t="shared" si="73"/>
        <v>198000</v>
      </c>
      <c r="Z221" s="823">
        <f t="shared" si="74"/>
        <v>6</v>
      </c>
      <c r="AA221" s="824">
        <f t="shared" si="75"/>
        <v>990000</v>
      </c>
      <c r="AB221" s="824">
        <f t="shared" si="76"/>
        <v>0</v>
      </c>
      <c r="AC221" s="824">
        <f t="shared" si="77"/>
        <v>0</v>
      </c>
      <c r="AD221" s="824">
        <f t="shared" si="78"/>
        <v>0</v>
      </c>
      <c r="AE221" s="825">
        <f t="shared" si="79"/>
        <v>0</v>
      </c>
      <c r="AF221" s="824">
        <f t="shared" si="80"/>
        <v>0</v>
      </c>
      <c r="AG221" s="826">
        <f t="shared" si="72"/>
        <v>0</v>
      </c>
      <c r="AH221" s="827">
        <f t="shared" si="87"/>
        <v>2008</v>
      </c>
      <c r="AI221" s="828">
        <f t="shared" si="81"/>
        <v>0</v>
      </c>
      <c r="AJ221" s="829">
        <f t="shared" si="89"/>
        <v>990000</v>
      </c>
      <c r="AK221" s="830">
        <f t="shared" si="90"/>
        <v>990000</v>
      </c>
      <c r="AL221" s="817">
        <f t="shared" si="88"/>
        <v>990000</v>
      </c>
      <c r="AM221" s="840">
        <f t="shared" si="82"/>
        <v>990000</v>
      </c>
      <c r="AN221" s="852">
        <v>990000</v>
      </c>
      <c r="AO221" s="849">
        <f t="shared" si="83"/>
        <v>0</v>
      </c>
    </row>
    <row r="222" spans="1:41" s="794" customFormat="1" ht="33" customHeight="1" x14ac:dyDescent="0.2">
      <c r="A222" s="794" t="str">
        <f t="shared" si="84"/>
        <v>02.06.04.01</v>
      </c>
      <c r="B222" s="806" t="s">
        <v>36</v>
      </c>
      <c r="C222" s="821">
        <v>190</v>
      </c>
      <c r="D222" s="699" t="s">
        <v>253</v>
      </c>
      <c r="E222" s="777" t="s">
        <v>864</v>
      </c>
      <c r="F222" s="822" t="s">
        <v>427</v>
      </c>
      <c r="G222" s="807" t="s">
        <v>258</v>
      </c>
      <c r="H222" s="807" t="s">
        <v>496</v>
      </c>
      <c r="I222" s="699" t="s">
        <v>265</v>
      </c>
      <c r="J222" s="807">
        <v>2008</v>
      </c>
      <c r="K222" s="690"/>
      <c r="L222" s="690"/>
      <c r="M222" s="690"/>
      <c r="N222" s="690"/>
      <c r="O222" s="690"/>
      <c r="P222" s="807" t="s">
        <v>917</v>
      </c>
      <c r="Q222" s="815">
        <v>990000</v>
      </c>
      <c r="R222" s="893"/>
      <c r="S222" s="890"/>
      <c r="T222" s="699"/>
      <c r="U222" s="699"/>
      <c r="V222" s="690" t="str">
        <f t="shared" si="71"/>
        <v>2.06.04</v>
      </c>
      <c r="W222" s="699" t="str">
        <f t="shared" si="85"/>
        <v>MEJA DAN KURSI KERJA/RAPAT PEJABAT</v>
      </c>
      <c r="X222" s="699">
        <f t="shared" si="86"/>
        <v>5</v>
      </c>
      <c r="Y222" s="816">
        <f t="shared" si="73"/>
        <v>198000</v>
      </c>
      <c r="Z222" s="823">
        <f t="shared" si="74"/>
        <v>6</v>
      </c>
      <c r="AA222" s="824">
        <f t="shared" si="75"/>
        <v>990000</v>
      </c>
      <c r="AB222" s="824">
        <f t="shared" si="76"/>
        <v>0</v>
      </c>
      <c r="AC222" s="824">
        <f t="shared" si="77"/>
        <v>0</v>
      </c>
      <c r="AD222" s="824">
        <f t="shared" si="78"/>
        <v>0</v>
      </c>
      <c r="AE222" s="825">
        <f t="shared" si="79"/>
        <v>0</v>
      </c>
      <c r="AF222" s="824">
        <f t="shared" si="80"/>
        <v>0</v>
      </c>
      <c r="AG222" s="826">
        <f t="shared" si="72"/>
        <v>0</v>
      </c>
      <c r="AH222" s="827">
        <f t="shared" si="87"/>
        <v>2008</v>
      </c>
      <c r="AI222" s="828">
        <f t="shared" si="81"/>
        <v>0</v>
      </c>
      <c r="AJ222" s="829">
        <f t="shared" si="89"/>
        <v>990000</v>
      </c>
      <c r="AK222" s="830">
        <f t="shared" si="90"/>
        <v>990000</v>
      </c>
      <c r="AL222" s="817">
        <f t="shared" si="88"/>
        <v>990000</v>
      </c>
      <c r="AM222" s="840">
        <f t="shared" si="82"/>
        <v>990000</v>
      </c>
      <c r="AN222" s="852">
        <v>990000</v>
      </c>
      <c r="AO222" s="849">
        <f t="shared" si="83"/>
        <v>0</v>
      </c>
    </row>
    <row r="223" spans="1:41" s="794" customFormat="1" ht="33" customHeight="1" x14ac:dyDescent="0.2">
      <c r="A223" s="794" t="str">
        <f t="shared" si="84"/>
        <v>02.06.04.01</v>
      </c>
      <c r="B223" s="806" t="s">
        <v>36</v>
      </c>
      <c r="C223" s="821">
        <v>191</v>
      </c>
      <c r="D223" s="699" t="s">
        <v>253</v>
      </c>
      <c r="E223" s="777" t="s">
        <v>864</v>
      </c>
      <c r="F223" s="822" t="s">
        <v>428</v>
      </c>
      <c r="G223" s="807" t="s">
        <v>258</v>
      </c>
      <c r="H223" s="807" t="s">
        <v>496</v>
      </c>
      <c r="I223" s="699" t="s">
        <v>265</v>
      </c>
      <c r="J223" s="807">
        <v>2008</v>
      </c>
      <c r="K223" s="690"/>
      <c r="L223" s="690"/>
      <c r="M223" s="690"/>
      <c r="N223" s="690"/>
      <c r="O223" s="690"/>
      <c r="P223" s="807" t="s">
        <v>917</v>
      </c>
      <c r="Q223" s="815">
        <v>990000</v>
      </c>
      <c r="R223" s="893"/>
      <c r="S223" s="890"/>
      <c r="T223" s="699"/>
      <c r="U223" s="699"/>
      <c r="V223" s="690" t="str">
        <f t="shared" si="71"/>
        <v>2.06.04</v>
      </c>
      <c r="W223" s="699" t="str">
        <f t="shared" si="85"/>
        <v>MEJA DAN KURSI KERJA/RAPAT PEJABAT</v>
      </c>
      <c r="X223" s="699">
        <f t="shared" si="86"/>
        <v>5</v>
      </c>
      <c r="Y223" s="816">
        <f t="shared" si="73"/>
        <v>198000</v>
      </c>
      <c r="Z223" s="823">
        <f t="shared" si="74"/>
        <v>6</v>
      </c>
      <c r="AA223" s="824">
        <f t="shared" si="75"/>
        <v>990000</v>
      </c>
      <c r="AB223" s="824">
        <f t="shared" si="76"/>
        <v>0</v>
      </c>
      <c r="AC223" s="824">
        <f t="shared" si="77"/>
        <v>0</v>
      </c>
      <c r="AD223" s="824">
        <f t="shared" si="78"/>
        <v>0</v>
      </c>
      <c r="AE223" s="825">
        <f t="shared" si="79"/>
        <v>0</v>
      </c>
      <c r="AF223" s="824">
        <f t="shared" si="80"/>
        <v>0</v>
      </c>
      <c r="AG223" s="826">
        <f t="shared" si="72"/>
        <v>0</v>
      </c>
      <c r="AH223" s="827">
        <f t="shared" si="87"/>
        <v>2008</v>
      </c>
      <c r="AI223" s="828">
        <f t="shared" si="81"/>
        <v>0</v>
      </c>
      <c r="AJ223" s="829">
        <f t="shared" si="89"/>
        <v>990000</v>
      </c>
      <c r="AK223" s="830">
        <f t="shared" si="90"/>
        <v>990000</v>
      </c>
      <c r="AL223" s="817">
        <f t="shared" si="88"/>
        <v>990000</v>
      </c>
      <c r="AM223" s="840">
        <f t="shared" si="82"/>
        <v>990000</v>
      </c>
      <c r="AN223" s="852">
        <v>990000</v>
      </c>
      <c r="AO223" s="849">
        <f t="shared" si="83"/>
        <v>0</v>
      </c>
    </row>
    <row r="224" spans="1:41" s="794" customFormat="1" ht="33" customHeight="1" x14ac:dyDescent="0.2">
      <c r="A224" s="794" t="str">
        <f t="shared" si="84"/>
        <v>02.06.04.01</v>
      </c>
      <c r="B224" s="806" t="s">
        <v>36</v>
      </c>
      <c r="C224" s="821">
        <v>192</v>
      </c>
      <c r="D224" s="699" t="s">
        <v>253</v>
      </c>
      <c r="E224" s="777" t="s">
        <v>864</v>
      </c>
      <c r="F224" s="822" t="s">
        <v>429</v>
      </c>
      <c r="G224" s="807" t="s">
        <v>258</v>
      </c>
      <c r="H224" s="807" t="s">
        <v>496</v>
      </c>
      <c r="I224" s="699" t="s">
        <v>265</v>
      </c>
      <c r="J224" s="807">
        <v>2008</v>
      </c>
      <c r="K224" s="690"/>
      <c r="L224" s="690"/>
      <c r="M224" s="690"/>
      <c r="N224" s="690"/>
      <c r="O224" s="690"/>
      <c r="P224" s="807" t="s">
        <v>917</v>
      </c>
      <c r="Q224" s="815">
        <v>990000</v>
      </c>
      <c r="R224" s="893"/>
      <c r="S224" s="890"/>
      <c r="T224" s="699"/>
      <c r="U224" s="699"/>
      <c r="V224" s="690" t="str">
        <f t="shared" si="71"/>
        <v>2.06.04</v>
      </c>
      <c r="W224" s="699" t="str">
        <f t="shared" si="85"/>
        <v>MEJA DAN KURSI KERJA/RAPAT PEJABAT</v>
      </c>
      <c r="X224" s="699">
        <f t="shared" si="86"/>
        <v>5</v>
      </c>
      <c r="Y224" s="816">
        <f t="shared" si="73"/>
        <v>198000</v>
      </c>
      <c r="Z224" s="823">
        <f t="shared" si="74"/>
        <v>6</v>
      </c>
      <c r="AA224" s="824">
        <f t="shared" si="75"/>
        <v>990000</v>
      </c>
      <c r="AB224" s="824">
        <f t="shared" si="76"/>
        <v>0</v>
      </c>
      <c r="AC224" s="824">
        <f t="shared" si="77"/>
        <v>0</v>
      </c>
      <c r="AD224" s="824">
        <f t="shared" si="78"/>
        <v>0</v>
      </c>
      <c r="AE224" s="825">
        <f t="shared" si="79"/>
        <v>0</v>
      </c>
      <c r="AF224" s="824">
        <f t="shared" si="80"/>
        <v>0</v>
      </c>
      <c r="AG224" s="826">
        <f t="shared" si="72"/>
        <v>0</v>
      </c>
      <c r="AH224" s="827">
        <f t="shared" si="87"/>
        <v>2008</v>
      </c>
      <c r="AI224" s="828">
        <f t="shared" si="81"/>
        <v>0</v>
      </c>
      <c r="AJ224" s="829">
        <f t="shared" si="89"/>
        <v>990000</v>
      </c>
      <c r="AK224" s="830">
        <f t="shared" si="90"/>
        <v>990000</v>
      </c>
      <c r="AL224" s="817">
        <f t="shared" si="88"/>
        <v>990000</v>
      </c>
      <c r="AM224" s="840">
        <f t="shared" si="82"/>
        <v>990000</v>
      </c>
      <c r="AN224" s="852">
        <v>990000</v>
      </c>
      <c r="AO224" s="849">
        <f t="shared" si="83"/>
        <v>0</v>
      </c>
    </row>
    <row r="225" spans="1:41" s="794" customFormat="1" ht="33" customHeight="1" x14ac:dyDescent="0.2">
      <c r="A225" s="794" t="str">
        <f t="shared" si="84"/>
        <v>02.06.04.01</v>
      </c>
      <c r="B225" s="806" t="s">
        <v>36</v>
      </c>
      <c r="C225" s="821">
        <v>193</v>
      </c>
      <c r="D225" s="699" t="s">
        <v>253</v>
      </c>
      <c r="E225" s="777" t="s">
        <v>864</v>
      </c>
      <c r="F225" s="822" t="s">
        <v>430</v>
      </c>
      <c r="G225" s="807" t="s">
        <v>258</v>
      </c>
      <c r="H225" s="807" t="s">
        <v>496</v>
      </c>
      <c r="I225" s="699" t="s">
        <v>265</v>
      </c>
      <c r="J225" s="807">
        <v>2008</v>
      </c>
      <c r="K225" s="690"/>
      <c r="L225" s="690"/>
      <c r="M225" s="690"/>
      <c r="N225" s="690"/>
      <c r="O225" s="690"/>
      <c r="P225" s="807" t="s">
        <v>917</v>
      </c>
      <c r="Q225" s="815">
        <v>990000</v>
      </c>
      <c r="R225" s="893"/>
      <c r="S225" s="890"/>
      <c r="T225" s="699"/>
      <c r="U225" s="699"/>
      <c r="V225" s="690" t="str">
        <f t="shared" ref="V225:V229" si="91">MID(D225,2,7)</f>
        <v>2.06.04</v>
      </c>
      <c r="W225" s="699" t="str">
        <f t="shared" si="85"/>
        <v>MEJA DAN KURSI KERJA/RAPAT PEJABAT</v>
      </c>
      <c r="X225" s="699">
        <f t="shared" si="86"/>
        <v>5</v>
      </c>
      <c r="Y225" s="816">
        <f t="shared" si="73"/>
        <v>198000</v>
      </c>
      <c r="Z225" s="823">
        <f t="shared" si="74"/>
        <v>6</v>
      </c>
      <c r="AA225" s="824">
        <f t="shared" si="75"/>
        <v>990000</v>
      </c>
      <c r="AB225" s="824">
        <f t="shared" si="76"/>
        <v>0</v>
      </c>
      <c r="AC225" s="824">
        <f t="shared" si="77"/>
        <v>0</v>
      </c>
      <c r="AD225" s="824">
        <f t="shared" si="78"/>
        <v>0</v>
      </c>
      <c r="AE225" s="825">
        <f t="shared" si="79"/>
        <v>0</v>
      </c>
      <c r="AF225" s="824">
        <f t="shared" si="80"/>
        <v>0</v>
      </c>
      <c r="AG225" s="826">
        <f t="shared" ref="AG225:AG288" si="92">IF(Q225=AA225+AB225+AC225+AD225+AE225+AF225,0,Y225)</f>
        <v>0</v>
      </c>
      <c r="AH225" s="827">
        <f t="shared" si="87"/>
        <v>2008</v>
      </c>
      <c r="AI225" s="828">
        <f t="shared" si="81"/>
        <v>0</v>
      </c>
      <c r="AJ225" s="829">
        <f t="shared" si="89"/>
        <v>990000</v>
      </c>
      <c r="AK225" s="830">
        <f t="shared" si="90"/>
        <v>990000</v>
      </c>
      <c r="AL225" s="817">
        <f t="shared" si="88"/>
        <v>990000</v>
      </c>
      <c r="AM225" s="840">
        <f t="shared" si="82"/>
        <v>990000</v>
      </c>
      <c r="AN225" s="852">
        <v>990000</v>
      </c>
      <c r="AO225" s="849">
        <f t="shared" si="83"/>
        <v>0</v>
      </c>
    </row>
    <row r="226" spans="1:41" s="794" customFormat="1" ht="33" customHeight="1" x14ac:dyDescent="0.2">
      <c r="A226" s="794" t="str">
        <f t="shared" si="84"/>
        <v>02.06.04.01</v>
      </c>
      <c r="B226" s="806" t="s">
        <v>36</v>
      </c>
      <c r="C226" s="821">
        <v>194</v>
      </c>
      <c r="D226" s="699" t="s">
        <v>253</v>
      </c>
      <c r="E226" s="777" t="s">
        <v>864</v>
      </c>
      <c r="F226" s="822" t="s">
        <v>431</v>
      </c>
      <c r="G226" s="807" t="s">
        <v>258</v>
      </c>
      <c r="H226" s="807" t="s">
        <v>496</v>
      </c>
      <c r="I226" s="699" t="s">
        <v>265</v>
      </c>
      <c r="J226" s="807">
        <v>2008</v>
      </c>
      <c r="K226" s="690"/>
      <c r="L226" s="690"/>
      <c r="M226" s="690"/>
      <c r="N226" s="690"/>
      <c r="O226" s="690"/>
      <c r="P226" s="807" t="s">
        <v>917</v>
      </c>
      <c r="Q226" s="815">
        <v>990000</v>
      </c>
      <c r="R226" s="893"/>
      <c r="S226" s="890"/>
      <c r="T226" s="699"/>
      <c r="U226" s="699"/>
      <c r="V226" s="690" t="str">
        <f t="shared" si="91"/>
        <v>2.06.04</v>
      </c>
      <c r="W226" s="699" t="str">
        <f t="shared" si="85"/>
        <v>MEJA DAN KURSI KERJA/RAPAT PEJABAT</v>
      </c>
      <c r="X226" s="699">
        <f t="shared" si="86"/>
        <v>5</v>
      </c>
      <c r="Y226" s="816">
        <f t="shared" ref="Y226:Y289" si="93">(Q226)/X226</f>
        <v>198000</v>
      </c>
      <c r="Z226" s="823">
        <f t="shared" ref="Z226:Z289" si="94">2013-AH226+1</f>
        <v>6</v>
      </c>
      <c r="AA226" s="824">
        <f t="shared" ref="AA226:AA289" si="95">IF(Z226&gt;X226,Q226,Y226*Z226)</f>
        <v>990000</v>
      </c>
      <c r="AB226" s="824">
        <f t="shared" ref="AB226:AB289" si="96">IF(Q226=AA226,0,Y226)</f>
        <v>0</v>
      </c>
      <c r="AC226" s="824">
        <f t="shared" ref="AC226:AC289" si="97">IF(Q226=AA226+AB226,0,Y226)</f>
        <v>0</v>
      </c>
      <c r="AD226" s="824">
        <f t="shared" ref="AD226:AD289" si="98">IF(Q226=AA226+AB226+AC226,0,Y226)</f>
        <v>0</v>
      </c>
      <c r="AE226" s="825">
        <f t="shared" ref="AE226:AE289" si="99">IF(Q226=AA226+AB226+AC226+AD226,0,Y226)</f>
        <v>0</v>
      </c>
      <c r="AF226" s="824">
        <f t="shared" ref="AF226:AF289" si="100">IF(Q226=AA226+AB226+AC226+AD226+AE226,0,Y226)</f>
        <v>0</v>
      </c>
      <c r="AG226" s="826">
        <f t="shared" si="92"/>
        <v>0</v>
      </c>
      <c r="AH226" s="827">
        <f t="shared" si="87"/>
        <v>2008</v>
      </c>
      <c r="AI226" s="828">
        <f t="shared" ref="AI226:AI289" si="101">Q226-(AA226+AB226+AC226+AD226+AE226+AF226+AG226)</f>
        <v>0</v>
      </c>
      <c r="AJ226" s="829">
        <f t="shared" si="89"/>
        <v>990000</v>
      </c>
      <c r="AK226" s="830">
        <f t="shared" si="90"/>
        <v>990000</v>
      </c>
      <c r="AL226" s="817">
        <f t="shared" si="88"/>
        <v>990000</v>
      </c>
      <c r="AM226" s="840">
        <f t="shared" ref="AM226:AM289" si="102">AA226+AB226+AC226+AD226+AE226+AF226+AG226</f>
        <v>990000</v>
      </c>
      <c r="AN226" s="852">
        <v>990000</v>
      </c>
      <c r="AO226" s="849">
        <f t="shared" ref="AO226:AO289" si="103">AL226-AN226</f>
        <v>0</v>
      </c>
    </row>
    <row r="227" spans="1:41" s="794" customFormat="1" ht="33" customHeight="1" x14ac:dyDescent="0.2">
      <c r="A227" s="794" t="str">
        <f t="shared" si="84"/>
        <v>02.06.04.01</v>
      </c>
      <c r="B227" s="806" t="s">
        <v>36</v>
      </c>
      <c r="C227" s="821">
        <v>195</v>
      </c>
      <c r="D227" s="699" t="s">
        <v>253</v>
      </c>
      <c r="E227" s="777" t="s">
        <v>864</v>
      </c>
      <c r="F227" s="822" t="s">
        <v>432</v>
      </c>
      <c r="G227" s="807" t="s">
        <v>258</v>
      </c>
      <c r="H227" s="807" t="s">
        <v>496</v>
      </c>
      <c r="I227" s="699" t="s">
        <v>265</v>
      </c>
      <c r="J227" s="807">
        <v>2008</v>
      </c>
      <c r="K227" s="690"/>
      <c r="L227" s="690"/>
      <c r="M227" s="690"/>
      <c r="N227" s="690"/>
      <c r="O227" s="690"/>
      <c r="P227" s="807" t="s">
        <v>917</v>
      </c>
      <c r="Q227" s="815">
        <v>990000</v>
      </c>
      <c r="R227" s="893"/>
      <c r="S227" s="890"/>
      <c r="T227" s="699"/>
      <c r="U227" s="699"/>
      <c r="V227" s="690" t="str">
        <f t="shared" si="91"/>
        <v>2.06.04</v>
      </c>
      <c r="W227" s="699" t="str">
        <f t="shared" si="85"/>
        <v>MEJA DAN KURSI KERJA/RAPAT PEJABAT</v>
      </c>
      <c r="X227" s="699">
        <f t="shared" si="86"/>
        <v>5</v>
      </c>
      <c r="Y227" s="816">
        <f t="shared" si="93"/>
        <v>198000</v>
      </c>
      <c r="Z227" s="823">
        <f t="shared" si="94"/>
        <v>6</v>
      </c>
      <c r="AA227" s="824">
        <f t="shared" si="95"/>
        <v>990000</v>
      </c>
      <c r="AB227" s="824">
        <f t="shared" si="96"/>
        <v>0</v>
      </c>
      <c r="AC227" s="824">
        <f t="shared" si="97"/>
        <v>0</v>
      </c>
      <c r="AD227" s="824">
        <f t="shared" si="98"/>
        <v>0</v>
      </c>
      <c r="AE227" s="825">
        <f t="shared" si="99"/>
        <v>0</v>
      </c>
      <c r="AF227" s="824">
        <f t="shared" si="100"/>
        <v>0</v>
      </c>
      <c r="AG227" s="826">
        <f t="shared" si="92"/>
        <v>0</v>
      </c>
      <c r="AH227" s="827">
        <f t="shared" si="87"/>
        <v>2008</v>
      </c>
      <c r="AI227" s="828">
        <f t="shared" si="101"/>
        <v>0</v>
      </c>
      <c r="AJ227" s="829">
        <f t="shared" si="89"/>
        <v>990000</v>
      </c>
      <c r="AK227" s="830">
        <f t="shared" si="90"/>
        <v>990000</v>
      </c>
      <c r="AL227" s="817">
        <f t="shared" si="88"/>
        <v>990000</v>
      </c>
      <c r="AM227" s="840">
        <f t="shared" si="102"/>
        <v>990000</v>
      </c>
      <c r="AN227" s="852">
        <v>990000</v>
      </c>
      <c r="AO227" s="849">
        <f t="shared" si="103"/>
        <v>0</v>
      </c>
    </row>
    <row r="228" spans="1:41" s="794" customFormat="1" ht="33" customHeight="1" x14ac:dyDescent="0.2">
      <c r="A228" s="794" t="str">
        <f t="shared" ref="A228:A291" si="104">LEFT(D228,11)</f>
        <v>02.06.04.01</v>
      </c>
      <c r="B228" s="806" t="s">
        <v>36</v>
      </c>
      <c r="C228" s="821">
        <v>196</v>
      </c>
      <c r="D228" s="699" t="s">
        <v>253</v>
      </c>
      <c r="E228" s="777" t="s">
        <v>864</v>
      </c>
      <c r="F228" s="822" t="s">
        <v>433</v>
      </c>
      <c r="G228" s="807" t="s">
        <v>258</v>
      </c>
      <c r="H228" s="807" t="s">
        <v>496</v>
      </c>
      <c r="I228" s="699" t="s">
        <v>265</v>
      </c>
      <c r="J228" s="807">
        <v>2008</v>
      </c>
      <c r="K228" s="690"/>
      <c r="L228" s="690"/>
      <c r="M228" s="690"/>
      <c r="N228" s="690"/>
      <c r="O228" s="690"/>
      <c r="P228" s="807" t="s">
        <v>917</v>
      </c>
      <c r="Q228" s="815">
        <v>990000</v>
      </c>
      <c r="R228" s="893"/>
      <c r="S228" s="890"/>
      <c r="T228" s="699"/>
      <c r="U228" s="699"/>
      <c r="V228" s="690" t="str">
        <f t="shared" si="91"/>
        <v>2.06.04</v>
      </c>
      <c r="W228" s="699" t="str">
        <f t="shared" si="85"/>
        <v>MEJA DAN KURSI KERJA/RAPAT PEJABAT</v>
      </c>
      <c r="X228" s="699">
        <f t="shared" si="86"/>
        <v>5</v>
      </c>
      <c r="Y228" s="816">
        <f t="shared" si="93"/>
        <v>198000</v>
      </c>
      <c r="Z228" s="823">
        <f t="shared" si="94"/>
        <v>6</v>
      </c>
      <c r="AA228" s="824">
        <f t="shared" si="95"/>
        <v>990000</v>
      </c>
      <c r="AB228" s="824">
        <f t="shared" si="96"/>
        <v>0</v>
      </c>
      <c r="AC228" s="824">
        <f t="shared" si="97"/>
        <v>0</v>
      </c>
      <c r="AD228" s="824">
        <f t="shared" si="98"/>
        <v>0</v>
      </c>
      <c r="AE228" s="825">
        <f t="shared" si="99"/>
        <v>0</v>
      </c>
      <c r="AF228" s="824">
        <f t="shared" si="100"/>
        <v>0</v>
      </c>
      <c r="AG228" s="826">
        <f t="shared" si="92"/>
        <v>0</v>
      </c>
      <c r="AH228" s="827">
        <f t="shared" si="87"/>
        <v>2008</v>
      </c>
      <c r="AI228" s="828">
        <f t="shared" si="101"/>
        <v>0</v>
      </c>
      <c r="AJ228" s="829">
        <f t="shared" si="89"/>
        <v>990000</v>
      </c>
      <c r="AK228" s="830">
        <f t="shared" si="90"/>
        <v>990000</v>
      </c>
      <c r="AL228" s="817">
        <f t="shared" si="88"/>
        <v>990000</v>
      </c>
      <c r="AM228" s="840">
        <f t="shared" si="102"/>
        <v>990000</v>
      </c>
      <c r="AN228" s="852">
        <v>990000</v>
      </c>
      <c r="AO228" s="849">
        <f t="shared" si="103"/>
        <v>0</v>
      </c>
    </row>
    <row r="229" spans="1:41" s="794" customFormat="1" ht="33" customHeight="1" x14ac:dyDescent="0.2">
      <c r="A229" s="794" t="str">
        <f t="shared" si="104"/>
        <v>02.06.04.01</v>
      </c>
      <c r="B229" s="806" t="s">
        <v>36</v>
      </c>
      <c r="C229" s="821">
        <v>197</v>
      </c>
      <c r="D229" s="699" t="s">
        <v>253</v>
      </c>
      <c r="E229" s="777" t="s">
        <v>864</v>
      </c>
      <c r="F229" s="822" t="s">
        <v>434</v>
      </c>
      <c r="G229" s="807" t="s">
        <v>258</v>
      </c>
      <c r="H229" s="807" t="s">
        <v>496</v>
      </c>
      <c r="I229" s="699" t="s">
        <v>265</v>
      </c>
      <c r="J229" s="807">
        <v>2008</v>
      </c>
      <c r="K229" s="690"/>
      <c r="L229" s="690"/>
      <c r="M229" s="690"/>
      <c r="N229" s="690"/>
      <c r="O229" s="690"/>
      <c r="P229" s="807" t="s">
        <v>917</v>
      </c>
      <c r="Q229" s="815">
        <v>990000</v>
      </c>
      <c r="R229" s="893"/>
      <c r="S229" s="890"/>
      <c r="T229" s="699"/>
      <c r="U229" s="699"/>
      <c r="V229" s="690" t="str">
        <f t="shared" si="91"/>
        <v>2.06.04</v>
      </c>
      <c r="W229" s="699" t="str">
        <f t="shared" si="85"/>
        <v>MEJA DAN KURSI KERJA/RAPAT PEJABAT</v>
      </c>
      <c r="X229" s="699">
        <f t="shared" si="86"/>
        <v>5</v>
      </c>
      <c r="Y229" s="816">
        <f t="shared" si="93"/>
        <v>198000</v>
      </c>
      <c r="Z229" s="823">
        <f t="shared" si="94"/>
        <v>6</v>
      </c>
      <c r="AA229" s="824">
        <f t="shared" si="95"/>
        <v>990000</v>
      </c>
      <c r="AB229" s="824">
        <f t="shared" si="96"/>
        <v>0</v>
      </c>
      <c r="AC229" s="824">
        <f t="shared" si="97"/>
        <v>0</v>
      </c>
      <c r="AD229" s="824">
        <f t="shared" si="98"/>
        <v>0</v>
      </c>
      <c r="AE229" s="825">
        <f t="shared" si="99"/>
        <v>0</v>
      </c>
      <c r="AF229" s="824">
        <f t="shared" si="100"/>
        <v>0</v>
      </c>
      <c r="AG229" s="826">
        <f t="shared" si="92"/>
        <v>0</v>
      </c>
      <c r="AH229" s="827">
        <f t="shared" si="87"/>
        <v>2008</v>
      </c>
      <c r="AI229" s="828">
        <f t="shared" si="101"/>
        <v>0</v>
      </c>
      <c r="AJ229" s="829">
        <f t="shared" si="89"/>
        <v>990000</v>
      </c>
      <c r="AK229" s="830">
        <f t="shared" si="90"/>
        <v>990000</v>
      </c>
      <c r="AL229" s="817">
        <f t="shared" si="88"/>
        <v>990000</v>
      </c>
      <c r="AM229" s="840">
        <f t="shared" si="102"/>
        <v>990000</v>
      </c>
      <c r="AN229" s="852">
        <v>990000</v>
      </c>
      <c r="AO229" s="849">
        <f t="shared" si="103"/>
        <v>0</v>
      </c>
    </row>
    <row r="230" spans="1:41" s="794" customFormat="1" ht="33" customHeight="1" x14ac:dyDescent="0.2">
      <c r="A230" s="794" t="str">
        <f t="shared" si="104"/>
        <v>02.06.02.01</v>
      </c>
      <c r="B230" s="806" t="s">
        <v>36</v>
      </c>
      <c r="C230" s="821">
        <v>198</v>
      </c>
      <c r="D230" s="699" t="s">
        <v>423</v>
      </c>
      <c r="E230" s="777" t="s">
        <v>876</v>
      </c>
      <c r="F230" s="822" t="s">
        <v>435</v>
      </c>
      <c r="G230" s="807" t="s">
        <v>498</v>
      </c>
      <c r="H230" s="699"/>
      <c r="I230" s="699" t="s">
        <v>497</v>
      </c>
      <c r="J230" s="807">
        <v>2008</v>
      </c>
      <c r="K230" s="690"/>
      <c r="L230" s="690"/>
      <c r="M230" s="690"/>
      <c r="N230" s="690"/>
      <c r="O230" s="690"/>
      <c r="P230" s="807" t="s">
        <v>917</v>
      </c>
      <c r="Q230" s="815">
        <v>1001000</v>
      </c>
      <c r="R230" s="893"/>
      <c r="S230" s="890"/>
      <c r="T230" s="699"/>
      <c r="U230" s="699"/>
      <c r="V230" s="690" t="str">
        <f t="shared" ref="V230:V288" si="105">MID(D230,2,7)</f>
        <v>2.06.02</v>
      </c>
      <c r="W230" s="699" t="str">
        <f t="shared" ref="W230:W267" si="106">VLOOKUP(V230,kelompok,2,0)</f>
        <v>ALAT RUMAH TANGGA</v>
      </c>
      <c r="X230" s="699">
        <f t="shared" ref="X230:X267" si="107">VLOOKUP(V230,MASAMANFAAT,4,0)</f>
        <v>5</v>
      </c>
      <c r="Y230" s="816">
        <f t="shared" si="93"/>
        <v>200200</v>
      </c>
      <c r="Z230" s="823">
        <f t="shared" si="94"/>
        <v>6</v>
      </c>
      <c r="AA230" s="824">
        <f t="shared" si="95"/>
        <v>1001000</v>
      </c>
      <c r="AB230" s="824">
        <f t="shared" si="96"/>
        <v>0</v>
      </c>
      <c r="AC230" s="824">
        <f t="shared" si="97"/>
        <v>0</v>
      </c>
      <c r="AD230" s="824">
        <f t="shared" si="98"/>
        <v>0</v>
      </c>
      <c r="AE230" s="825">
        <f t="shared" si="99"/>
        <v>0</v>
      </c>
      <c r="AF230" s="824">
        <f t="shared" si="100"/>
        <v>0</v>
      </c>
      <c r="AG230" s="824">
        <f t="shared" si="92"/>
        <v>0</v>
      </c>
      <c r="AH230" s="827">
        <f t="shared" ref="AH230:AH268" si="108">J230</f>
        <v>2008</v>
      </c>
      <c r="AI230" s="828">
        <f t="shared" si="101"/>
        <v>0</v>
      </c>
      <c r="AJ230" s="829">
        <f t="shared" ref="AJ230:AJ287" si="109">AA230+AB230+AC230+AD230</f>
        <v>1001000</v>
      </c>
      <c r="AK230" s="830">
        <f t="shared" ref="AK230:AK287" si="110">AA230+AB230+AC230+AD230+AE230</f>
        <v>1001000</v>
      </c>
      <c r="AL230" s="817">
        <f t="shared" ref="AL230:AL268" si="111">AA230+AB230+AC230+AD230+AE230+AF230</f>
        <v>1001000</v>
      </c>
      <c r="AM230" s="817">
        <f t="shared" si="102"/>
        <v>1001000</v>
      </c>
      <c r="AN230" s="852">
        <v>1001000</v>
      </c>
      <c r="AO230" s="849">
        <f t="shared" si="103"/>
        <v>0</v>
      </c>
    </row>
    <row r="231" spans="1:41" s="794" customFormat="1" ht="33" customHeight="1" x14ac:dyDescent="0.2">
      <c r="A231" s="794" t="str">
        <f t="shared" si="104"/>
        <v>02.06.02.01</v>
      </c>
      <c r="B231" s="806" t="s">
        <v>36</v>
      </c>
      <c r="C231" s="821">
        <v>199</v>
      </c>
      <c r="D231" s="699" t="s">
        <v>423</v>
      </c>
      <c r="E231" s="777" t="s">
        <v>876</v>
      </c>
      <c r="F231" s="822" t="s">
        <v>436</v>
      </c>
      <c r="G231" s="807" t="s">
        <v>498</v>
      </c>
      <c r="H231" s="699"/>
      <c r="I231" s="699" t="s">
        <v>497</v>
      </c>
      <c r="J231" s="807">
        <v>2008</v>
      </c>
      <c r="K231" s="690"/>
      <c r="L231" s="690"/>
      <c r="M231" s="690"/>
      <c r="N231" s="690"/>
      <c r="O231" s="690"/>
      <c r="P231" s="807" t="s">
        <v>917</v>
      </c>
      <c r="Q231" s="815">
        <v>1001000</v>
      </c>
      <c r="R231" s="893"/>
      <c r="S231" s="890"/>
      <c r="T231" s="699"/>
      <c r="U231" s="699"/>
      <c r="V231" s="690" t="str">
        <f t="shared" si="105"/>
        <v>2.06.02</v>
      </c>
      <c r="W231" s="699" t="str">
        <f t="shared" si="106"/>
        <v>ALAT RUMAH TANGGA</v>
      </c>
      <c r="X231" s="699">
        <f t="shared" si="107"/>
        <v>5</v>
      </c>
      <c r="Y231" s="816">
        <f t="shared" si="93"/>
        <v>200200</v>
      </c>
      <c r="Z231" s="823">
        <f t="shared" si="94"/>
        <v>6</v>
      </c>
      <c r="AA231" s="824">
        <f t="shared" si="95"/>
        <v>1001000</v>
      </c>
      <c r="AB231" s="824">
        <f t="shared" si="96"/>
        <v>0</v>
      </c>
      <c r="AC231" s="824">
        <f t="shared" si="97"/>
        <v>0</v>
      </c>
      <c r="AD231" s="824">
        <f t="shared" si="98"/>
        <v>0</v>
      </c>
      <c r="AE231" s="825">
        <f t="shared" si="99"/>
        <v>0</v>
      </c>
      <c r="AF231" s="824">
        <f t="shared" si="100"/>
        <v>0</v>
      </c>
      <c r="AG231" s="824">
        <f t="shared" si="92"/>
        <v>0</v>
      </c>
      <c r="AH231" s="827">
        <f t="shared" si="108"/>
        <v>2008</v>
      </c>
      <c r="AI231" s="828">
        <f t="shared" si="101"/>
        <v>0</v>
      </c>
      <c r="AJ231" s="829">
        <f t="shared" si="109"/>
        <v>1001000</v>
      </c>
      <c r="AK231" s="830">
        <f t="shared" si="110"/>
        <v>1001000</v>
      </c>
      <c r="AL231" s="817">
        <f t="shared" si="111"/>
        <v>1001000</v>
      </c>
      <c r="AM231" s="817">
        <f t="shared" si="102"/>
        <v>1001000</v>
      </c>
      <c r="AN231" s="852">
        <v>1001000</v>
      </c>
      <c r="AO231" s="849">
        <f t="shared" si="103"/>
        <v>0</v>
      </c>
    </row>
    <row r="232" spans="1:41" s="794" customFormat="1" ht="33" customHeight="1" x14ac:dyDescent="0.2">
      <c r="A232" s="794" t="str">
        <f t="shared" si="104"/>
        <v>02.06.02.01</v>
      </c>
      <c r="B232" s="806" t="s">
        <v>36</v>
      </c>
      <c r="C232" s="821">
        <v>200</v>
      </c>
      <c r="D232" s="699" t="s">
        <v>423</v>
      </c>
      <c r="E232" s="777" t="s">
        <v>876</v>
      </c>
      <c r="F232" s="822" t="s">
        <v>437</v>
      </c>
      <c r="G232" s="807" t="s">
        <v>498</v>
      </c>
      <c r="H232" s="699"/>
      <c r="I232" s="699" t="s">
        <v>497</v>
      </c>
      <c r="J232" s="807">
        <v>2008</v>
      </c>
      <c r="K232" s="690"/>
      <c r="L232" s="690"/>
      <c r="M232" s="690"/>
      <c r="N232" s="690"/>
      <c r="O232" s="690"/>
      <c r="P232" s="807" t="s">
        <v>917</v>
      </c>
      <c r="Q232" s="815">
        <v>1001000</v>
      </c>
      <c r="R232" s="893"/>
      <c r="S232" s="890"/>
      <c r="T232" s="699"/>
      <c r="U232" s="699"/>
      <c r="V232" s="690" t="str">
        <f t="shared" si="105"/>
        <v>2.06.02</v>
      </c>
      <c r="W232" s="699" t="str">
        <f t="shared" si="106"/>
        <v>ALAT RUMAH TANGGA</v>
      </c>
      <c r="X232" s="699">
        <f t="shared" si="107"/>
        <v>5</v>
      </c>
      <c r="Y232" s="816">
        <f t="shared" si="93"/>
        <v>200200</v>
      </c>
      <c r="Z232" s="823">
        <f t="shared" si="94"/>
        <v>6</v>
      </c>
      <c r="AA232" s="824">
        <f t="shared" si="95"/>
        <v>1001000</v>
      </c>
      <c r="AB232" s="824">
        <f t="shared" si="96"/>
        <v>0</v>
      </c>
      <c r="AC232" s="824">
        <f t="shared" si="97"/>
        <v>0</v>
      </c>
      <c r="AD232" s="824">
        <f t="shared" si="98"/>
        <v>0</v>
      </c>
      <c r="AE232" s="825">
        <f t="shared" si="99"/>
        <v>0</v>
      </c>
      <c r="AF232" s="824">
        <f t="shared" si="100"/>
        <v>0</v>
      </c>
      <c r="AG232" s="824">
        <f t="shared" si="92"/>
        <v>0</v>
      </c>
      <c r="AH232" s="827">
        <f t="shared" si="108"/>
        <v>2008</v>
      </c>
      <c r="AI232" s="828">
        <f t="shared" si="101"/>
        <v>0</v>
      </c>
      <c r="AJ232" s="829">
        <f t="shared" si="109"/>
        <v>1001000</v>
      </c>
      <c r="AK232" s="830">
        <f t="shared" si="110"/>
        <v>1001000</v>
      </c>
      <c r="AL232" s="817">
        <f t="shared" si="111"/>
        <v>1001000</v>
      </c>
      <c r="AM232" s="817">
        <f t="shared" si="102"/>
        <v>1001000</v>
      </c>
      <c r="AN232" s="852">
        <v>1001000</v>
      </c>
      <c r="AO232" s="849">
        <f t="shared" si="103"/>
        <v>0</v>
      </c>
    </row>
    <row r="233" spans="1:41" s="794" customFormat="1" ht="33" customHeight="1" x14ac:dyDescent="0.2">
      <c r="A233" s="794" t="str">
        <f t="shared" si="104"/>
        <v>02.06.02.01</v>
      </c>
      <c r="B233" s="806" t="s">
        <v>36</v>
      </c>
      <c r="C233" s="821">
        <v>201</v>
      </c>
      <c r="D233" s="699" t="s">
        <v>423</v>
      </c>
      <c r="E233" s="777" t="s">
        <v>876</v>
      </c>
      <c r="F233" s="822" t="s">
        <v>438</v>
      </c>
      <c r="G233" s="807" t="s">
        <v>498</v>
      </c>
      <c r="H233" s="699"/>
      <c r="I233" s="699" t="s">
        <v>497</v>
      </c>
      <c r="J233" s="807">
        <v>2008</v>
      </c>
      <c r="K233" s="690"/>
      <c r="L233" s="690"/>
      <c r="M233" s="690"/>
      <c r="N233" s="690"/>
      <c r="O233" s="690"/>
      <c r="P233" s="807" t="s">
        <v>917</v>
      </c>
      <c r="Q233" s="815">
        <v>1001000</v>
      </c>
      <c r="R233" s="893"/>
      <c r="S233" s="890"/>
      <c r="T233" s="699"/>
      <c r="U233" s="699"/>
      <c r="V233" s="690" t="str">
        <f t="shared" si="105"/>
        <v>2.06.02</v>
      </c>
      <c r="W233" s="699" t="str">
        <f t="shared" si="106"/>
        <v>ALAT RUMAH TANGGA</v>
      </c>
      <c r="X233" s="699">
        <f t="shared" si="107"/>
        <v>5</v>
      </c>
      <c r="Y233" s="816">
        <f t="shared" si="93"/>
        <v>200200</v>
      </c>
      <c r="Z233" s="823">
        <f t="shared" si="94"/>
        <v>6</v>
      </c>
      <c r="AA233" s="824">
        <f t="shared" si="95"/>
        <v>1001000</v>
      </c>
      <c r="AB233" s="824">
        <f t="shared" si="96"/>
        <v>0</v>
      </c>
      <c r="AC233" s="824">
        <f t="shared" si="97"/>
        <v>0</v>
      </c>
      <c r="AD233" s="824">
        <f t="shared" si="98"/>
        <v>0</v>
      </c>
      <c r="AE233" s="825">
        <f t="shared" si="99"/>
        <v>0</v>
      </c>
      <c r="AF233" s="824">
        <f t="shared" si="100"/>
        <v>0</v>
      </c>
      <c r="AG233" s="824">
        <f t="shared" si="92"/>
        <v>0</v>
      </c>
      <c r="AH233" s="827">
        <f t="shared" si="108"/>
        <v>2008</v>
      </c>
      <c r="AI233" s="828">
        <f t="shared" si="101"/>
        <v>0</v>
      </c>
      <c r="AJ233" s="829">
        <f t="shared" si="109"/>
        <v>1001000</v>
      </c>
      <c r="AK233" s="830">
        <f t="shared" si="110"/>
        <v>1001000</v>
      </c>
      <c r="AL233" s="817">
        <f t="shared" si="111"/>
        <v>1001000</v>
      </c>
      <c r="AM233" s="817">
        <f t="shared" si="102"/>
        <v>1001000</v>
      </c>
      <c r="AN233" s="852">
        <v>1001000</v>
      </c>
      <c r="AO233" s="849">
        <f t="shared" si="103"/>
        <v>0</v>
      </c>
    </row>
    <row r="234" spans="1:41" s="794" customFormat="1" ht="33" customHeight="1" x14ac:dyDescent="0.2">
      <c r="A234" s="794" t="str">
        <f t="shared" si="104"/>
        <v>02.06.02.01</v>
      </c>
      <c r="B234" s="806" t="s">
        <v>36</v>
      </c>
      <c r="C234" s="821">
        <v>202</v>
      </c>
      <c r="D234" s="699" t="s">
        <v>423</v>
      </c>
      <c r="E234" s="777" t="s">
        <v>876</v>
      </c>
      <c r="F234" s="822" t="s">
        <v>439</v>
      </c>
      <c r="G234" s="807" t="s">
        <v>498</v>
      </c>
      <c r="H234" s="699"/>
      <c r="I234" s="699" t="s">
        <v>497</v>
      </c>
      <c r="J234" s="807">
        <v>2008</v>
      </c>
      <c r="K234" s="690"/>
      <c r="L234" s="690"/>
      <c r="M234" s="690"/>
      <c r="N234" s="690"/>
      <c r="O234" s="690"/>
      <c r="P234" s="807" t="s">
        <v>917</v>
      </c>
      <c r="Q234" s="815">
        <v>1001000</v>
      </c>
      <c r="R234" s="893"/>
      <c r="S234" s="890"/>
      <c r="T234" s="699"/>
      <c r="U234" s="699"/>
      <c r="V234" s="690" t="str">
        <f t="shared" si="105"/>
        <v>2.06.02</v>
      </c>
      <c r="W234" s="699" t="str">
        <f t="shared" si="106"/>
        <v>ALAT RUMAH TANGGA</v>
      </c>
      <c r="X234" s="699">
        <f t="shared" si="107"/>
        <v>5</v>
      </c>
      <c r="Y234" s="816">
        <f t="shared" si="93"/>
        <v>200200</v>
      </c>
      <c r="Z234" s="823">
        <f t="shared" si="94"/>
        <v>6</v>
      </c>
      <c r="AA234" s="824">
        <f t="shared" si="95"/>
        <v>1001000</v>
      </c>
      <c r="AB234" s="824">
        <f t="shared" si="96"/>
        <v>0</v>
      </c>
      <c r="AC234" s="824">
        <f t="shared" si="97"/>
        <v>0</v>
      </c>
      <c r="AD234" s="824">
        <f t="shared" si="98"/>
        <v>0</v>
      </c>
      <c r="AE234" s="825">
        <f t="shared" si="99"/>
        <v>0</v>
      </c>
      <c r="AF234" s="824">
        <f t="shared" si="100"/>
        <v>0</v>
      </c>
      <c r="AG234" s="824">
        <f t="shared" si="92"/>
        <v>0</v>
      </c>
      <c r="AH234" s="827">
        <f t="shared" si="108"/>
        <v>2008</v>
      </c>
      <c r="AI234" s="828">
        <f t="shared" si="101"/>
        <v>0</v>
      </c>
      <c r="AJ234" s="829">
        <f t="shared" si="109"/>
        <v>1001000</v>
      </c>
      <c r="AK234" s="830">
        <f t="shared" si="110"/>
        <v>1001000</v>
      </c>
      <c r="AL234" s="817">
        <f t="shared" si="111"/>
        <v>1001000</v>
      </c>
      <c r="AM234" s="817">
        <f t="shared" si="102"/>
        <v>1001000</v>
      </c>
      <c r="AN234" s="852">
        <v>1001000</v>
      </c>
      <c r="AO234" s="849">
        <f t="shared" si="103"/>
        <v>0</v>
      </c>
    </row>
    <row r="235" spans="1:41" s="794" customFormat="1" ht="33" customHeight="1" x14ac:dyDescent="0.2">
      <c r="A235" s="794" t="str">
        <f t="shared" si="104"/>
        <v>02.06.02.01</v>
      </c>
      <c r="B235" s="806" t="s">
        <v>36</v>
      </c>
      <c r="C235" s="821">
        <v>203</v>
      </c>
      <c r="D235" s="699" t="s">
        <v>423</v>
      </c>
      <c r="E235" s="777" t="s">
        <v>876</v>
      </c>
      <c r="F235" s="822" t="s">
        <v>440</v>
      </c>
      <c r="G235" s="807" t="s">
        <v>498</v>
      </c>
      <c r="H235" s="699"/>
      <c r="I235" s="699" t="s">
        <v>497</v>
      </c>
      <c r="J235" s="807">
        <v>2008</v>
      </c>
      <c r="K235" s="690"/>
      <c r="L235" s="690"/>
      <c r="M235" s="690"/>
      <c r="N235" s="690"/>
      <c r="O235" s="690"/>
      <c r="P235" s="807" t="s">
        <v>917</v>
      </c>
      <c r="Q235" s="815">
        <v>1001000</v>
      </c>
      <c r="R235" s="893"/>
      <c r="S235" s="890"/>
      <c r="T235" s="699"/>
      <c r="U235" s="699"/>
      <c r="V235" s="690" t="str">
        <f t="shared" si="105"/>
        <v>2.06.02</v>
      </c>
      <c r="W235" s="699" t="str">
        <f t="shared" si="106"/>
        <v>ALAT RUMAH TANGGA</v>
      </c>
      <c r="X235" s="699">
        <f t="shared" si="107"/>
        <v>5</v>
      </c>
      <c r="Y235" s="816">
        <f t="shared" si="93"/>
        <v>200200</v>
      </c>
      <c r="Z235" s="823">
        <f t="shared" si="94"/>
        <v>6</v>
      </c>
      <c r="AA235" s="824">
        <f t="shared" si="95"/>
        <v>1001000</v>
      </c>
      <c r="AB235" s="824">
        <f t="shared" si="96"/>
        <v>0</v>
      </c>
      <c r="AC235" s="824">
        <f t="shared" si="97"/>
        <v>0</v>
      </c>
      <c r="AD235" s="824">
        <f t="shared" si="98"/>
        <v>0</v>
      </c>
      <c r="AE235" s="825">
        <f t="shared" si="99"/>
        <v>0</v>
      </c>
      <c r="AF235" s="824">
        <f t="shared" si="100"/>
        <v>0</v>
      </c>
      <c r="AG235" s="824">
        <f t="shared" si="92"/>
        <v>0</v>
      </c>
      <c r="AH235" s="827">
        <f t="shared" si="108"/>
        <v>2008</v>
      </c>
      <c r="AI235" s="828">
        <f t="shared" si="101"/>
        <v>0</v>
      </c>
      <c r="AJ235" s="829">
        <f t="shared" si="109"/>
        <v>1001000</v>
      </c>
      <c r="AK235" s="830">
        <f t="shared" si="110"/>
        <v>1001000</v>
      </c>
      <c r="AL235" s="817">
        <f t="shared" si="111"/>
        <v>1001000</v>
      </c>
      <c r="AM235" s="817">
        <f t="shared" si="102"/>
        <v>1001000</v>
      </c>
      <c r="AN235" s="852">
        <v>1001000</v>
      </c>
      <c r="AO235" s="849">
        <f t="shared" si="103"/>
        <v>0</v>
      </c>
    </row>
    <row r="236" spans="1:41" s="794" customFormat="1" ht="33" customHeight="1" x14ac:dyDescent="0.2">
      <c r="A236" s="794" t="str">
        <f t="shared" si="104"/>
        <v>02.06.02.01</v>
      </c>
      <c r="B236" s="806" t="s">
        <v>36</v>
      </c>
      <c r="C236" s="821">
        <v>204</v>
      </c>
      <c r="D236" s="699" t="s">
        <v>423</v>
      </c>
      <c r="E236" s="699" t="s">
        <v>876</v>
      </c>
      <c r="F236" s="822" t="s">
        <v>441</v>
      </c>
      <c r="G236" s="807" t="s">
        <v>498</v>
      </c>
      <c r="H236" s="699"/>
      <c r="I236" s="699" t="s">
        <v>497</v>
      </c>
      <c r="J236" s="807">
        <v>2008</v>
      </c>
      <c r="K236" s="690"/>
      <c r="L236" s="690"/>
      <c r="M236" s="690"/>
      <c r="N236" s="690"/>
      <c r="O236" s="690"/>
      <c r="P236" s="807" t="s">
        <v>917</v>
      </c>
      <c r="Q236" s="815">
        <v>1001000</v>
      </c>
      <c r="R236" s="893"/>
      <c r="S236" s="890"/>
      <c r="T236" s="699"/>
      <c r="U236" s="699"/>
      <c r="V236" s="690" t="str">
        <f t="shared" si="105"/>
        <v>2.06.02</v>
      </c>
      <c r="W236" s="699" t="str">
        <f t="shared" si="106"/>
        <v>ALAT RUMAH TANGGA</v>
      </c>
      <c r="X236" s="699">
        <f t="shared" si="107"/>
        <v>5</v>
      </c>
      <c r="Y236" s="816">
        <f t="shared" si="93"/>
        <v>200200</v>
      </c>
      <c r="Z236" s="823">
        <f t="shared" si="94"/>
        <v>6</v>
      </c>
      <c r="AA236" s="824">
        <f t="shared" si="95"/>
        <v>1001000</v>
      </c>
      <c r="AB236" s="824">
        <f t="shared" si="96"/>
        <v>0</v>
      </c>
      <c r="AC236" s="824">
        <f t="shared" si="97"/>
        <v>0</v>
      </c>
      <c r="AD236" s="824">
        <f t="shared" si="98"/>
        <v>0</v>
      </c>
      <c r="AE236" s="825">
        <f t="shared" si="99"/>
        <v>0</v>
      </c>
      <c r="AF236" s="824">
        <f t="shared" si="100"/>
        <v>0</v>
      </c>
      <c r="AG236" s="824">
        <f t="shared" si="92"/>
        <v>0</v>
      </c>
      <c r="AH236" s="827">
        <f t="shared" si="108"/>
        <v>2008</v>
      </c>
      <c r="AI236" s="828">
        <f t="shared" si="101"/>
        <v>0</v>
      </c>
      <c r="AJ236" s="829">
        <f t="shared" si="109"/>
        <v>1001000</v>
      </c>
      <c r="AK236" s="830">
        <f t="shared" si="110"/>
        <v>1001000</v>
      </c>
      <c r="AL236" s="817">
        <f t="shared" si="111"/>
        <v>1001000</v>
      </c>
      <c r="AM236" s="817">
        <f t="shared" si="102"/>
        <v>1001000</v>
      </c>
      <c r="AN236" s="852">
        <v>1001000</v>
      </c>
      <c r="AO236" s="849">
        <f t="shared" si="103"/>
        <v>0</v>
      </c>
    </row>
    <row r="237" spans="1:41" s="794" customFormat="1" ht="33" customHeight="1" x14ac:dyDescent="0.2">
      <c r="A237" s="794" t="str">
        <f t="shared" si="104"/>
        <v>02.06.02.01</v>
      </c>
      <c r="B237" s="806" t="s">
        <v>36</v>
      </c>
      <c r="C237" s="821">
        <v>205</v>
      </c>
      <c r="D237" s="699" t="s">
        <v>423</v>
      </c>
      <c r="E237" s="699" t="s">
        <v>876</v>
      </c>
      <c r="F237" s="822" t="s">
        <v>442</v>
      </c>
      <c r="G237" s="807" t="s">
        <v>498</v>
      </c>
      <c r="H237" s="699"/>
      <c r="I237" s="699" t="s">
        <v>497</v>
      </c>
      <c r="J237" s="807">
        <v>2008</v>
      </c>
      <c r="K237" s="690"/>
      <c r="L237" s="690"/>
      <c r="M237" s="690"/>
      <c r="N237" s="690"/>
      <c r="O237" s="690"/>
      <c r="P237" s="807" t="s">
        <v>917</v>
      </c>
      <c r="Q237" s="815">
        <v>1001000</v>
      </c>
      <c r="R237" s="893"/>
      <c r="S237" s="890"/>
      <c r="T237" s="699"/>
      <c r="U237" s="699"/>
      <c r="V237" s="690" t="str">
        <f t="shared" si="105"/>
        <v>2.06.02</v>
      </c>
      <c r="W237" s="699" t="str">
        <f t="shared" si="106"/>
        <v>ALAT RUMAH TANGGA</v>
      </c>
      <c r="X237" s="699">
        <f t="shared" si="107"/>
        <v>5</v>
      </c>
      <c r="Y237" s="816">
        <f t="shared" si="93"/>
        <v>200200</v>
      </c>
      <c r="Z237" s="823">
        <f t="shared" si="94"/>
        <v>6</v>
      </c>
      <c r="AA237" s="824">
        <f t="shared" si="95"/>
        <v>1001000</v>
      </c>
      <c r="AB237" s="824">
        <f t="shared" si="96"/>
        <v>0</v>
      </c>
      <c r="AC237" s="824">
        <f t="shared" si="97"/>
        <v>0</v>
      </c>
      <c r="AD237" s="824">
        <f t="shared" si="98"/>
        <v>0</v>
      </c>
      <c r="AE237" s="825">
        <f t="shared" si="99"/>
        <v>0</v>
      </c>
      <c r="AF237" s="824">
        <f t="shared" si="100"/>
        <v>0</v>
      </c>
      <c r="AG237" s="824">
        <f t="shared" si="92"/>
        <v>0</v>
      </c>
      <c r="AH237" s="827">
        <f t="shared" si="108"/>
        <v>2008</v>
      </c>
      <c r="AI237" s="828">
        <f t="shared" si="101"/>
        <v>0</v>
      </c>
      <c r="AJ237" s="829">
        <f t="shared" si="109"/>
        <v>1001000</v>
      </c>
      <c r="AK237" s="830">
        <f t="shared" si="110"/>
        <v>1001000</v>
      </c>
      <c r="AL237" s="817">
        <f t="shared" si="111"/>
        <v>1001000</v>
      </c>
      <c r="AM237" s="817">
        <f t="shared" si="102"/>
        <v>1001000</v>
      </c>
      <c r="AN237" s="852">
        <v>1001000</v>
      </c>
      <c r="AO237" s="849">
        <f t="shared" si="103"/>
        <v>0</v>
      </c>
    </row>
    <row r="238" spans="1:41" s="794" customFormat="1" ht="33" customHeight="1" x14ac:dyDescent="0.2">
      <c r="A238" s="794" t="str">
        <f t="shared" si="104"/>
        <v>02.06.02.01</v>
      </c>
      <c r="B238" s="806" t="s">
        <v>36</v>
      </c>
      <c r="C238" s="821">
        <v>206</v>
      </c>
      <c r="D238" s="699" t="s">
        <v>423</v>
      </c>
      <c r="E238" s="699" t="s">
        <v>876</v>
      </c>
      <c r="F238" s="822" t="s">
        <v>443</v>
      </c>
      <c r="G238" s="807" t="s">
        <v>498</v>
      </c>
      <c r="H238" s="699"/>
      <c r="I238" s="699" t="s">
        <v>497</v>
      </c>
      <c r="J238" s="807">
        <v>2008</v>
      </c>
      <c r="K238" s="690"/>
      <c r="L238" s="690"/>
      <c r="M238" s="690"/>
      <c r="N238" s="690"/>
      <c r="O238" s="690"/>
      <c r="P238" s="807" t="s">
        <v>917</v>
      </c>
      <c r="Q238" s="815">
        <v>1001000</v>
      </c>
      <c r="R238" s="893"/>
      <c r="S238" s="890"/>
      <c r="T238" s="699"/>
      <c r="U238" s="699"/>
      <c r="V238" s="690" t="str">
        <f t="shared" si="105"/>
        <v>2.06.02</v>
      </c>
      <c r="W238" s="699" t="str">
        <f t="shared" si="106"/>
        <v>ALAT RUMAH TANGGA</v>
      </c>
      <c r="X238" s="699">
        <f t="shared" si="107"/>
        <v>5</v>
      </c>
      <c r="Y238" s="816">
        <f t="shared" si="93"/>
        <v>200200</v>
      </c>
      <c r="Z238" s="823">
        <f t="shared" si="94"/>
        <v>6</v>
      </c>
      <c r="AA238" s="824">
        <f t="shared" si="95"/>
        <v>1001000</v>
      </c>
      <c r="AB238" s="824">
        <f t="shared" si="96"/>
        <v>0</v>
      </c>
      <c r="AC238" s="824">
        <f t="shared" si="97"/>
        <v>0</v>
      </c>
      <c r="AD238" s="824">
        <f t="shared" si="98"/>
        <v>0</v>
      </c>
      <c r="AE238" s="825">
        <f t="shared" si="99"/>
        <v>0</v>
      </c>
      <c r="AF238" s="824">
        <f t="shared" si="100"/>
        <v>0</v>
      </c>
      <c r="AG238" s="824">
        <f t="shared" si="92"/>
        <v>0</v>
      </c>
      <c r="AH238" s="827">
        <f t="shared" si="108"/>
        <v>2008</v>
      </c>
      <c r="AI238" s="828">
        <f t="shared" si="101"/>
        <v>0</v>
      </c>
      <c r="AJ238" s="829">
        <f t="shared" si="109"/>
        <v>1001000</v>
      </c>
      <c r="AK238" s="830">
        <f t="shared" si="110"/>
        <v>1001000</v>
      </c>
      <c r="AL238" s="817">
        <f t="shared" si="111"/>
        <v>1001000</v>
      </c>
      <c r="AM238" s="817">
        <f t="shared" si="102"/>
        <v>1001000</v>
      </c>
      <c r="AN238" s="852">
        <v>1001000</v>
      </c>
      <c r="AO238" s="849">
        <f t="shared" si="103"/>
        <v>0</v>
      </c>
    </row>
    <row r="239" spans="1:41" s="794" customFormat="1" ht="33" customHeight="1" x14ac:dyDescent="0.2">
      <c r="A239" s="794" t="str">
        <f t="shared" si="104"/>
        <v>02.06.02.01</v>
      </c>
      <c r="B239" s="806" t="s">
        <v>36</v>
      </c>
      <c r="C239" s="821">
        <v>207</v>
      </c>
      <c r="D239" s="699" t="s">
        <v>423</v>
      </c>
      <c r="E239" s="699" t="s">
        <v>876</v>
      </c>
      <c r="F239" s="822" t="s">
        <v>444</v>
      </c>
      <c r="G239" s="807" t="s">
        <v>498</v>
      </c>
      <c r="H239" s="699"/>
      <c r="I239" s="699" t="s">
        <v>497</v>
      </c>
      <c r="J239" s="807">
        <v>2008</v>
      </c>
      <c r="K239" s="690"/>
      <c r="L239" s="690"/>
      <c r="M239" s="690"/>
      <c r="N239" s="690"/>
      <c r="O239" s="690"/>
      <c r="P239" s="807" t="s">
        <v>917</v>
      </c>
      <c r="Q239" s="815">
        <v>1001000</v>
      </c>
      <c r="R239" s="893"/>
      <c r="S239" s="890"/>
      <c r="T239" s="699"/>
      <c r="U239" s="699"/>
      <c r="V239" s="690" t="str">
        <f t="shared" si="105"/>
        <v>2.06.02</v>
      </c>
      <c r="W239" s="699" t="str">
        <f t="shared" si="106"/>
        <v>ALAT RUMAH TANGGA</v>
      </c>
      <c r="X239" s="699">
        <f t="shared" si="107"/>
        <v>5</v>
      </c>
      <c r="Y239" s="816">
        <f t="shared" si="93"/>
        <v>200200</v>
      </c>
      <c r="Z239" s="823">
        <f t="shared" si="94"/>
        <v>6</v>
      </c>
      <c r="AA239" s="824">
        <f t="shared" si="95"/>
        <v>1001000</v>
      </c>
      <c r="AB239" s="824">
        <f t="shared" si="96"/>
        <v>0</v>
      </c>
      <c r="AC239" s="824">
        <f t="shared" si="97"/>
        <v>0</v>
      </c>
      <c r="AD239" s="824">
        <f t="shared" si="98"/>
        <v>0</v>
      </c>
      <c r="AE239" s="825">
        <f t="shared" si="99"/>
        <v>0</v>
      </c>
      <c r="AF239" s="824">
        <f t="shared" si="100"/>
        <v>0</v>
      </c>
      <c r="AG239" s="824">
        <f t="shared" si="92"/>
        <v>0</v>
      </c>
      <c r="AH239" s="827">
        <f t="shared" si="108"/>
        <v>2008</v>
      </c>
      <c r="AI239" s="828">
        <f t="shared" si="101"/>
        <v>0</v>
      </c>
      <c r="AJ239" s="829">
        <f t="shared" si="109"/>
        <v>1001000</v>
      </c>
      <c r="AK239" s="830">
        <f t="shared" si="110"/>
        <v>1001000</v>
      </c>
      <c r="AL239" s="817">
        <f t="shared" si="111"/>
        <v>1001000</v>
      </c>
      <c r="AM239" s="817">
        <f t="shared" si="102"/>
        <v>1001000</v>
      </c>
      <c r="AN239" s="852">
        <v>1001000</v>
      </c>
      <c r="AO239" s="849">
        <f t="shared" si="103"/>
        <v>0</v>
      </c>
    </row>
    <row r="240" spans="1:41" s="794" customFormat="1" ht="33" customHeight="1" x14ac:dyDescent="0.2">
      <c r="A240" s="794" t="str">
        <f t="shared" si="104"/>
        <v>02.06.02.01</v>
      </c>
      <c r="B240" s="806" t="s">
        <v>36</v>
      </c>
      <c r="C240" s="821">
        <v>208</v>
      </c>
      <c r="D240" s="699" t="s">
        <v>423</v>
      </c>
      <c r="E240" s="699" t="s">
        <v>876</v>
      </c>
      <c r="F240" s="822" t="s">
        <v>445</v>
      </c>
      <c r="G240" s="807" t="s">
        <v>498</v>
      </c>
      <c r="H240" s="699"/>
      <c r="I240" s="699" t="s">
        <v>497</v>
      </c>
      <c r="J240" s="807">
        <v>2008</v>
      </c>
      <c r="K240" s="690"/>
      <c r="L240" s="690"/>
      <c r="M240" s="690"/>
      <c r="N240" s="690"/>
      <c r="O240" s="690"/>
      <c r="P240" s="807" t="s">
        <v>917</v>
      </c>
      <c r="Q240" s="815">
        <v>1001000</v>
      </c>
      <c r="R240" s="893"/>
      <c r="S240" s="890"/>
      <c r="T240" s="699"/>
      <c r="U240" s="699"/>
      <c r="V240" s="690" t="str">
        <f t="shared" si="105"/>
        <v>2.06.02</v>
      </c>
      <c r="W240" s="699" t="str">
        <f t="shared" si="106"/>
        <v>ALAT RUMAH TANGGA</v>
      </c>
      <c r="X240" s="699">
        <f t="shared" si="107"/>
        <v>5</v>
      </c>
      <c r="Y240" s="816">
        <f t="shared" si="93"/>
        <v>200200</v>
      </c>
      <c r="Z240" s="823">
        <f t="shared" si="94"/>
        <v>6</v>
      </c>
      <c r="AA240" s="824">
        <f t="shared" si="95"/>
        <v>1001000</v>
      </c>
      <c r="AB240" s="824">
        <f t="shared" si="96"/>
        <v>0</v>
      </c>
      <c r="AC240" s="824">
        <f t="shared" si="97"/>
        <v>0</v>
      </c>
      <c r="AD240" s="824">
        <f t="shared" si="98"/>
        <v>0</v>
      </c>
      <c r="AE240" s="825">
        <f t="shared" si="99"/>
        <v>0</v>
      </c>
      <c r="AF240" s="824">
        <f t="shared" si="100"/>
        <v>0</v>
      </c>
      <c r="AG240" s="824">
        <f t="shared" si="92"/>
        <v>0</v>
      </c>
      <c r="AH240" s="827">
        <f t="shared" si="108"/>
        <v>2008</v>
      </c>
      <c r="AI240" s="828">
        <f t="shared" si="101"/>
        <v>0</v>
      </c>
      <c r="AJ240" s="829">
        <f t="shared" si="109"/>
        <v>1001000</v>
      </c>
      <c r="AK240" s="830">
        <f t="shared" si="110"/>
        <v>1001000</v>
      </c>
      <c r="AL240" s="817">
        <f t="shared" si="111"/>
        <v>1001000</v>
      </c>
      <c r="AM240" s="817">
        <f t="shared" si="102"/>
        <v>1001000</v>
      </c>
      <c r="AN240" s="852">
        <v>1001000</v>
      </c>
      <c r="AO240" s="849">
        <f t="shared" si="103"/>
        <v>0</v>
      </c>
    </row>
    <row r="241" spans="1:41" s="794" customFormat="1" ht="33" customHeight="1" x14ac:dyDescent="0.2">
      <c r="A241" s="794" t="str">
        <f t="shared" si="104"/>
        <v>02.06.02.01</v>
      </c>
      <c r="B241" s="806" t="s">
        <v>36</v>
      </c>
      <c r="C241" s="821">
        <v>209</v>
      </c>
      <c r="D241" s="699" t="s">
        <v>423</v>
      </c>
      <c r="E241" s="699" t="s">
        <v>876</v>
      </c>
      <c r="F241" s="822" t="s">
        <v>446</v>
      </c>
      <c r="G241" s="807" t="s">
        <v>498</v>
      </c>
      <c r="H241" s="699"/>
      <c r="I241" s="699" t="s">
        <v>497</v>
      </c>
      <c r="J241" s="807">
        <v>2008</v>
      </c>
      <c r="K241" s="690"/>
      <c r="L241" s="690"/>
      <c r="M241" s="690"/>
      <c r="N241" s="690"/>
      <c r="O241" s="690"/>
      <c r="P241" s="807" t="s">
        <v>917</v>
      </c>
      <c r="Q241" s="815">
        <v>1001000</v>
      </c>
      <c r="R241" s="893"/>
      <c r="S241" s="890"/>
      <c r="T241" s="699"/>
      <c r="U241" s="699"/>
      <c r="V241" s="690" t="str">
        <f t="shared" si="105"/>
        <v>2.06.02</v>
      </c>
      <c r="W241" s="699" t="str">
        <f t="shared" si="106"/>
        <v>ALAT RUMAH TANGGA</v>
      </c>
      <c r="X241" s="699">
        <f t="shared" si="107"/>
        <v>5</v>
      </c>
      <c r="Y241" s="816">
        <f t="shared" si="93"/>
        <v>200200</v>
      </c>
      <c r="Z241" s="823">
        <f t="shared" si="94"/>
        <v>6</v>
      </c>
      <c r="AA241" s="824">
        <f t="shared" si="95"/>
        <v>1001000</v>
      </c>
      <c r="AB241" s="824">
        <f t="shared" si="96"/>
        <v>0</v>
      </c>
      <c r="AC241" s="824">
        <f t="shared" si="97"/>
        <v>0</v>
      </c>
      <c r="AD241" s="824">
        <f t="shared" si="98"/>
        <v>0</v>
      </c>
      <c r="AE241" s="825">
        <f t="shared" si="99"/>
        <v>0</v>
      </c>
      <c r="AF241" s="824">
        <f t="shared" si="100"/>
        <v>0</v>
      </c>
      <c r="AG241" s="824">
        <f t="shared" si="92"/>
        <v>0</v>
      </c>
      <c r="AH241" s="827">
        <f t="shared" si="108"/>
        <v>2008</v>
      </c>
      <c r="AI241" s="828">
        <f t="shared" si="101"/>
        <v>0</v>
      </c>
      <c r="AJ241" s="829">
        <f t="shared" si="109"/>
        <v>1001000</v>
      </c>
      <c r="AK241" s="830">
        <f t="shared" si="110"/>
        <v>1001000</v>
      </c>
      <c r="AL241" s="817">
        <f t="shared" si="111"/>
        <v>1001000</v>
      </c>
      <c r="AM241" s="817">
        <f t="shared" si="102"/>
        <v>1001000</v>
      </c>
      <c r="AN241" s="852">
        <v>1001000</v>
      </c>
      <c r="AO241" s="849">
        <f t="shared" si="103"/>
        <v>0</v>
      </c>
    </row>
    <row r="242" spans="1:41" s="794" customFormat="1" ht="33" customHeight="1" x14ac:dyDescent="0.2">
      <c r="A242" s="794" t="str">
        <f t="shared" si="104"/>
        <v>02.06.02.01</v>
      </c>
      <c r="B242" s="806" t="s">
        <v>36</v>
      </c>
      <c r="C242" s="821">
        <v>210</v>
      </c>
      <c r="D242" s="699" t="s">
        <v>423</v>
      </c>
      <c r="E242" s="777" t="s">
        <v>876</v>
      </c>
      <c r="F242" s="822" t="s">
        <v>447</v>
      </c>
      <c r="G242" s="807" t="s">
        <v>498</v>
      </c>
      <c r="H242" s="699"/>
      <c r="I242" s="699" t="s">
        <v>497</v>
      </c>
      <c r="J242" s="807">
        <v>2008</v>
      </c>
      <c r="K242" s="690"/>
      <c r="L242" s="690"/>
      <c r="M242" s="690"/>
      <c r="N242" s="690"/>
      <c r="O242" s="690"/>
      <c r="P242" s="807" t="s">
        <v>917</v>
      </c>
      <c r="Q242" s="815">
        <v>1001000</v>
      </c>
      <c r="R242" s="893"/>
      <c r="S242" s="890"/>
      <c r="T242" s="699"/>
      <c r="U242" s="699"/>
      <c r="V242" s="690" t="str">
        <f t="shared" si="105"/>
        <v>2.06.02</v>
      </c>
      <c r="W242" s="699" t="str">
        <f t="shared" si="106"/>
        <v>ALAT RUMAH TANGGA</v>
      </c>
      <c r="X242" s="699">
        <f t="shared" si="107"/>
        <v>5</v>
      </c>
      <c r="Y242" s="816">
        <f t="shared" si="93"/>
        <v>200200</v>
      </c>
      <c r="Z242" s="823">
        <f t="shared" si="94"/>
        <v>6</v>
      </c>
      <c r="AA242" s="824">
        <f t="shared" si="95"/>
        <v>1001000</v>
      </c>
      <c r="AB242" s="824">
        <f t="shared" si="96"/>
        <v>0</v>
      </c>
      <c r="AC242" s="824">
        <f t="shared" si="97"/>
        <v>0</v>
      </c>
      <c r="AD242" s="824">
        <f t="shared" si="98"/>
        <v>0</v>
      </c>
      <c r="AE242" s="825">
        <f t="shared" si="99"/>
        <v>0</v>
      </c>
      <c r="AF242" s="824">
        <f t="shared" si="100"/>
        <v>0</v>
      </c>
      <c r="AG242" s="824">
        <f t="shared" si="92"/>
        <v>0</v>
      </c>
      <c r="AH242" s="827">
        <f t="shared" si="108"/>
        <v>2008</v>
      </c>
      <c r="AI242" s="828">
        <f t="shared" si="101"/>
        <v>0</v>
      </c>
      <c r="AJ242" s="829">
        <f t="shared" si="109"/>
        <v>1001000</v>
      </c>
      <c r="AK242" s="830">
        <f t="shared" si="110"/>
        <v>1001000</v>
      </c>
      <c r="AL242" s="817">
        <f t="shared" si="111"/>
        <v>1001000</v>
      </c>
      <c r="AM242" s="817">
        <f t="shared" si="102"/>
        <v>1001000</v>
      </c>
      <c r="AN242" s="852">
        <v>1001000</v>
      </c>
      <c r="AO242" s="849">
        <f t="shared" si="103"/>
        <v>0</v>
      </c>
    </row>
    <row r="243" spans="1:41" s="794" customFormat="1" ht="33" customHeight="1" x14ac:dyDescent="0.2">
      <c r="A243" s="794" t="str">
        <f t="shared" si="104"/>
        <v>02.06.02.01</v>
      </c>
      <c r="B243" s="806" t="s">
        <v>36</v>
      </c>
      <c r="C243" s="821">
        <v>211</v>
      </c>
      <c r="D243" s="699" t="s">
        <v>423</v>
      </c>
      <c r="E243" s="699" t="s">
        <v>876</v>
      </c>
      <c r="F243" s="822" t="s">
        <v>448</v>
      </c>
      <c r="G243" s="807" t="s">
        <v>498</v>
      </c>
      <c r="H243" s="699"/>
      <c r="I243" s="699" t="s">
        <v>497</v>
      </c>
      <c r="J243" s="807">
        <v>2008</v>
      </c>
      <c r="K243" s="690"/>
      <c r="L243" s="690"/>
      <c r="M243" s="690"/>
      <c r="N243" s="690"/>
      <c r="O243" s="690"/>
      <c r="P243" s="807" t="s">
        <v>917</v>
      </c>
      <c r="Q243" s="815">
        <v>1001000</v>
      </c>
      <c r="R243" s="893"/>
      <c r="S243" s="890"/>
      <c r="T243" s="699"/>
      <c r="U243" s="699"/>
      <c r="V243" s="690" t="str">
        <f t="shared" si="105"/>
        <v>2.06.02</v>
      </c>
      <c r="W243" s="699" t="str">
        <f t="shared" si="106"/>
        <v>ALAT RUMAH TANGGA</v>
      </c>
      <c r="X243" s="699">
        <f t="shared" si="107"/>
        <v>5</v>
      </c>
      <c r="Y243" s="816">
        <f t="shared" si="93"/>
        <v>200200</v>
      </c>
      <c r="Z243" s="823">
        <f t="shared" si="94"/>
        <v>6</v>
      </c>
      <c r="AA243" s="824">
        <f t="shared" si="95"/>
        <v>1001000</v>
      </c>
      <c r="AB243" s="824">
        <f t="shared" si="96"/>
        <v>0</v>
      </c>
      <c r="AC243" s="824">
        <f t="shared" si="97"/>
        <v>0</v>
      </c>
      <c r="AD243" s="824">
        <f t="shared" si="98"/>
        <v>0</v>
      </c>
      <c r="AE243" s="825">
        <f t="shared" si="99"/>
        <v>0</v>
      </c>
      <c r="AF243" s="824">
        <f t="shared" si="100"/>
        <v>0</v>
      </c>
      <c r="AG243" s="824">
        <f t="shared" si="92"/>
        <v>0</v>
      </c>
      <c r="AH243" s="827">
        <f t="shared" si="108"/>
        <v>2008</v>
      </c>
      <c r="AI243" s="828">
        <f t="shared" si="101"/>
        <v>0</v>
      </c>
      <c r="AJ243" s="829">
        <f t="shared" si="109"/>
        <v>1001000</v>
      </c>
      <c r="AK243" s="830">
        <f t="shared" si="110"/>
        <v>1001000</v>
      </c>
      <c r="AL243" s="817">
        <f t="shared" si="111"/>
        <v>1001000</v>
      </c>
      <c r="AM243" s="817">
        <f t="shared" si="102"/>
        <v>1001000</v>
      </c>
      <c r="AN243" s="852">
        <v>1001000</v>
      </c>
      <c r="AO243" s="849">
        <f t="shared" si="103"/>
        <v>0</v>
      </c>
    </row>
    <row r="244" spans="1:41" s="794" customFormat="1" ht="33" customHeight="1" x14ac:dyDescent="0.2">
      <c r="A244" s="794" t="str">
        <f t="shared" si="104"/>
        <v>02.06.02.01</v>
      </c>
      <c r="B244" s="806" t="s">
        <v>36</v>
      </c>
      <c r="C244" s="821">
        <v>212</v>
      </c>
      <c r="D244" s="699" t="s">
        <v>423</v>
      </c>
      <c r="E244" s="699" t="s">
        <v>876</v>
      </c>
      <c r="F244" s="822" t="s">
        <v>449</v>
      </c>
      <c r="G244" s="807" t="s">
        <v>498</v>
      </c>
      <c r="H244" s="699"/>
      <c r="I244" s="699" t="s">
        <v>497</v>
      </c>
      <c r="J244" s="807">
        <v>2008</v>
      </c>
      <c r="K244" s="690"/>
      <c r="L244" s="690"/>
      <c r="M244" s="690"/>
      <c r="N244" s="690"/>
      <c r="O244" s="690"/>
      <c r="P244" s="807" t="s">
        <v>917</v>
      </c>
      <c r="Q244" s="815">
        <v>1001000</v>
      </c>
      <c r="R244" s="893"/>
      <c r="S244" s="890"/>
      <c r="T244" s="699"/>
      <c r="U244" s="699"/>
      <c r="V244" s="690" t="str">
        <f t="shared" si="105"/>
        <v>2.06.02</v>
      </c>
      <c r="W244" s="699" t="str">
        <f t="shared" si="106"/>
        <v>ALAT RUMAH TANGGA</v>
      </c>
      <c r="X244" s="699">
        <f t="shared" si="107"/>
        <v>5</v>
      </c>
      <c r="Y244" s="816">
        <f t="shared" si="93"/>
        <v>200200</v>
      </c>
      <c r="Z244" s="823">
        <f t="shared" si="94"/>
        <v>6</v>
      </c>
      <c r="AA244" s="824">
        <f t="shared" si="95"/>
        <v>1001000</v>
      </c>
      <c r="AB244" s="824">
        <f t="shared" si="96"/>
        <v>0</v>
      </c>
      <c r="AC244" s="824">
        <f t="shared" si="97"/>
        <v>0</v>
      </c>
      <c r="AD244" s="824">
        <f t="shared" si="98"/>
        <v>0</v>
      </c>
      <c r="AE244" s="825">
        <f t="shared" si="99"/>
        <v>0</v>
      </c>
      <c r="AF244" s="824">
        <f t="shared" si="100"/>
        <v>0</v>
      </c>
      <c r="AG244" s="824">
        <f t="shared" si="92"/>
        <v>0</v>
      </c>
      <c r="AH244" s="827">
        <f t="shared" si="108"/>
        <v>2008</v>
      </c>
      <c r="AI244" s="828">
        <f t="shared" si="101"/>
        <v>0</v>
      </c>
      <c r="AJ244" s="829">
        <f t="shared" si="109"/>
        <v>1001000</v>
      </c>
      <c r="AK244" s="830">
        <f t="shared" si="110"/>
        <v>1001000</v>
      </c>
      <c r="AL244" s="817">
        <f t="shared" si="111"/>
        <v>1001000</v>
      </c>
      <c r="AM244" s="817">
        <f t="shared" si="102"/>
        <v>1001000</v>
      </c>
      <c r="AN244" s="852">
        <v>1001000</v>
      </c>
      <c r="AO244" s="849">
        <f t="shared" si="103"/>
        <v>0</v>
      </c>
    </row>
    <row r="245" spans="1:41" s="794" customFormat="1" ht="33" customHeight="1" x14ac:dyDescent="0.2">
      <c r="A245" s="794" t="str">
        <f t="shared" si="104"/>
        <v>02.06.02.01</v>
      </c>
      <c r="B245" s="806" t="s">
        <v>36</v>
      </c>
      <c r="C245" s="821">
        <v>213</v>
      </c>
      <c r="D245" s="699" t="s">
        <v>423</v>
      </c>
      <c r="E245" s="699" t="s">
        <v>876</v>
      </c>
      <c r="F245" s="822" t="s">
        <v>450</v>
      </c>
      <c r="G245" s="807" t="s">
        <v>498</v>
      </c>
      <c r="H245" s="699"/>
      <c r="I245" s="699" t="s">
        <v>497</v>
      </c>
      <c r="J245" s="807">
        <v>2008</v>
      </c>
      <c r="K245" s="690"/>
      <c r="L245" s="690"/>
      <c r="M245" s="690"/>
      <c r="N245" s="690"/>
      <c r="O245" s="690"/>
      <c r="P245" s="807" t="s">
        <v>917</v>
      </c>
      <c r="Q245" s="815">
        <v>1001000</v>
      </c>
      <c r="R245" s="893"/>
      <c r="S245" s="890"/>
      <c r="T245" s="699"/>
      <c r="U245" s="699"/>
      <c r="V245" s="690" t="str">
        <f t="shared" si="105"/>
        <v>2.06.02</v>
      </c>
      <c r="W245" s="699" t="str">
        <f t="shared" si="106"/>
        <v>ALAT RUMAH TANGGA</v>
      </c>
      <c r="X245" s="699">
        <f t="shared" si="107"/>
        <v>5</v>
      </c>
      <c r="Y245" s="816">
        <f t="shared" si="93"/>
        <v>200200</v>
      </c>
      <c r="Z245" s="823">
        <f t="shared" si="94"/>
        <v>6</v>
      </c>
      <c r="AA245" s="824">
        <f t="shared" si="95"/>
        <v>1001000</v>
      </c>
      <c r="AB245" s="824">
        <f t="shared" si="96"/>
        <v>0</v>
      </c>
      <c r="AC245" s="824">
        <f t="shared" si="97"/>
        <v>0</v>
      </c>
      <c r="AD245" s="824">
        <f t="shared" si="98"/>
        <v>0</v>
      </c>
      <c r="AE245" s="825">
        <f t="shared" si="99"/>
        <v>0</v>
      </c>
      <c r="AF245" s="824">
        <f t="shared" si="100"/>
        <v>0</v>
      </c>
      <c r="AG245" s="824">
        <f t="shared" si="92"/>
        <v>0</v>
      </c>
      <c r="AH245" s="827">
        <f t="shared" si="108"/>
        <v>2008</v>
      </c>
      <c r="AI245" s="828">
        <f t="shared" si="101"/>
        <v>0</v>
      </c>
      <c r="AJ245" s="829">
        <f t="shared" si="109"/>
        <v>1001000</v>
      </c>
      <c r="AK245" s="830">
        <f t="shared" si="110"/>
        <v>1001000</v>
      </c>
      <c r="AL245" s="817">
        <f t="shared" si="111"/>
        <v>1001000</v>
      </c>
      <c r="AM245" s="817">
        <f t="shared" si="102"/>
        <v>1001000</v>
      </c>
      <c r="AN245" s="852">
        <v>1001000</v>
      </c>
      <c r="AO245" s="849">
        <f t="shared" si="103"/>
        <v>0</v>
      </c>
    </row>
    <row r="246" spans="1:41" s="794" customFormat="1" ht="33" customHeight="1" x14ac:dyDescent="0.2">
      <c r="A246" s="794" t="str">
        <f t="shared" si="104"/>
        <v>02.06.02.01</v>
      </c>
      <c r="B246" s="806" t="s">
        <v>36</v>
      </c>
      <c r="C246" s="821">
        <v>214</v>
      </c>
      <c r="D246" s="699" t="s">
        <v>423</v>
      </c>
      <c r="E246" s="699" t="s">
        <v>876</v>
      </c>
      <c r="F246" s="822" t="s">
        <v>451</v>
      </c>
      <c r="G246" s="807" t="s">
        <v>498</v>
      </c>
      <c r="H246" s="699"/>
      <c r="I246" s="699" t="s">
        <v>497</v>
      </c>
      <c r="J246" s="807">
        <v>2008</v>
      </c>
      <c r="K246" s="690"/>
      <c r="L246" s="690"/>
      <c r="M246" s="690"/>
      <c r="N246" s="690"/>
      <c r="O246" s="690"/>
      <c r="P246" s="807" t="s">
        <v>917</v>
      </c>
      <c r="Q246" s="815">
        <v>1001000</v>
      </c>
      <c r="R246" s="893"/>
      <c r="S246" s="890"/>
      <c r="T246" s="699"/>
      <c r="U246" s="699"/>
      <c r="V246" s="690" t="str">
        <f t="shared" si="105"/>
        <v>2.06.02</v>
      </c>
      <c r="W246" s="699" t="str">
        <f t="shared" si="106"/>
        <v>ALAT RUMAH TANGGA</v>
      </c>
      <c r="X246" s="699">
        <f t="shared" si="107"/>
        <v>5</v>
      </c>
      <c r="Y246" s="816">
        <f t="shared" si="93"/>
        <v>200200</v>
      </c>
      <c r="Z246" s="823">
        <f t="shared" si="94"/>
        <v>6</v>
      </c>
      <c r="AA246" s="824">
        <f t="shared" si="95"/>
        <v>1001000</v>
      </c>
      <c r="AB246" s="824">
        <f t="shared" si="96"/>
        <v>0</v>
      </c>
      <c r="AC246" s="824">
        <f t="shared" si="97"/>
        <v>0</v>
      </c>
      <c r="AD246" s="824">
        <f t="shared" si="98"/>
        <v>0</v>
      </c>
      <c r="AE246" s="825">
        <f t="shared" si="99"/>
        <v>0</v>
      </c>
      <c r="AF246" s="824">
        <f t="shared" si="100"/>
        <v>0</v>
      </c>
      <c r="AG246" s="824">
        <f t="shared" si="92"/>
        <v>0</v>
      </c>
      <c r="AH246" s="827">
        <f t="shared" si="108"/>
        <v>2008</v>
      </c>
      <c r="AI246" s="828">
        <f t="shared" si="101"/>
        <v>0</v>
      </c>
      <c r="AJ246" s="829">
        <f t="shared" si="109"/>
        <v>1001000</v>
      </c>
      <c r="AK246" s="830">
        <f t="shared" si="110"/>
        <v>1001000</v>
      </c>
      <c r="AL246" s="817">
        <f t="shared" si="111"/>
        <v>1001000</v>
      </c>
      <c r="AM246" s="817">
        <f t="shared" si="102"/>
        <v>1001000</v>
      </c>
      <c r="AN246" s="852">
        <v>1001000</v>
      </c>
      <c r="AO246" s="849">
        <f t="shared" si="103"/>
        <v>0</v>
      </c>
    </row>
    <row r="247" spans="1:41" s="794" customFormat="1" ht="33" customHeight="1" x14ac:dyDescent="0.2">
      <c r="A247" s="794" t="str">
        <f t="shared" si="104"/>
        <v>02.06.02.01</v>
      </c>
      <c r="B247" s="806" t="s">
        <v>36</v>
      </c>
      <c r="C247" s="821">
        <v>215</v>
      </c>
      <c r="D247" s="699" t="s">
        <v>423</v>
      </c>
      <c r="E247" s="699" t="s">
        <v>876</v>
      </c>
      <c r="F247" s="822" t="s">
        <v>452</v>
      </c>
      <c r="G247" s="807" t="s">
        <v>498</v>
      </c>
      <c r="H247" s="699"/>
      <c r="I247" s="699" t="s">
        <v>497</v>
      </c>
      <c r="J247" s="807">
        <v>2008</v>
      </c>
      <c r="K247" s="690"/>
      <c r="L247" s="690"/>
      <c r="M247" s="690"/>
      <c r="N247" s="690"/>
      <c r="O247" s="690"/>
      <c r="P247" s="807" t="s">
        <v>917</v>
      </c>
      <c r="Q247" s="815">
        <v>1001000</v>
      </c>
      <c r="R247" s="893"/>
      <c r="S247" s="890"/>
      <c r="T247" s="699"/>
      <c r="U247" s="699"/>
      <c r="V247" s="690" t="str">
        <f t="shared" si="105"/>
        <v>2.06.02</v>
      </c>
      <c r="W247" s="699" t="str">
        <f t="shared" si="106"/>
        <v>ALAT RUMAH TANGGA</v>
      </c>
      <c r="X247" s="699">
        <f t="shared" si="107"/>
        <v>5</v>
      </c>
      <c r="Y247" s="816">
        <f t="shared" si="93"/>
        <v>200200</v>
      </c>
      <c r="Z247" s="823">
        <f t="shared" si="94"/>
        <v>6</v>
      </c>
      <c r="AA247" s="824">
        <f t="shared" si="95"/>
        <v>1001000</v>
      </c>
      <c r="AB247" s="824">
        <f t="shared" si="96"/>
        <v>0</v>
      </c>
      <c r="AC247" s="824">
        <f t="shared" si="97"/>
        <v>0</v>
      </c>
      <c r="AD247" s="824">
        <f t="shared" si="98"/>
        <v>0</v>
      </c>
      <c r="AE247" s="825">
        <f t="shared" si="99"/>
        <v>0</v>
      </c>
      <c r="AF247" s="824">
        <f t="shared" si="100"/>
        <v>0</v>
      </c>
      <c r="AG247" s="824">
        <f t="shared" si="92"/>
        <v>0</v>
      </c>
      <c r="AH247" s="827">
        <f t="shared" si="108"/>
        <v>2008</v>
      </c>
      <c r="AI247" s="828">
        <f t="shared" si="101"/>
        <v>0</v>
      </c>
      <c r="AJ247" s="829">
        <f t="shared" si="109"/>
        <v>1001000</v>
      </c>
      <c r="AK247" s="830">
        <f t="shared" si="110"/>
        <v>1001000</v>
      </c>
      <c r="AL247" s="817">
        <f t="shared" si="111"/>
        <v>1001000</v>
      </c>
      <c r="AM247" s="817">
        <f t="shared" si="102"/>
        <v>1001000</v>
      </c>
      <c r="AN247" s="852">
        <v>1001000</v>
      </c>
      <c r="AO247" s="849">
        <f t="shared" si="103"/>
        <v>0</v>
      </c>
    </row>
    <row r="248" spans="1:41" s="794" customFormat="1" ht="33" customHeight="1" x14ac:dyDescent="0.2">
      <c r="A248" s="794" t="str">
        <f t="shared" si="104"/>
        <v>02.06.02.01</v>
      </c>
      <c r="B248" s="806" t="s">
        <v>36</v>
      </c>
      <c r="C248" s="821">
        <v>216</v>
      </c>
      <c r="D248" s="699" t="s">
        <v>423</v>
      </c>
      <c r="E248" s="699" t="s">
        <v>876</v>
      </c>
      <c r="F248" s="822" t="s">
        <v>453</v>
      </c>
      <c r="G248" s="807" t="s">
        <v>498</v>
      </c>
      <c r="H248" s="699"/>
      <c r="I248" s="699" t="s">
        <v>497</v>
      </c>
      <c r="J248" s="807">
        <v>2008</v>
      </c>
      <c r="K248" s="690"/>
      <c r="L248" s="690"/>
      <c r="M248" s="690"/>
      <c r="N248" s="690"/>
      <c r="O248" s="690"/>
      <c r="P248" s="807" t="s">
        <v>917</v>
      </c>
      <c r="Q248" s="815">
        <v>1001000</v>
      </c>
      <c r="R248" s="893"/>
      <c r="S248" s="890"/>
      <c r="T248" s="699"/>
      <c r="U248" s="699"/>
      <c r="V248" s="690" t="str">
        <f t="shared" si="105"/>
        <v>2.06.02</v>
      </c>
      <c r="W248" s="699" t="str">
        <f t="shared" si="106"/>
        <v>ALAT RUMAH TANGGA</v>
      </c>
      <c r="X248" s="699">
        <f t="shared" si="107"/>
        <v>5</v>
      </c>
      <c r="Y248" s="816">
        <f t="shared" si="93"/>
        <v>200200</v>
      </c>
      <c r="Z248" s="823">
        <f t="shared" si="94"/>
        <v>6</v>
      </c>
      <c r="AA248" s="824">
        <f t="shared" si="95"/>
        <v>1001000</v>
      </c>
      <c r="AB248" s="824">
        <f t="shared" si="96"/>
        <v>0</v>
      </c>
      <c r="AC248" s="824">
        <f t="shared" si="97"/>
        <v>0</v>
      </c>
      <c r="AD248" s="824">
        <f t="shared" si="98"/>
        <v>0</v>
      </c>
      <c r="AE248" s="825">
        <f t="shared" si="99"/>
        <v>0</v>
      </c>
      <c r="AF248" s="824">
        <f t="shared" si="100"/>
        <v>0</v>
      </c>
      <c r="AG248" s="824">
        <f t="shared" si="92"/>
        <v>0</v>
      </c>
      <c r="AH248" s="827">
        <f t="shared" si="108"/>
        <v>2008</v>
      </c>
      <c r="AI248" s="828">
        <f t="shared" si="101"/>
        <v>0</v>
      </c>
      <c r="AJ248" s="829">
        <f t="shared" si="109"/>
        <v>1001000</v>
      </c>
      <c r="AK248" s="830">
        <f t="shared" si="110"/>
        <v>1001000</v>
      </c>
      <c r="AL248" s="817">
        <f t="shared" si="111"/>
        <v>1001000</v>
      </c>
      <c r="AM248" s="817">
        <f t="shared" si="102"/>
        <v>1001000</v>
      </c>
      <c r="AN248" s="852">
        <v>1001000</v>
      </c>
      <c r="AO248" s="849">
        <f t="shared" si="103"/>
        <v>0</v>
      </c>
    </row>
    <row r="249" spans="1:41" s="794" customFormat="1" ht="33" customHeight="1" x14ac:dyDescent="0.2">
      <c r="A249" s="794" t="str">
        <f t="shared" si="104"/>
        <v>02.06.02.01</v>
      </c>
      <c r="B249" s="806" t="s">
        <v>36</v>
      </c>
      <c r="C249" s="821">
        <v>217</v>
      </c>
      <c r="D249" s="699" t="s">
        <v>423</v>
      </c>
      <c r="E249" s="699" t="s">
        <v>876</v>
      </c>
      <c r="F249" s="822" t="s">
        <v>454</v>
      </c>
      <c r="G249" s="807" t="s">
        <v>498</v>
      </c>
      <c r="H249" s="699"/>
      <c r="I249" s="699" t="s">
        <v>497</v>
      </c>
      <c r="J249" s="807">
        <v>2008</v>
      </c>
      <c r="K249" s="690"/>
      <c r="L249" s="690"/>
      <c r="M249" s="690"/>
      <c r="N249" s="690"/>
      <c r="O249" s="690"/>
      <c r="P249" s="807" t="s">
        <v>917</v>
      </c>
      <c r="Q249" s="815">
        <v>1001000</v>
      </c>
      <c r="R249" s="893"/>
      <c r="S249" s="890"/>
      <c r="T249" s="699"/>
      <c r="U249" s="699"/>
      <c r="V249" s="690" t="str">
        <f t="shared" si="105"/>
        <v>2.06.02</v>
      </c>
      <c r="W249" s="699" t="str">
        <f t="shared" si="106"/>
        <v>ALAT RUMAH TANGGA</v>
      </c>
      <c r="X249" s="699">
        <f t="shared" si="107"/>
        <v>5</v>
      </c>
      <c r="Y249" s="816">
        <f t="shared" si="93"/>
        <v>200200</v>
      </c>
      <c r="Z249" s="823">
        <f t="shared" si="94"/>
        <v>6</v>
      </c>
      <c r="AA249" s="824">
        <f t="shared" si="95"/>
        <v>1001000</v>
      </c>
      <c r="AB249" s="824">
        <f t="shared" si="96"/>
        <v>0</v>
      </c>
      <c r="AC249" s="824">
        <f t="shared" si="97"/>
        <v>0</v>
      </c>
      <c r="AD249" s="824">
        <f t="shared" si="98"/>
        <v>0</v>
      </c>
      <c r="AE249" s="825">
        <f t="shared" si="99"/>
        <v>0</v>
      </c>
      <c r="AF249" s="824">
        <f t="shared" si="100"/>
        <v>0</v>
      </c>
      <c r="AG249" s="824">
        <f t="shared" si="92"/>
        <v>0</v>
      </c>
      <c r="AH249" s="827">
        <f t="shared" si="108"/>
        <v>2008</v>
      </c>
      <c r="AI249" s="828">
        <f t="shared" si="101"/>
        <v>0</v>
      </c>
      <c r="AJ249" s="829">
        <f t="shared" si="109"/>
        <v>1001000</v>
      </c>
      <c r="AK249" s="830">
        <f t="shared" si="110"/>
        <v>1001000</v>
      </c>
      <c r="AL249" s="817">
        <f t="shared" si="111"/>
        <v>1001000</v>
      </c>
      <c r="AM249" s="817">
        <f t="shared" si="102"/>
        <v>1001000</v>
      </c>
      <c r="AN249" s="852">
        <v>1001000</v>
      </c>
      <c r="AO249" s="849">
        <f t="shared" si="103"/>
        <v>0</v>
      </c>
    </row>
    <row r="250" spans="1:41" s="794" customFormat="1" ht="33" customHeight="1" x14ac:dyDescent="0.2">
      <c r="A250" s="794" t="str">
        <f t="shared" si="104"/>
        <v>02.06.02.01</v>
      </c>
      <c r="B250" s="806" t="s">
        <v>36</v>
      </c>
      <c r="C250" s="821">
        <v>218</v>
      </c>
      <c r="D250" s="699" t="s">
        <v>423</v>
      </c>
      <c r="E250" s="699" t="s">
        <v>876</v>
      </c>
      <c r="F250" s="822" t="s">
        <v>455</v>
      </c>
      <c r="G250" s="807" t="s">
        <v>498</v>
      </c>
      <c r="H250" s="699"/>
      <c r="I250" s="699" t="s">
        <v>497</v>
      </c>
      <c r="J250" s="807">
        <v>2008</v>
      </c>
      <c r="K250" s="690"/>
      <c r="L250" s="690"/>
      <c r="M250" s="690"/>
      <c r="N250" s="690"/>
      <c r="O250" s="690"/>
      <c r="P250" s="807" t="s">
        <v>917</v>
      </c>
      <c r="Q250" s="815">
        <v>1001000</v>
      </c>
      <c r="R250" s="893"/>
      <c r="S250" s="890"/>
      <c r="T250" s="699"/>
      <c r="U250" s="699"/>
      <c r="V250" s="690" t="str">
        <f t="shared" si="105"/>
        <v>2.06.02</v>
      </c>
      <c r="W250" s="699" t="str">
        <f t="shared" si="106"/>
        <v>ALAT RUMAH TANGGA</v>
      </c>
      <c r="X250" s="699">
        <f t="shared" si="107"/>
        <v>5</v>
      </c>
      <c r="Y250" s="816">
        <f t="shared" si="93"/>
        <v>200200</v>
      </c>
      <c r="Z250" s="823">
        <f t="shared" si="94"/>
        <v>6</v>
      </c>
      <c r="AA250" s="824">
        <f t="shared" si="95"/>
        <v>1001000</v>
      </c>
      <c r="AB250" s="824">
        <f t="shared" si="96"/>
        <v>0</v>
      </c>
      <c r="AC250" s="824">
        <f t="shared" si="97"/>
        <v>0</v>
      </c>
      <c r="AD250" s="824">
        <f t="shared" si="98"/>
        <v>0</v>
      </c>
      <c r="AE250" s="825">
        <f t="shared" si="99"/>
        <v>0</v>
      </c>
      <c r="AF250" s="824">
        <f t="shared" si="100"/>
        <v>0</v>
      </c>
      <c r="AG250" s="824">
        <f t="shared" si="92"/>
        <v>0</v>
      </c>
      <c r="AH250" s="827">
        <f t="shared" si="108"/>
        <v>2008</v>
      </c>
      <c r="AI250" s="828">
        <f t="shared" si="101"/>
        <v>0</v>
      </c>
      <c r="AJ250" s="829">
        <f t="shared" si="109"/>
        <v>1001000</v>
      </c>
      <c r="AK250" s="830">
        <f t="shared" si="110"/>
        <v>1001000</v>
      </c>
      <c r="AL250" s="817">
        <f t="shared" si="111"/>
        <v>1001000</v>
      </c>
      <c r="AM250" s="817">
        <f t="shared" si="102"/>
        <v>1001000</v>
      </c>
      <c r="AN250" s="852">
        <v>1001000</v>
      </c>
      <c r="AO250" s="849">
        <f t="shared" si="103"/>
        <v>0</v>
      </c>
    </row>
    <row r="251" spans="1:41" s="794" customFormat="1" ht="33" customHeight="1" x14ac:dyDescent="0.2">
      <c r="A251" s="794" t="str">
        <f t="shared" si="104"/>
        <v>02.06.02.01</v>
      </c>
      <c r="B251" s="806" t="s">
        <v>36</v>
      </c>
      <c r="C251" s="821">
        <v>219</v>
      </c>
      <c r="D251" s="699" t="s">
        <v>423</v>
      </c>
      <c r="E251" s="699" t="s">
        <v>876</v>
      </c>
      <c r="F251" s="822" t="s">
        <v>456</v>
      </c>
      <c r="G251" s="807" t="s">
        <v>498</v>
      </c>
      <c r="H251" s="699"/>
      <c r="I251" s="699" t="s">
        <v>497</v>
      </c>
      <c r="J251" s="807">
        <v>2008</v>
      </c>
      <c r="K251" s="690"/>
      <c r="L251" s="690"/>
      <c r="M251" s="690"/>
      <c r="N251" s="690"/>
      <c r="O251" s="690"/>
      <c r="P251" s="807" t="s">
        <v>917</v>
      </c>
      <c r="Q251" s="815">
        <v>1001000</v>
      </c>
      <c r="R251" s="893"/>
      <c r="S251" s="890"/>
      <c r="T251" s="699"/>
      <c r="U251" s="699"/>
      <c r="V251" s="690" t="str">
        <f t="shared" si="105"/>
        <v>2.06.02</v>
      </c>
      <c r="W251" s="699" t="str">
        <f t="shared" si="106"/>
        <v>ALAT RUMAH TANGGA</v>
      </c>
      <c r="X251" s="699">
        <f t="shared" si="107"/>
        <v>5</v>
      </c>
      <c r="Y251" s="816">
        <f t="shared" si="93"/>
        <v>200200</v>
      </c>
      <c r="Z251" s="823">
        <f t="shared" si="94"/>
        <v>6</v>
      </c>
      <c r="AA251" s="824">
        <f t="shared" si="95"/>
        <v>1001000</v>
      </c>
      <c r="AB251" s="824">
        <f t="shared" si="96"/>
        <v>0</v>
      </c>
      <c r="AC251" s="824">
        <f t="shared" si="97"/>
        <v>0</v>
      </c>
      <c r="AD251" s="824">
        <f t="shared" si="98"/>
        <v>0</v>
      </c>
      <c r="AE251" s="825">
        <f t="shared" si="99"/>
        <v>0</v>
      </c>
      <c r="AF251" s="824">
        <f t="shared" si="100"/>
        <v>0</v>
      </c>
      <c r="AG251" s="824">
        <f t="shared" si="92"/>
        <v>0</v>
      </c>
      <c r="AH251" s="827">
        <f t="shared" si="108"/>
        <v>2008</v>
      </c>
      <c r="AI251" s="828">
        <f t="shared" si="101"/>
        <v>0</v>
      </c>
      <c r="AJ251" s="829">
        <f t="shared" si="109"/>
        <v>1001000</v>
      </c>
      <c r="AK251" s="830">
        <f t="shared" si="110"/>
        <v>1001000</v>
      </c>
      <c r="AL251" s="817">
        <f t="shared" si="111"/>
        <v>1001000</v>
      </c>
      <c r="AM251" s="817">
        <f t="shared" si="102"/>
        <v>1001000</v>
      </c>
      <c r="AN251" s="852">
        <v>1001000</v>
      </c>
      <c r="AO251" s="849">
        <f t="shared" si="103"/>
        <v>0</v>
      </c>
    </row>
    <row r="252" spans="1:41" s="794" customFormat="1" ht="33" customHeight="1" x14ac:dyDescent="0.2">
      <c r="A252" s="794" t="str">
        <f t="shared" si="104"/>
        <v>02.06.02.01</v>
      </c>
      <c r="B252" s="806" t="s">
        <v>36</v>
      </c>
      <c r="C252" s="821">
        <v>220</v>
      </c>
      <c r="D252" s="699" t="s">
        <v>423</v>
      </c>
      <c r="E252" s="699" t="s">
        <v>876</v>
      </c>
      <c r="F252" s="822" t="s">
        <v>457</v>
      </c>
      <c r="G252" s="807" t="s">
        <v>498</v>
      </c>
      <c r="H252" s="699"/>
      <c r="I252" s="699" t="s">
        <v>497</v>
      </c>
      <c r="J252" s="807">
        <v>2008</v>
      </c>
      <c r="K252" s="690"/>
      <c r="L252" s="690"/>
      <c r="M252" s="690"/>
      <c r="N252" s="690"/>
      <c r="O252" s="690"/>
      <c r="P252" s="807" t="s">
        <v>917</v>
      </c>
      <c r="Q252" s="815">
        <v>1001000</v>
      </c>
      <c r="R252" s="893"/>
      <c r="S252" s="890"/>
      <c r="T252" s="699"/>
      <c r="U252" s="699"/>
      <c r="V252" s="690" t="str">
        <f t="shared" si="105"/>
        <v>2.06.02</v>
      </c>
      <c r="W252" s="699" t="str">
        <f t="shared" si="106"/>
        <v>ALAT RUMAH TANGGA</v>
      </c>
      <c r="X252" s="699">
        <f t="shared" si="107"/>
        <v>5</v>
      </c>
      <c r="Y252" s="816">
        <f t="shared" si="93"/>
        <v>200200</v>
      </c>
      <c r="Z252" s="823">
        <f t="shared" si="94"/>
        <v>6</v>
      </c>
      <c r="AA252" s="824">
        <f t="shared" si="95"/>
        <v>1001000</v>
      </c>
      <c r="AB252" s="824">
        <f t="shared" si="96"/>
        <v>0</v>
      </c>
      <c r="AC252" s="824">
        <f t="shared" si="97"/>
        <v>0</v>
      </c>
      <c r="AD252" s="824">
        <f t="shared" si="98"/>
        <v>0</v>
      </c>
      <c r="AE252" s="825">
        <f t="shared" si="99"/>
        <v>0</v>
      </c>
      <c r="AF252" s="824">
        <f t="shared" si="100"/>
        <v>0</v>
      </c>
      <c r="AG252" s="824">
        <f t="shared" si="92"/>
        <v>0</v>
      </c>
      <c r="AH252" s="827">
        <f t="shared" si="108"/>
        <v>2008</v>
      </c>
      <c r="AI252" s="828">
        <f t="shared" si="101"/>
        <v>0</v>
      </c>
      <c r="AJ252" s="829">
        <f t="shared" si="109"/>
        <v>1001000</v>
      </c>
      <c r="AK252" s="830">
        <f t="shared" si="110"/>
        <v>1001000</v>
      </c>
      <c r="AL252" s="817">
        <f t="shared" si="111"/>
        <v>1001000</v>
      </c>
      <c r="AM252" s="817">
        <f t="shared" si="102"/>
        <v>1001000</v>
      </c>
      <c r="AN252" s="852">
        <v>1001000</v>
      </c>
      <c r="AO252" s="849">
        <f t="shared" si="103"/>
        <v>0</v>
      </c>
    </row>
    <row r="253" spans="1:41" s="794" customFormat="1" ht="33" customHeight="1" x14ac:dyDescent="0.2">
      <c r="A253" s="794" t="str">
        <f t="shared" si="104"/>
        <v>02.06.02.01</v>
      </c>
      <c r="B253" s="806" t="s">
        <v>36</v>
      </c>
      <c r="C253" s="821">
        <v>221</v>
      </c>
      <c r="D253" s="699" t="s">
        <v>423</v>
      </c>
      <c r="E253" s="699" t="s">
        <v>876</v>
      </c>
      <c r="F253" s="822" t="s">
        <v>458</v>
      </c>
      <c r="G253" s="807" t="s">
        <v>498</v>
      </c>
      <c r="H253" s="699"/>
      <c r="I253" s="699" t="s">
        <v>497</v>
      </c>
      <c r="J253" s="807">
        <v>2008</v>
      </c>
      <c r="K253" s="690"/>
      <c r="L253" s="690"/>
      <c r="M253" s="690"/>
      <c r="N253" s="690"/>
      <c r="O253" s="690"/>
      <c r="P253" s="807" t="s">
        <v>917</v>
      </c>
      <c r="Q253" s="815">
        <v>1001000</v>
      </c>
      <c r="R253" s="893"/>
      <c r="S253" s="890"/>
      <c r="T253" s="699"/>
      <c r="U253" s="699"/>
      <c r="V253" s="690" t="str">
        <f t="shared" si="105"/>
        <v>2.06.02</v>
      </c>
      <c r="W253" s="699" t="str">
        <f t="shared" si="106"/>
        <v>ALAT RUMAH TANGGA</v>
      </c>
      <c r="X253" s="699">
        <f t="shared" si="107"/>
        <v>5</v>
      </c>
      <c r="Y253" s="816">
        <f t="shared" si="93"/>
        <v>200200</v>
      </c>
      <c r="Z253" s="823">
        <f t="shared" si="94"/>
        <v>6</v>
      </c>
      <c r="AA253" s="824">
        <f t="shared" si="95"/>
        <v>1001000</v>
      </c>
      <c r="AB253" s="824">
        <f t="shared" si="96"/>
        <v>0</v>
      </c>
      <c r="AC253" s="824">
        <f t="shared" si="97"/>
        <v>0</v>
      </c>
      <c r="AD253" s="824">
        <f t="shared" si="98"/>
        <v>0</v>
      </c>
      <c r="AE253" s="825">
        <f t="shared" si="99"/>
        <v>0</v>
      </c>
      <c r="AF253" s="824">
        <f t="shared" si="100"/>
        <v>0</v>
      </c>
      <c r="AG253" s="824">
        <f t="shared" si="92"/>
        <v>0</v>
      </c>
      <c r="AH253" s="827">
        <f t="shared" si="108"/>
        <v>2008</v>
      </c>
      <c r="AI253" s="828">
        <f t="shared" si="101"/>
        <v>0</v>
      </c>
      <c r="AJ253" s="829">
        <f t="shared" si="109"/>
        <v>1001000</v>
      </c>
      <c r="AK253" s="830">
        <f t="shared" si="110"/>
        <v>1001000</v>
      </c>
      <c r="AL253" s="817">
        <f t="shared" si="111"/>
        <v>1001000</v>
      </c>
      <c r="AM253" s="817">
        <f t="shared" si="102"/>
        <v>1001000</v>
      </c>
      <c r="AN253" s="852">
        <v>1001000</v>
      </c>
      <c r="AO253" s="849">
        <f t="shared" si="103"/>
        <v>0</v>
      </c>
    </row>
    <row r="254" spans="1:41" s="794" customFormat="1" ht="33" customHeight="1" x14ac:dyDescent="0.2">
      <c r="A254" s="794" t="str">
        <f t="shared" si="104"/>
        <v>02.06.02.01</v>
      </c>
      <c r="B254" s="806" t="s">
        <v>36</v>
      </c>
      <c r="C254" s="821">
        <v>222</v>
      </c>
      <c r="D254" s="699" t="s">
        <v>423</v>
      </c>
      <c r="E254" s="699" t="s">
        <v>876</v>
      </c>
      <c r="F254" s="822" t="s">
        <v>459</v>
      </c>
      <c r="G254" s="807" t="s">
        <v>498</v>
      </c>
      <c r="H254" s="699"/>
      <c r="I254" s="699" t="s">
        <v>497</v>
      </c>
      <c r="J254" s="807">
        <v>2008</v>
      </c>
      <c r="K254" s="690"/>
      <c r="L254" s="690"/>
      <c r="M254" s="690"/>
      <c r="N254" s="690"/>
      <c r="O254" s="690"/>
      <c r="P254" s="807" t="s">
        <v>917</v>
      </c>
      <c r="Q254" s="815">
        <v>1001000</v>
      </c>
      <c r="R254" s="893"/>
      <c r="S254" s="890"/>
      <c r="T254" s="699"/>
      <c r="U254" s="699"/>
      <c r="V254" s="690" t="str">
        <f t="shared" si="105"/>
        <v>2.06.02</v>
      </c>
      <c r="W254" s="699" t="str">
        <f t="shared" si="106"/>
        <v>ALAT RUMAH TANGGA</v>
      </c>
      <c r="X254" s="699">
        <f t="shared" si="107"/>
        <v>5</v>
      </c>
      <c r="Y254" s="816">
        <f t="shared" si="93"/>
        <v>200200</v>
      </c>
      <c r="Z254" s="823">
        <f t="shared" si="94"/>
        <v>6</v>
      </c>
      <c r="AA254" s="824">
        <f t="shared" si="95"/>
        <v>1001000</v>
      </c>
      <c r="AB254" s="824">
        <f t="shared" si="96"/>
        <v>0</v>
      </c>
      <c r="AC254" s="824">
        <f t="shared" si="97"/>
        <v>0</v>
      </c>
      <c r="AD254" s="824">
        <f t="shared" si="98"/>
        <v>0</v>
      </c>
      <c r="AE254" s="825">
        <f t="shared" si="99"/>
        <v>0</v>
      </c>
      <c r="AF254" s="824">
        <f t="shared" si="100"/>
        <v>0</v>
      </c>
      <c r="AG254" s="824">
        <f t="shared" si="92"/>
        <v>0</v>
      </c>
      <c r="AH254" s="827">
        <f t="shared" si="108"/>
        <v>2008</v>
      </c>
      <c r="AI254" s="828">
        <f t="shared" si="101"/>
        <v>0</v>
      </c>
      <c r="AJ254" s="829">
        <f t="shared" si="109"/>
        <v>1001000</v>
      </c>
      <c r="AK254" s="830">
        <f t="shared" si="110"/>
        <v>1001000</v>
      </c>
      <c r="AL254" s="817">
        <f t="shared" si="111"/>
        <v>1001000</v>
      </c>
      <c r="AM254" s="817">
        <f t="shared" si="102"/>
        <v>1001000</v>
      </c>
      <c r="AN254" s="852">
        <v>1001000</v>
      </c>
      <c r="AO254" s="849">
        <f t="shared" si="103"/>
        <v>0</v>
      </c>
    </row>
    <row r="255" spans="1:41" s="794" customFormat="1" ht="33" customHeight="1" x14ac:dyDescent="0.2">
      <c r="A255" s="794" t="str">
        <f t="shared" si="104"/>
        <v>02.06.02.01</v>
      </c>
      <c r="B255" s="806" t="s">
        <v>36</v>
      </c>
      <c r="C255" s="821">
        <v>223</v>
      </c>
      <c r="D255" s="699" t="s">
        <v>254</v>
      </c>
      <c r="E255" s="699" t="s">
        <v>873</v>
      </c>
      <c r="F255" s="822" t="s">
        <v>460</v>
      </c>
      <c r="G255" s="807" t="s">
        <v>258</v>
      </c>
      <c r="H255" s="699"/>
      <c r="I255" s="699" t="s">
        <v>499</v>
      </c>
      <c r="J255" s="807">
        <v>2008</v>
      </c>
      <c r="K255" s="690"/>
      <c r="L255" s="690"/>
      <c r="M255" s="690"/>
      <c r="N255" s="690"/>
      <c r="O255" s="690"/>
      <c r="P255" s="807" t="s">
        <v>917</v>
      </c>
      <c r="Q255" s="815">
        <v>7700000</v>
      </c>
      <c r="R255" s="893"/>
      <c r="S255" s="890"/>
      <c r="T255" s="699"/>
      <c r="U255" s="699"/>
      <c r="V255" s="690" t="str">
        <f t="shared" si="105"/>
        <v>2.06.02</v>
      </c>
      <c r="W255" s="699" t="str">
        <f t="shared" si="106"/>
        <v>ALAT RUMAH TANGGA</v>
      </c>
      <c r="X255" s="699">
        <f t="shared" si="107"/>
        <v>5</v>
      </c>
      <c r="Y255" s="816">
        <f t="shared" si="93"/>
        <v>1540000</v>
      </c>
      <c r="Z255" s="823">
        <f t="shared" si="94"/>
        <v>6</v>
      </c>
      <c r="AA255" s="824">
        <f t="shared" si="95"/>
        <v>7700000</v>
      </c>
      <c r="AB255" s="824">
        <f t="shared" si="96"/>
        <v>0</v>
      </c>
      <c r="AC255" s="824">
        <f t="shared" si="97"/>
        <v>0</v>
      </c>
      <c r="AD255" s="824">
        <f t="shared" si="98"/>
        <v>0</v>
      </c>
      <c r="AE255" s="825">
        <f t="shared" si="99"/>
        <v>0</v>
      </c>
      <c r="AF255" s="824">
        <f t="shared" si="100"/>
        <v>0</v>
      </c>
      <c r="AG255" s="824">
        <f t="shared" si="92"/>
        <v>0</v>
      </c>
      <c r="AH255" s="827">
        <f t="shared" si="108"/>
        <v>2008</v>
      </c>
      <c r="AI255" s="828">
        <f t="shared" si="101"/>
        <v>0</v>
      </c>
      <c r="AJ255" s="829">
        <f t="shared" si="109"/>
        <v>7700000</v>
      </c>
      <c r="AK255" s="830">
        <f t="shared" si="110"/>
        <v>7700000</v>
      </c>
      <c r="AL255" s="817">
        <f t="shared" si="111"/>
        <v>7700000</v>
      </c>
      <c r="AM255" s="817">
        <f t="shared" si="102"/>
        <v>7700000</v>
      </c>
      <c r="AN255" s="852">
        <v>7700000</v>
      </c>
      <c r="AO255" s="849">
        <f t="shared" si="103"/>
        <v>0</v>
      </c>
    </row>
    <row r="256" spans="1:41" s="794" customFormat="1" ht="33" customHeight="1" x14ac:dyDescent="0.2">
      <c r="A256" s="794" t="str">
        <f t="shared" si="104"/>
        <v>02.06.03.02</v>
      </c>
      <c r="B256" s="806" t="s">
        <v>36</v>
      </c>
      <c r="C256" s="821">
        <v>224</v>
      </c>
      <c r="D256" s="699" t="s">
        <v>255</v>
      </c>
      <c r="E256" s="777" t="s">
        <v>823</v>
      </c>
      <c r="F256" s="822" t="s">
        <v>390</v>
      </c>
      <c r="G256" s="807" t="s">
        <v>500</v>
      </c>
      <c r="H256" s="699"/>
      <c r="I256" s="699" t="s">
        <v>501</v>
      </c>
      <c r="J256" s="807">
        <v>2008</v>
      </c>
      <c r="K256" s="690"/>
      <c r="L256" s="690"/>
      <c r="M256" s="690"/>
      <c r="N256" s="690"/>
      <c r="O256" s="690"/>
      <c r="P256" s="807" t="s">
        <v>917</v>
      </c>
      <c r="Q256" s="815">
        <v>15715816.5</v>
      </c>
      <c r="R256" s="893"/>
      <c r="S256" s="890"/>
      <c r="T256" s="699"/>
      <c r="U256" s="699"/>
      <c r="V256" s="690" t="str">
        <f t="shared" si="105"/>
        <v>2.06.03</v>
      </c>
      <c r="W256" s="699" t="str">
        <f t="shared" si="106"/>
        <v>KOMPUTER</v>
      </c>
      <c r="X256" s="699">
        <f t="shared" si="107"/>
        <v>4</v>
      </c>
      <c r="Y256" s="816">
        <f t="shared" si="93"/>
        <v>3928954.125</v>
      </c>
      <c r="Z256" s="823">
        <f t="shared" si="94"/>
        <v>6</v>
      </c>
      <c r="AA256" s="824">
        <f t="shared" si="95"/>
        <v>15715816.5</v>
      </c>
      <c r="AB256" s="824">
        <f t="shared" si="96"/>
        <v>0</v>
      </c>
      <c r="AC256" s="824">
        <f t="shared" si="97"/>
        <v>0</v>
      </c>
      <c r="AD256" s="824">
        <f t="shared" si="98"/>
        <v>0</v>
      </c>
      <c r="AE256" s="825">
        <f t="shared" si="99"/>
        <v>0</v>
      </c>
      <c r="AF256" s="824">
        <f t="shared" si="100"/>
        <v>0</v>
      </c>
      <c r="AG256" s="824">
        <f t="shared" si="92"/>
        <v>0</v>
      </c>
      <c r="AH256" s="827">
        <f t="shared" si="108"/>
        <v>2008</v>
      </c>
      <c r="AI256" s="828">
        <f t="shared" si="101"/>
        <v>0</v>
      </c>
      <c r="AJ256" s="829">
        <f t="shared" si="109"/>
        <v>15715816.5</v>
      </c>
      <c r="AK256" s="830">
        <f t="shared" si="110"/>
        <v>15715816.5</v>
      </c>
      <c r="AL256" s="817">
        <f t="shared" si="111"/>
        <v>15715816.5</v>
      </c>
      <c r="AM256" s="817">
        <f t="shared" si="102"/>
        <v>15715816.5</v>
      </c>
      <c r="AN256" s="852">
        <v>15715816.5</v>
      </c>
      <c r="AO256" s="849">
        <f t="shared" si="103"/>
        <v>0</v>
      </c>
    </row>
    <row r="257" spans="1:41" s="794" customFormat="1" ht="33" customHeight="1" x14ac:dyDescent="0.2">
      <c r="A257" s="794" t="str">
        <f t="shared" si="104"/>
        <v>02.06.03.02</v>
      </c>
      <c r="B257" s="806" t="s">
        <v>36</v>
      </c>
      <c r="C257" s="821">
        <v>225</v>
      </c>
      <c r="D257" s="699" t="s">
        <v>255</v>
      </c>
      <c r="E257" s="777" t="s">
        <v>823</v>
      </c>
      <c r="F257" s="822" t="s">
        <v>426</v>
      </c>
      <c r="G257" s="807" t="s">
        <v>500</v>
      </c>
      <c r="H257" s="699"/>
      <c r="I257" s="699" t="s">
        <v>501</v>
      </c>
      <c r="J257" s="807">
        <v>2008</v>
      </c>
      <c r="K257" s="690"/>
      <c r="L257" s="690"/>
      <c r="M257" s="690"/>
      <c r="N257" s="690"/>
      <c r="O257" s="690"/>
      <c r="P257" s="807" t="s">
        <v>917</v>
      </c>
      <c r="Q257" s="815">
        <v>15715816.5</v>
      </c>
      <c r="R257" s="893"/>
      <c r="S257" s="890"/>
      <c r="T257" s="699"/>
      <c r="U257" s="699"/>
      <c r="V257" s="690" t="str">
        <f t="shared" si="105"/>
        <v>2.06.03</v>
      </c>
      <c r="W257" s="699" t="str">
        <f t="shared" si="106"/>
        <v>KOMPUTER</v>
      </c>
      <c r="X257" s="699">
        <f t="shared" si="107"/>
        <v>4</v>
      </c>
      <c r="Y257" s="816">
        <f t="shared" si="93"/>
        <v>3928954.125</v>
      </c>
      <c r="Z257" s="823">
        <f t="shared" si="94"/>
        <v>6</v>
      </c>
      <c r="AA257" s="824">
        <f t="shared" si="95"/>
        <v>15715816.5</v>
      </c>
      <c r="AB257" s="824">
        <f t="shared" si="96"/>
        <v>0</v>
      </c>
      <c r="AC257" s="824">
        <f t="shared" si="97"/>
        <v>0</v>
      </c>
      <c r="AD257" s="824">
        <f t="shared" si="98"/>
        <v>0</v>
      </c>
      <c r="AE257" s="825">
        <f t="shared" si="99"/>
        <v>0</v>
      </c>
      <c r="AF257" s="824">
        <f t="shared" si="100"/>
        <v>0</v>
      </c>
      <c r="AG257" s="824">
        <f t="shared" si="92"/>
        <v>0</v>
      </c>
      <c r="AH257" s="827">
        <f t="shared" si="108"/>
        <v>2008</v>
      </c>
      <c r="AI257" s="828">
        <f t="shared" si="101"/>
        <v>0</v>
      </c>
      <c r="AJ257" s="829">
        <f t="shared" si="109"/>
        <v>15715816.5</v>
      </c>
      <c r="AK257" s="830">
        <f t="shared" si="110"/>
        <v>15715816.5</v>
      </c>
      <c r="AL257" s="817">
        <f t="shared" si="111"/>
        <v>15715816.5</v>
      </c>
      <c r="AM257" s="817">
        <f t="shared" si="102"/>
        <v>15715816.5</v>
      </c>
      <c r="AN257" s="852">
        <v>15715816.5</v>
      </c>
      <c r="AO257" s="849">
        <f t="shared" si="103"/>
        <v>0</v>
      </c>
    </row>
    <row r="258" spans="1:41" s="794" customFormat="1" ht="33" customHeight="1" x14ac:dyDescent="0.2">
      <c r="A258" s="794" t="str">
        <f t="shared" si="104"/>
        <v>02.06.03.02</v>
      </c>
      <c r="B258" s="806" t="s">
        <v>36</v>
      </c>
      <c r="C258" s="821">
        <v>226</v>
      </c>
      <c r="D258" s="699" t="s">
        <v>424</v>
      </c>
      <c r="E258" s="699" t="s">
        <v>877</v>
      </c>
      <c r="F258" s="822" t="s">
        <v>427</v>
      </c>
      <c r="G258" s="807" t="s">
        <v>391</v>
      </c>
      <c r="H258" s="699"/>
      <c r="I258" s="699" t="s">
        <v>501</v>
      </c>
      <c r="J258" s="807">
        <v>2008</v>
      </c>
      <c r="K258" s="690"/>
      <c r="L258" s="690"/>
      <c r="M258" s="690"/>
      <c r="N258" s="690"/>
      <c r="O258" s="690"/>
      <c r="P258" s="807" t="s">
        <v>917</v>
      </c>
      <c r="Q258" s="815">
        <v>20515816.5</v>
      </c>
      <c r="R258" s="893"/>
      <c r="S258" s="890"/>
      <c r="T258" s="699"/>
      <c r="U258" s="699"/>
      <c r="V258" s="690" t="str">
        <f t="shared" si="105"/>
        <v>2.06.03</v>
      </c>
      <c r="W258" s="699" t="str">
        <f t="shared" si="106"/>
        <v>KOMPUTER</v>
      </c>
      <c r="X258" s="699">
        <f t="shared" si="107"/>
        <v>4</v>
      </c>
      <c r="Y258" s="816">
        <f t="shared" si="93"/>
        <v>5128954.125</v>
      </c>
      <c r="Z258" s="823">
        <f t="shared" si="94"/>
        <v>6</v>
      </c>
      <c r="AA258" s="824">
        <f t="shared" si="95"/>
        <v>20515816.5</v>
      </c>
      <c r="AB258" s="824">
        <f t="shared" si="96"/>
        <v>0</v>
      </c>
      <c r="AC258" s="824">
        <f t="shared" si="97"/>
        <v>0</v>
      </c>
      <c r="AD258" s="824">
        <f t="shared" si="98"/>
        <v>0</v>
      </c>
      <c r="AE258" s="825">
        <f t="shared" si="99"/>
        <v>0</v>
      </c>
      <c r="AF258" s="824">
        <f t="shared" si="100"/>
        <v>0</v>
      </c>
      <c r="AG258" s="824">
        <f t="shared" si="92"/>
        <v>0</v>
      </c>
      <c r="AH258" s="827">
        <f t="shared" si="108"/>
        <v>2008</v>
      </c>
      <c r="AI258" s="828">
        <f t="shared" si="101"/>
        <v>0</v>
      </c>
      <c r="AJ258" s="829">
        <f t="shared" si="109"/>
        <v>20515816.5</v>
      </c>
      <c r="AK258" s="830">
        <f t="shared" si="110"/>
        <v>20515816.5</v>
      </c>
      <c r="AL258" s="817">
        <f t="shared" si="111"/>
        <v>20515816.5</v>
      </c>
      <c r="AM258" s="817">
        <f t="shared" si="102"/>
        <v>20515816.5</v>
      </c>
      <c r="AN258" s="852">
        <v>20515816.5</v>
      </c>
      <c r="AO258" s="849">
        <f t="shared" si="103"/>
        <v>0</v>
      </c>
    </row>
    <row r="259" spans="1:41" s="794" customFormat="1" ht="33" customHeight="1" x14ac:dyDescent="0.2">
      <c r="A259" s="794" t="str">
        <f t="shared" si="104"/>
        <v>02.06.03.05</v>
      </c>
      <c r="B259" s="806" t="s">
        <v>36</v>
      </c>
      <c r="C259" s="821">
        <v>227</v>
      </c>
      <c r="D259" s="699" t="s">
        <v>425</v>
      </c>
      <c r="E259" s="777" t="s">
        <v>149</v>
      </c>
      <c r="F259" s="822" t="s">
        <v>390</v>
      </c>
      <c r="G259" s="807" t="s">
        <v>502</v>
      </c>
      <c r="H259" s="699"/>
      <c r="I259" s="699" t="s">
        <v>501</v>
      </c>
      <c r="J259" s="807">
        <v>2008</v>
      </c>
      <c r="K259" s="690"/>
      <c r="L259" s="690"/>
      <c r="M259" s="690"/>
      <c r="N259" s="690"/>
      <c r="O259" s="690"/>
      <c r="P259" s="807" t="s">
        <v>917</v>
      </c>
      <c r="Q259" s="815">
        <v>9675000</v>
      </c>
      <c r="R259" s="893"/>
      <c r="S259" s="890"/>
      <c r="T259" s="699"/>
      <c r="U259" s="699"/>
      <c r="V259" s="690" t="str">
        <f t="shared" si="105"/>
        <v>2.06.03</v>
      </c>
      <c r="W259" s="699" t="str">
        <f t="shared" si="106"/>
        <v>KOMPUTER</v>
      </c>
      <c r="X259" s="699">
        <f t="shared" si="107"/>
        <v>4</v>
      </c>
      <c r="Y259" s="816">
        <f t="shared" si="93"/>
        <v>2418750</v>
      </c>
      <c r="Z259" s="823">
        <f t="shared" si="94"/>
        <v>6</v>
      </c>
      <c r="AA259" s="824">
        <f t="shared" si="95"/>
        <v>9675000</v>
      </c>
      <c r="AB259" s="824">
        <f t="shared" si="96"/>
        <v>0</v>
      </c>
      <c r="AC259" s="824">
        <f t="shared" si="97"/>
        <v>0</v>
      </c>
      <c r="AD259" s="824">
        <f t="shared" si="98"/>
        <v>0</v>
      </c>
      <c r="AE259" s="825">
        <f t="shared" si="99"/>
        <v>0</v>
      </c>
      <c r="AF259" s="824">
        <f t="shared" si="100"/>
        <v>0</v>
      </c>
      <c r="AG259" s="824">
        <f t="shared" si="92"/>
        <v>0</v>
      </c>
      <c r="AH259" s="827">
        <f t="shared" si="108"/>
        <v>2008</v>
      </c>
      <c r="AI259" s="828">
        <f t="shared" si="101"/>
        <v>0</v>
      </c>
      <c r="AJ259" s="829">
        <f t="shared" si="109"/>
        <v>9675000</v>
      </c>
      <c r="AK259" s="830">
        <f t="shared" si="110"/>
        <v>9675000</v>
      </c>
      <c r="AL259" s="817">
        <f t="shared" si="111"/>
        <v>9675000</v>
      </c>
      <c r="AM259" s="817">
        <f t="shared" si="102"/>
        <v>9675000</v>
      </c>
      <c r="AN259" s="852">
        <v>9675000</v>
      </c>
      <c r="AO259" s="849">
        <f t="shared" si="103"/>
        <v>0</v>
      </c>
    </row>
    <row r="260" spans="1:41" s="794" customFormat="1" ht="33" customHeight="1" x14ac:dyDescent="0.2">
      <c r="A260" s="794" t="str">
        <f t="shared" si="104"/>
        <v>02.06.03.05</v>
      </c>
      <c r="B260" s="806" t="s">
        <v>36</v>
      </c>
      <c r="C260" s="821">
        <v>228</v>
      </c>
      <c r="D260" s="699" t="s">
        <v>425</v>
      </c>
      <c r="E260" s="777" t="s">
        <v>149</v>
      </c>
      <c r="F260" s="822" t="s">
        <v>426</v>
      </c>
      <c r="G260" s="807" t="s">
        <v>502</v>
      </c>
      <c r="H260" s="699"/>
      <c r="I260" s="699" t="s">
        <v>501</v>
      </c>
      <c r="J260" s="807">
        <v>2008</v>
      </c>
      <c r="K260" s="690"/>
      <c r="L260" s="690"/>
      <c r="M260" s="690"/>
      <c r="N260" s="690"/>
      <c r="O260" s="690"/>
      <c r="P260" s="807" t="s">
        <v>917</v>
      </c>
      <c r="Q260" s="815">
        <v>9675000</v>
      </c>
      <c r="R260" s="893"/>
      <c r="S260" s="890"/>
      <c r="T260" s="699"/>
      <c r="U260" s="699"/>
      <c r="V260" s="690" t="str">
        <f t="shared" si="105"/>
        <v>2.06.03</v>
      </c>
      <c r="W260" s="699" t="str">
        <f t="shared" si="106"/>
        <v>KOMPUTER</v>
      </c>
      <c r="X260" s="699">
        <f t="shared" si="107"/>
        <v>4</v>
      </c>
      <c r="Y260" s="816">
        <f t="shared" si="93"/>
        <v>2418750</v>
      </c>
      <c r="Z260" s="823">
        <f t="shared" si="94"/>
        <v>6</v>
      </c>
      <c r="AA260" s="824">
        <f t="shared" si="95"/>
        <v>9675000</v>
      </c>
      <c r="AB260" s="824">
        <f t="shared" si="96"/>
        <v>0</v>
      </c>
      <c r="AC260" s="824">
        <f t="shared" si="97"/>
        <v>0</v>
      </c>
      <c r="AD260" s="824">
        <f t="shared" si="98"/>
        <v>0</v>
      </c>
      <c r="AE260" s="825">
        <f t="shared" si="99"/>
        <v>0</v>
      </c>
      <c r="AF260" s="824">
        <f t="shared" si="100"/>
        <v>0</v>
      </c>
      <c r="AG260" s="824">
        <f t="shared" si="92"/>
        <v>0</v>
      </c>
      <c r="AH260" s="827">
        <f t="shared" si="108"/>
        <v>2008</v>
      </c>
      <c r="AI260" s="828">
        <f t="shared" si="101"/>
        <v>0</v>
      </c>
      <c r="AJ260" s="829">
        <f t="shared" si="109"/>
        <v>9675000</v>
      </c>
      <c r="AK260" s="830">
        <f t="shared" si="110"/>
        <v>9675000</v>
      </c>
      <c r="AL260" s="817">
        <f t="shared" si="111"/>
        <v>9675000</v>
      </c>
      <c r="AM260" s="817">
        <f t="shared" si="102"/>
        <v>9675000</v>
      </c>
      <c r="AN260" s="852">
        <v>9675000</v>
      </c>
      <c r="AO260" s="849">
        <f t="shared" si="103"/>
        <v>0</v>
      </c>
    </row>
    <row r="261" spans="1:41" s="794" customFormat="1" ht="33" customHeight="1" x14ac:dyDescent="0.2">
      <c r="A261" s="794" t="str">
        <f t="shared" si="104"/>
        <v>02.06.03.02</v>
      </c>
      <c r="B261" s="806" t="s">
        <v>36</v>
      </c>
      <c r="C261" s="821">
        <v>229</v>
      </c>
      <c r="D261" s="699" t="s">
        <v>255</v>
      </c>
      <c r="E261" s="777" t="s">
        <v>823</v>
      </c>
      <c r="F261" s="822" t="s">
        <v>390</v>
      </c>
      <c r="G261" s="807" t="s">
        <v>205</v>
      </c>
      <c r="H261" s="699"/>
      <c r="I261" s="699" t="s">
        <v>501</v>
      </c>
      <c r="J261" s="807">
        <v>2011</v>
      </c>
      <c r="K261" s="690"/>
      <c r="L261" s="690"/>
      <c r="M261" s="690"/>
      <c r="N261" s="690"/>
      <c r="O261" s="690"/>
      <c r="P261" s="807" t="s">
        <v>917</v>
      </c>
      <c r="Q261" s="815">
        <v>9580271.5283165239</v>
      </c>
      <c r="R261" s="893"/>
      <c r="S261" s="890"/>
      <c r="T261" s="699"/>
      <c r="U261" s="699"/>
      <c r="V261" s="690" t="str">
        <f t="shared" si="105"/>
        <v>2.06.03</v>
      </c>
      <c r="W261" s="699" t="str">
        <f t="shared" si="106"/>
        <v>KOMPUTER</v>
      </c>
      <c r="X261" s="699">
        <f t="shared" si="107"/>
        <v>4</v>
      </c>
      <c r="Y261" s="816">
        <f t="shared" si="93"/>
        <v>2395067.882079131</v>
      </c>
      <c r="Z261" s="823">
        <f t="shared" si="94"/>
        <v>3</v>
      </c>
      <c r="AA261" s="824">
        <f t="shared" si="95"/>
        <v>7185203.6462373929</v>
      </c>
      <c r="AB261" s="824">
        <f t="shared" si="96"/>
        <v>2395067.882079131</v>
      </c>
      <c r="AC261" s="824">
        <f t="shared" si="97"/>
        <v>0</v>
      </c>
      <c r="AD261" s="824">
        <f t="shared" si="98"/>
        <v>0</v>
      </c>
      <c r="AE261" s="825">
        <f t="shared" si="99"/>
        <v>0</v>
      </c>
      <c r="AF261" s="824">
        <f t="shared" si="100"/>
        <v>0</v>
      </c>
      <c r="AG261" s="824">
        <f t="shared" si="92"/>
        <v>0</v>
      </c>
      <c r="AH261" s="827">
        <f t="shared" si="108"/>
        <v>2011</v>
      </c>
      <c r="AI261" s="828">
        <f>Q261-(AA261+AB261+AC261+AD261+AE261+AF261+AG261)</f>
        <v>0</v>
      </c>
      <c r="AJ261" s="829">
        <f t="shared" si="109"/>
        <v>9580271.5283165239</v>
      </c>
      <c r="AK261" s="830">
        <f t="shared" si="110"/>
        <v>9580271.5283165239</v>
      </c>
      <c r="AL261" s="817">
        <f t="shared" si="111"/>
        <v>9580271.5283165239</v>
      </c>
      <c r="AM261" s="817">
        <f t="shared" si="102"/>
        <v>9580271.5283165239</v>
      </c>
      <c r="AN261" s="852">
        <v>9580271.5283165239</v>
      </c>
      <c r="AO261" s="849">
        <f t="shared" si="103"/>
        <v>0</v>
      </c>
    </row>
    <row r="262" spans="1:41" s="794" customFormat="1" ht="33" customHeight="1" x14ac:dyDescent="0.2">
      <c r="A262" s="794" t="str">
        <f t="shared" si="104"/>
        <v>02.06.03.02</v>
      </c>
      <c r="B262" s="806" t="s">
        <v>36</v>
      </c>
      <c r="C262" s="821">
        <v>230</v>
      </c>
      <c r="D262" s="699" t="s">
        <v>255</v>
      </c>
      <c r="E262" s="777" t="s">
        <v>823</v>
      </c>
      <c r="F262" s="822" t="s">
        <v>426</v>
      </c>
      <c r="G262" s="807" t="s">
        <v>205</v>
      </c>
      <c r="H262" s="699"/>
      <c r="I262" s="699" t="s">
        <v>501</v>
      </c>
      <c r="J262" s="807">
        <v>2011</v>
      </c>
      <c r="K262" s="690"/>
      <c r="L262" s="690"/>
      <c r="M262" s="690"/>
      <c r="N262" s="690"/>
      <c r="O262" s="690"/>
      <c r="P262" s="807" t="s">
        <v>917</v>
      </c>
      <c r="Q262" s="815">
        <v>9580271.5283165239</v>
      </c>
      <c r="R262" s="893"/>
      <c r="S262" s="890"/>
      <c r="T262" s="699"/>
      <c r="U262" s="699"/>
      <c r="V262" s="690" t="str">
        <f t="shared" si="105"/>
        <v>2.06.03</v>
      </c>
      <c r="W262" s="699" t="str">
        <f t="shared" si="106"/>
        <v>KOMPUTER</v>
      </c>
      <c r="X262" s="699">
        <f t="shared" si="107"/>
        <v>4</v>
      </c>
      <c r="Y262" s="816">
        <f t="shared" si="93"/>
        <v>2395067.882079131</v>
      </c>
      <c r="Z262" s="823">
        <f t="shared" si="94"/>
        <v>3</v>
      </c>
      <c r="AA262" s="824">
        <f t="shared" si="95"/>
        <v>7185203.6462373929</v>
      </c>
      <c r="AB262" s="824">
        <f t="shared" si="96"/>
        <v>2395067.882079131</v>
      </c>
      <c r="AC262" s="824">
        <f t="shared" si="97"/>
        <v>0</v>
      </c>
      <c r="AD262" s="824">
        <f t="shared" si="98"/>
        <v>0</v>
      </c>
      <c r="AE262" s="825">
        <f t="shared" si="99"/>
        <v>0</v>
      </c>
      <c r="AF262" s="824">
        <f t="shared" si="100"/>
        <v>0</v>
      </c>
      <c r="AG262" s="824">
        <f t="shared" si="92"/>
        <v>0</v>
      </c>
      <c r="AH262" s="827">
        <f t="shared" si="108"/>
        <v>2011</v>
      </c>
      <c r="AI262" s="828">
        <f t="shared" si="101"/>
        <v>0</v>
      </c>
      <c r="AJ262" s="829">
        <f t="shared" si="109"/>
        <v>9580271.5283165239</v>
      </c>
      <c r="AK262" s="830">
        <f t="shared" si="110"/>
        <v>9580271.5283165239</v>
      </c>
      <c r="AL262" s="817">
        <f t="shared" si="111"/>
        <v>9580271.5283165239</v>
      </c>
      <c r="AM262" s="817">
        <f t="shared" si="102"/>
        <v>9580271.5283165239</v>
      </c>
      <c r="AN262" s="852">
        <v>9580271.5283165239</v>
      </c>
      <c r="AO262" s="849">
        <f t="shared" si="103"/>
        <v>0</v>
      </c>
    </row>
    <row r="263" spans="1:41" s="794" customFormat="1" ht="33" customHeight="1" x14ac:dyDescent="0.2">
      <c r="A263" s="794" t="str">
        <f t="shared" si="104"/>
        <v>02.06.03.02</v>
      </c>
      <c r="B263" s="806" t="s">
        <v>36</v>
      </c>
      <c r="C263" s="821">
        <v>231</v>
      </c>
      <c r="D263" s="699" t="s">
        <v>255</v>
      </c>
      <c r="E263" s="777" t="s">
        <v>823</v>
      </c>
      <c r="F263" s="822" t="s">
        <v>427</v>
      </c>
      <c r="G263" s="807" t="s">
        <v>205</v>
      </c>
      <c r="H263" s="699"/>
      <c r="I263" s="699" t="s">
        <v>501</v>
      </c>
      <c r="J263" s="807">
        <v>2011</v>
      </c>
      <c r="K263" s="690"/>
      <c r="L263" s="690"/>
      <c r="M263" s="690"/>
      <c r="N263" s="690"/>
      <c r="O263" s="690"/>
      <c r="P263" s="807" t="s">
        <v>917</v>
      </c>
      <c r="Q263" s="815">
        <v>9580271.5283165239</v>
      </c>
      <c r="R263" s="893"/>
      <c r="S263" s="890"/>
      <c r="T263" s="699"/>
      <c r="U263" s="699"/>
      <c r="V263" s="690" t="str">
        <f t="shared" si="105"/>
        <v>2.06.03</v>
      </c>
      <c r="W263" s="699" t="str">
        <f t="shared" si="106"/>
        <v>KOMPUTER</v>
      </c>
      <c r="X263" s="699">
        <f t="shared" si="107"/>
        <v>4</v>
      </c>
      <c r="Y263" s="816">
        <f t="shared" si="93"/>
        <v>2395067.882079131</v>
      </c>
      <c r="Z263" s="823">
        <f t="shared" si="94"/>
        <v>3</v>
      </c>
      <c r="AA263" s="824">
        <f t="shared" si="95"/>
        <v>7185203.6462373929</v>
      </c>
      <c r="AB263" s="824">
        <f t="shared" si="96"/>
        <v>2395067.882079131</v>
      </c>
      <c r="AC263" s="824">
        <f t="shared" si="97"/>
        <v>0</v>
      </c>
      <c r="AD263" s="824">
        <f t="shared" si="98"/>
        <v>0</v>
      </c>
      <c r="AE263" s="825">
        <f t="shared" si="99"/>
        <v>0</v>
      </c>
      <c r="AF263" s="824">
        <f t="shared" si="100"/>
        <v>0</v>
      </c>
      <c r="AG263" s="824">
        <f t="shared" si="92"/>
        <v>0</v>
      </c>
      <c r="AH263" s="827">
        <f t="shared" si="108"/>
        <v>2011</v>
      </c>
      <c r="AI263" s="828">
        <f t="shared" si="101"/>
        <v>0</v>
      </c>
      <c r="AJ263" s="829">
        <f t="shared" si="109"/>
        <v>9580271.5283165239</v>
      </c>
      <c r="AK263" s="830">
        <f t="shared" si="110"/>
        <v>9580271.5283165239</v>
      </c>
      <c r="AL263" s="817">
        <f t="shared" si="111"/>
        <v>9580271.5283165239</v>
      </c>
      <c r="AM263" s="817">
        <f t="shared" si="102"/>
        <v>9580271.5283165239</v>
      </c>
      <c r="AN263" s="852">
        <v>9580271.5283165239</v>
      </c>
      <c r="AO263" s="849">
        <f t="shared" si="103"/>
        <v>0</v>
      </c>
    </row>
    <row r="264" spans="1:41" s="794" customFormat="1" ht="33" customHeight="1" x14ac:dyDescent="0.2">
      <c r="A264" s="794" t="str">
        <f t="shared" si="104"/>
        <v>02.06.03.02</v>
      </c>
      <c r="B264" s="806" t="s">
        <v>36</v>
      </c>
      <c r="C264" s="821">
        <v>232</v>
      </c>
      <c r="D264" s="699" t="s">
        <v>255</v>
      </c>
      <c r="E264" s="777" t="s">
        <v>823</v>
      </c>
      <c r="F264" s="822" t="s">
        <v>428</v>
      </c>
      <c r="G264" s="807" t="s">
        <v>205</v>
      </c>
      <c r="H264" s="699"/>
      <c r="I264" s="699" t="s">
        <v>501</v>
      </c>
      <c r="J264" s="807">
        <v>2011</v>
      </c>
      <c r="K264" s="690"/>
      <c r="L264" s="690"/>
      <c r="M264" s="690"/>
      <c r="N264" s="690"/>
      <c r="O264" s="690"/>
      <c r="P264" s="807" t="s">
        <v>917</v>
      </c>
      <c r="Q264" s="815">
        <v>9580271.5283165239</v>
      </c>
      <c r="R264" s="893"/>
      <c r="S264" s="890"/>
      <c r="T264" s="699"/>
      <c r="U264" s="699"/>
      <c r="V264" s="690" t="str">
        <f t="shared" si="105"/>
        <v>2.06.03</v>
      </c>
      <c r="W264" s="699" t="str">
        <f t="shared" si="106"/>
        <v>KOMPUTER</v>
      </c>
      <c r="X264" s="699">
        <f t="shared" si="107"/>
        <v>4</v>
      </c>
      <c r="Y264" s="816">
        <f t="shared" si="93"/>
        <v>2395067.882079131</v>
      </c>
      <c r="Z264" s="823">
        <f t="shared" si="94"/>
        <v>3</v>
      </c>
      <c r="AA264" s="824">
        <f t="shared" si="95"/>
        <v>7185203.6462373929</v>
      </c>
      <c r="AB264" s="824">
        <f t="shared" si="96"/>
        <v>2395067.882079131</v>
      </c>
      <c r="AC264" s="824">
        <f t="shared" si="97"/>
        <v>0</v>
      </c>
      <c r="AD264" s="824">
        <f t="shared" si="98"/>
        <v>0</v>
      </c>
      <c r="AE264" s="825">
        <f t="shared" si="99"/>
        <v>0</v>
      </c>
      <c r="AF264" s="824">
        <f t="shared" si="100"/>
        <v>0</v>
      </c>
      <c r="AG264" s="824">
        <f t="shared" si="92"/>
        <v>0</v>
      </c>
      <c r="AH264" s="827">
        <f t="shared" si="108"/>
        <v>2011</v>
      </c>
      <c r="AI264" s="828">
        <f t="shared" si="101"/>
        <v>0</v>
      </c>
      <c r="AJ264" s="829">
        <f t="shared" si="109"/>
        <v>9580271.5283165239</v>
      </c>
      <c r="AK264" s="830">
        <f t="shared" si="110"/>
        <v>9580271.5283165239</v>
      </c>
      <c r="AL264" s="817">
        <f t="shared" si="111"/>
        <v>9580271.5283165239</v>
      </c>
      <c r="AM264" s="817">
        <f t="shared" si="102"/>
        <v>9580271.5283165239</v>
      </c>
      <c r="AN264" s="852">
        <v>9580271.5283165239</v>
      </c>
      <c r="AO264" s="849">
        <f t="shared" si="103"/>
        <v>0</v>
      </c>
    </row>
    <row r="265" spans="1:41" s="794" customFormat="1" ht="33" customHeight="1" x14ac:dyDescent="0.2">
      <c r="A265" s="794" t="str">
        <f t="shared" si="104"/>
        <v>02.06.03.02</v>
      </c>
      <c r="B265" s="806" t="s">
        <v>36</v>
      </c>
      <c r="C265" s="821">
        <v>233</v>
      </c>
      <c r="D265" s="699" t="s">
        <v>255</v>
      </c>
      <c r="E265" s="777" t="s">
        <v>823</v>
      </c>
      <c r="F265" s="822" t="s">
        <v>429</v>
      </c>
      <c r="G265" s="807" t="s">
        <v>205</v>
      </c>
      <c r="H265" s="699"/>
      <c r="I265" s="699" t="s">
        <v>501</v>
      </c>
      <c r="J265" s="807">
        <v>2011</v>
      </c>
      <c r="K265" s="690"/>
      <c r="L265" s="690"/>
      <c r="M265" s="690"/>
      <c r="N265" s="690"/>
      <c r="O265" s="690"/>
      <c r="P265" s="807" t="s">
        <v>917</v>
      </c>
      <c r="Q265" s="815">
        <v>9580271.5283165239</v>
      </c>
      <c r="R265" s="893"/>
      <c r="S265" s="890"/>
      <c r="T265" s="699"/>
      <c r="U265" s="699"/>
      <c r="V265" s="690" t="str">
        <f t="shared" si="105"/>
        <v>2.06.03</v>
      </c>
      <c r="W265" s="699" t="str">
        <f t="shared" si="106"/>
        <v>KOMPUTER</v>
      </c>
      <c r="X265" s="699">
        <f t="shared" si="107"/>
        <v>4</v>
      </c>
      <c r="Y265" s="816">
        <f t="shared" si="93"/>
        <v>2395067.882079131</v>
      </c>
      <c r="Z265" s="823">
        <f t="shared" si="94"/>
        <v>3</v>
      </c>
      <c r="AA265" s="824">
        <f t="shared" si="95"/>
        <v>7185203.6462373929</v>
      </c>
      <c r="AB265" s="824">
        <f t="shared" si="96"/>
        <v>2395067.882079131</v>
      </c>
      <c r="AC265" s="824">
        <f t="shared" si="97"/>
        <v>0</v>
      </c>
      <c r="AD265" s="824">
        <f t="shared" si="98"/>
        <v>0</v>
      </c>
      <c r="AE265" s="825">
        <f t="shared" si="99"/>
        <v>0</v>
      </c>
      <c r="AF265" s="824">
        <f t="shared" si="100"/>
        <v>0</v>
      </c>
      <c r="AG265" s="824">
        <f t="shared" si="92"/>
        <v>0</v>
      </c>
      <c r="AH265" s="827">
        <f t="shared" si="108"/>
        <v>2011</v>
      </c>
      <c r="AI265" s="828">
        <f t="shared" si="101"/>
        <v>0</v>
      </c>
      <c r="AJ265" s="829">
        <f t="shared" si="109"/>
        <v>9580271.5283165239</v>
      </c>
      <c r="AK265" s="830">
        <f t="shared" si="110"/>
        <v>9580271.5283165239</v>
      </c>
      <c r="AL265" s="817">
        <f t="shared" si="111"/>
        <v>9580271.5283165239</v>
      </c>
      <c r="AM265" s="817">
        <f t="shared" si="102"/>
        <v>9580271.5283165239</v>
      </c>
      <c r="AN265" s="852">
        <v>9580271.5283165239</v>
      </c>
      <c r="AO265" s="849">
        <f t="shared" si="103"/>
        <v>0</v>
      </c>
    </row>
    <row r="266" spans="1:41" s="794" customFormat="1" ht="33" customHeight="1" x14ac:dyDescent="0.2">
      <c r="A266" s="794" t="str">
        <f t="shared" si="104"/>
        <v>02.06.03.02</v>
      </c>
      <c r="B266" s="806" t="s">
        <v>36</v>
      </c>
      <c r="C266" s="821">
        <v>234</v>
      </c>
      <c r="D266" s="699" t="s">
        <v>255</v>
      </c>
      <c r="E266" s="777" t="s">
        <v>823</v>
      </c>
      <c r="F266" s="822" t="s">
        <v>429</v>
      </c>
      <c r="G266" s="807" t="s">
        <v>205</v>
      </c>
      <c r="H266" s="699"/>
      <c r="I266" s="699" t="s">
        <v>501</v>
      </c>
      <c r="J266" s="807">
        <v>2011</v>
      </c>
      <c r="K266" s="690"/>
      <c r="L266" s="690"/>
      <c r="M266" s="690"/>
      <c r="N266" s="690"/>
      <c r="O266" s="690"/>
      <c r="P266" s="807" t="s">
        <v>917</v>
      </c>
      <c r="Q266" s="815">
        <v>9580271.5283165239</v>
      </c>
      <c r="R266" s="893"/>
      <c r="S266" s="890"/>
      <c r="T266" s="699"/>
      <c r="U266" s="699"/>
      <c r="V266" s="690" t="str">
        <f t="shared" si="105"/>
        <v>2.06.03</v>
      </c>
      <c r="W266" s="699" t="str">
        <f t="shared" si="106"/>
        <v>KOMPUTER</v>
      </c>
      <c r="X266" s="699">
        <f t="shared" si="107"/>
        <v>4</v>
      </c>
      <c r="Y266" s="816">
        <f t="shared" si="93"/>
        <v>2395067.882079131</v>
      </c>
      <c r="Z266" s="823">
        <f t="shared" si="94"/>
        <v>3</v>
      </c>
      <c r="AA266" s="824">
        <f t="shared" si="95"/>
        <v>7185203.6462373929</v>
      </c>
      <c r="AB266" s="824">
        <f t="shared" si="96"/>
        <v>2395067.882079131</v>
      </c>
      <c r="AC266" s="824">
        <f t="shared" si="97"/>
        <v>0</v>
      </c>
      <c r="AD266" s="824">
        <f t="shared" si="98"/>
        <v>0</v>
      </c>
      <c r="AE266" s="825">
        <f t="shared" si="99"/>
        <v>0</v>
      </c>
      <c r="AF266" s="824">
        <f t="shared" si="100"/>
        <v>0</v>
      </c>
      <c r="AG266" s="824">
        <f t="shared" si="92"/>
        <v>0</v>
      </c>
      <c r="AH266" s="827">
        <f t="shared" si="108"/>
        <v>2011</v>
      </c>
      <c r="AI266" s="828">
        <f t="shared" si="101"/>
        <v>0</v>
      </c>
      <c r="AJ266" s="829">
        <f t="shared" si="109"/>
        <v>9580271.5283165239</v>
      </c>
      <c r="AK266" s="830">
        <f t="shared" si="110"/>
        <v>9580271.5283165239</v>
      </c>
      <c r="AL266" s="817">
        <f t="shared" si="111"/>
        <v>9580271.5283165239</v>
      </c>
      <c r="AM266" s="817">
        <f t="shared" si="102"/>
        <v>9580271.5283165239</v>
      </c>
      <c r="AN266" s="852">
        <v>9580271.5283165239</v>
      </c>
      <c r="AO266" s="849">
        <f t="shared" si="103"/>
        <v>0</v>
      </c>
    </row>
    <row r="267" spans="1:41" s="794" customFormat="1" ht="33" customHeight="1" x14ac:dyDescent="0.2">
      <c r="A267" s="794" t="str">
        <f t="shared" si="104"/>
        <v>02.06.03.02</v>
      </c>
      <c r="B267" s="806" t="s">
        <v>36</v>
      </c>
      <c r="C267" s="821">
        <v>235</v>
      </c>
      <c r="D267" s="699" t="s">
        <v>297</v>
      </c>
      <c r="E267" s="777" t="s">
        <v>824</v>
      </c>
      <c r="F267" s="822" t="s">
        <v>390</v>
      </c>
      <c r="G267" s="807" t="s">
        <v>212</v>
      </c>
      <c r="H267" s="699"/>
      <c r="I267" s="699" t="s">
        <v>501</v>
      </c>
      <c r="J267" s="807">
        <v>2011</v>
      </c>
      <c r="K267" s="690"/>
      <c r="L267" s="690"/>
      <c r="M267" s="690"/>
      <c r="N267" s="690"/>
      <c r="O267" s="690"/>
      <c r="P267" s="807" t="s">
        <v>917</v>
      </c>
      <c r="Q267" s="815">
        <v>10925187.3301009</v>
      </c>
      <c r="R267" s="893"/>
      <c r="S267" s="890"/>
      <c r="T267" s="699"/>
      <c r="U267" s="699"/>
      <c r="V267" s="690" t="str">
        <f t="shared" si="105"/>
        <v>2.06.03</v>
      </c>
      <c r="W267" s="699" t="str">
        <f t="shared" si="106"/>
        <v>KOMPUTER</v>
      </c>
      <c r="X267" s="699">
        <f t="shared" si="107"/>
        <v>4</v>
      </c>
      <c r="Y267" s="816">
        <f t="shared" si="93"/>
        <v>2731296.8325252249</v>
      </c>
      <c r="Z267" s="823">
        <f t="shared" si="94"/>
        <v>3</v>
      </c>
      <c r="AA267" s="824">
        <f t="shared" si="95"/>
        <v>8193890.4975756742</v>
      </c>
      <c r="AB267" s="824">
        <f t="shared" si="96"/>
        <v>2731296.8325252249</v>
      </c>
      <c r="AC267" s="824">
        <f t="shared" si="97"/>
        <v>0</v>
      </c>
      <c r="AD267" s="824">
        <f t="shared" si="98"/>
        <v>0</v>
      </c>
      <c r="AE267" s="825">
        <f t="shared" si="99"/>
        <v>0</v>
      </c>
      <c r="AF267" s="824">
        <f t="shared" si="100"/>
        <v>0</v>
      </c>
      <c r="AG267" s="824">
        <f t="shared" si="92"/>
        <v>0</v>
      </c>
      <c r="AH267" s="827">
        <f t="shared" si="108"/>
        <v>2011</v>
      </c>
      <c r="AI267" s="828">
        <f t="shared" si="101"/>
        <v>0</v>
      </c>
      <c r="AJ267" s="829">
        <f t="shared" si="109"/>
        <v>10925187.3301009</v>
      </c>
      <c r="AK267" s="830">
        <f t="shared" si="110"/>
        <v>10925187.3301009</v>
      </c>
      <c r="AL267" s="817">
        <f t="shared" si="111"/>
        <v>10925187.3301009</v>
      </c>
      <c r="AM267" s="817">
        <f t="shared" si="102"/>
        <v>10925187.3301009</v>
      </c>
      <c r="AN267" s="852">
        <v>10925187.3301009</v>
      </c>
      <c r="AO267" s="849">
        <f t="shared" si="103"/>
        <v>0</v>
      </c>
    </row>
    <row r="268" spans="1:41" s="794" customFormat="1" ht="33" customHeight="1" x14ac:dyDescent="0.2">
      <c r="A268" s="794" t="str">
        <f t="shared" si="104"/>
        <v>02.06.03.02</v>
      </c>
      <c r="B268" s="806" t="s">
        <v>36</v>
      </c>
      <c r="C268" s="821">
        <v>236</v>
      </c>
      <c r="D268" s="699" t="s">
        <v>297</v>
      </c>
      <c r="E268" s="777" t="s">
        <v>824</v>
      </c>
      <c r="F268" s="822" t="s">
        <v>426</v>
      </c>
      <c r="G268" s="807" t="s">
        <v>212</v>
      </c>
      <c r="H268" s="699"/>
      <c r="I268" s="699" t="s">
        <v>501</v>
      </c>
      <c r="J268" s="807">
        <v>2011</v>
      </c>
      <c r="K268" s="690"/>
      <c r="L268" s="690"/>
      <c r="M268" s="690"/>
      <c r="N268" s="690"/>
      <c r="O268" s="690"/>
      <c r="P268" s="807" t="s">
        <v>917</v>
      </c>
      <c r="Q268" s="815">
        <v>10925187.3301009</v>
      </c>
      <c r="R268" s="893"/>
      <c r="S268" s="890"/>
      <c r="T268" s="699"/>
      <c r="U268" s="699"/>
      <c r="V268" s="690" t="str">
        <f t="shared" si="105"/>
        <v>2.06.03</v>
      </c>
      <c r="W268" s="699" t="str">
        <f t="shared" ref="W268:W336" si="112">VLOOKUP(V268,kelompok,2,0)</f>
        <v>KOMPUTER</v>
      </c>
      <c r="X268" s="699">
        <f t="shared" ref="X268:X348" si="113">VLOOKUP(V268,MASAMANFAAT,4,0)</f>
        <v>4</v>
      </c>
      <c r="Y268" s="816">
        <f t="shared" si="93"/>
        <v>2731296.8325252249</v>
      </c>
      <c r="Z268" s="823">
        <f t="shared" si="94"/>
        <v>3</v>
      </c>
      <c r="AA268" s="824">
        <f t="shared" si="95"/>
        <v>8193890.4975756742</v>
      </c>
      <c r="AB268" s="824">
        <f t="shared" si="96"/>
        <v>2731296.8325252249</v>
      </c>
      <c r="AC268" s="824">
        <f t="shared" si="97"/>
        <v>0</v>
      </c>
      <c r="AD268" s="824">
        <f t="shared" si="98"/>
        <v>0</v>
      </c>
      <c r="AE268" s="825">
        <f t="shared" si="99"/>
        <v>0</v>
      </c>
      <c r="AF268" s="824">
        <f t="shared" si="100"/>
        <v>0</v>
      </c>
      <c r="AG268" s="824">
        <f t="shared" si="92"/>
        <v>0</v>
      </c>
      <c r="AH268" s="827">
        <f t="shared" si="108"/>
        <v>2011</v>
      </c>
      <c r="AI268" s="828">
        <f t="shared" si="101"/>
        <v>0</v>
      </c>
      <c r="AJ268" s="829">
        <f t="shared" si="109"/>
        <v>10925187.3301009</v>
      </c>
      <c r="AK268" s="830">
        <f t="shared" si="110"/>
        <v>10925187.3301009</v>
      </c>
      <c r="AL268" s="817">
        <f t="shared" si="111"/>
        <v>10925187.3301009</v>
      </c>
      <c r="AM268" s="817">
        <f t="shared" si="102"/>
        <v>10925187.3301009</v>
      </c>
      <c r="AN268" s="852">
        <v>10925187.3301009</v>
      </c>
      <c r="AO268" s="849">
        <f t="shared" si="103"/>
        <v>0</v>
      </c>
    </row>
    <row r="269" spans="1:41" s="794" customFormat="1" ht="33" customHeight="1" x14ac:dyDescent="0.2">
      <c r="A269" s="794" t="str">
        <f t="shared" si="104"/>
        <v>02.06.03.05</v>
      </c>
      <c r="B269" s="806" t="s">
        <v>36</v>
      </c>
      <c r="C269" s="821">
        <v>237</v>
      </c>
      <c r="D269" s="699" t="s">
        <v>425</v>
      </c>
      <c r="E269" s="777" t="s">
        <v>149</v>
      </c>
      <c r="F269" s="822" t="s">
        <v>390</v>
      </c>
      <c r="G269" s="807" t="s">
        <v>503</v>
      </c>
      <c r="H269" s="699"/>
      <c r="I269" s="699" t="s">
        <v>501</v>
      </c>
      <c r="J269" s="807">
        <v>2011</v>
      </c>
      <c r="K269" s="690"/>
      <c r="L269" s="690"/>
      <c r="M269" s="690"/>
      <c r="N269" s="690"/>
      <c r="O269" s="690"/>
      <c r="P269" s="807" t="s">
        <v>917</v>
      </c>
      <c r="Q269" s="815">
        <v>2524813.2473716596</v>
      </c>
      <c r="R269" s="893"/>
      <c r="S269" s="890"/>
      <c r="T269" s="699"/>
      <c r="U269" s="699"/>
      <c r="V269" s="690" t="str">
        <f t="shared" si="105"/>
        <v>2.06.03</v>
      </c>
      <c r="W269" s="699" t="str">
        <f t="shared" si="112"/>
        <v>KOMPUTER</v>
      </c>
      <c r="X269" s="699">
        <f t="shared" si="113"/>
        <v>4</v>
      </c>
      <c r="Y269" s="816">
        <f t="shared" si="93"/>
        <v>631203.3118429149</v>
      </c>
      <c r="Z269" s="823">
        <f t="shared" si="94"/>
        <v>3</v>
      </c>
      <c r="AA269" s="824">
        <f t="shared" si="95"/>
        <v>1893609.9355287447</v>
      </c>
      <c r="AB269" s="824">
        <f t="shared" si="96"/>
        <v>631203.3118429149</v>
      </c>
      <c r="AC269" s="824">
        <f t="shared" si="97"/>
        <v>0</v>
      </c>
      <c r="AD269" s="824">
        <f t="shared" si="98"/>
        <v>0</v>
      </c>
      <c r="AE269" s="825">
        <f t="shared" si="99"/>
        <v>0</v>
      </c>
      <c r="AF269" s="824">
        <f t="shared" si="100"/>
        <v>0</v>
      </c>
      <c r="AG269" s="824">
        <f t="shared" si="92"/>
        <v>0</v>
      </c>
      <c r="AH269" s="827">
        <f t="shared" ref="AH269:AH337" si="114">J269</f>
        <v>2011</v>
      </c>
      <c r="AI269" s="828">
        <f t="shared" si="101"/>
        <v>0</v>
      </c>
      <c r="AJ269" s="829">
        <f t="shared" si="109"/>
        <v>2524813.2473716596</v>
      </c>
      <c r="AK269" s="830">
        <f t="shared" si="110"/>
        <v>2524813.2473716596</v>
      </c>
      <c r="AL269" s="817">
        <f t="shared" ref="AL269:AL332" si="115">AA269+AB269+AC269+AD269+AE269+AF269</f>
        <v>2524813.2473716596</v>
      </c>
      <c r="AM269" s="817">
        <f t="shared" si="102"/>
        <v>2524813.2473716596</v>
      </c>
      <c r="AN269" s="852">
        <v>2524813.2473716596</v>
      </c>
      <c r="AO269" s="849">
        <f t="shared" si="103"/>
        <v>0</v>
      </c>
    </row>
    <row r="270" spans="1:41" s="794" customFormat="1" ht="33" customHeight="1" x14ac:dyDescent="0.2">
      <c r="A270" s="794" t="str">
        <f t="shared" si="104"/>
        <v>02.06.03.05</v>
      </c>
      <c r="B270" s="806" t="s">
        <v>36</v>
      </c>
      <c r="C270" s="821">
        <v>238</v>
      </c>
      <c r="D270" s="699" t="s">
        <v>425</v>
      </c>
      <c r="E270" s="777" t="s">
        <v>149</v>
      </c>
      <c r="F270" s="822" t="s">
        <v>390</v>
      </c>
      <c r="G270" s="807" t="s">
        <v>503</v>
      </c>
      <c r="H270" s="699"/>
      <c r="I270" s="699" t="s">
        <v>501</v>
      </c>
      <c r="J270" s="807">
        <v>2011</v>
      </c>
      <c r="K270" s="690"/>
      <c r="L270" s="690"/>
      <c r="M270" s="690"/>
      <c r="N270" s="690"/>
      <c r="O270" s="690"/>
      <c r="P270" s="807" t="s">
        <v>917</v>
      </c>
      <c r="Q270" s="815">
        <v>2524813.2473716596</v>
      </c>
      <c r="R270" s="893"/>
      <c r="S270" s="890"/>
      <c r="T270" s="699"/>
      <c r="U270" s="699"/>
      <c r="V270" s="690" t="str">
        <f t="shared" si="105"/>
        <v>2.06.03</v>
      </c>
      <c r="W270" s="699" t="str">
        <f t="shared" si="112"/>
        <v>KOMPUTER</v>
      </c>
      <c r="X270" s="699">
        <f t="shared" si="113"/>
        <v>4</v>
      </c>
      <c r="Y270" s="816">
        <f t="shared" si="93"/>
        <v>631203.3118429149</v>
      </c>
      <c r="Z270" s="823">
        <f t="shared" si="94"/>
        <v>3</v>
      </c>
      <c r="AA270" s="824">
        <f t="shared" si="95"/>
        <v>1893609.9355287447</v>
      </c>
      <c r="AB270" s="824">
        <f t="shared" si="96"/>
        <v>631203.3118429149</v>
      </c>
      <c r="AC270" s="824">
        <f t="shared" si="97"/>
        <v>0</v>
      </c>
      <c r="AD270" s="824">
        <f t="shared" si="98"/>
        <v>0</v>
      </c>
      <c r="AE270" s="825">
        <f t="shared" si="99"/>
        <v>0</v>
      </c>
      <c r="AF270" s="824">
        <f t="shared" si="100"/>
        <v>0</v>
      </c>
      <c r="AG270" s="824">
        <f t="shared" si="92"/>
        <v>0</v>
      </c>
      <c r="AH270" s="827">
        <f t="shared" si="114"/>
        <v>2011</v>
      </c>
      <c r="AI270" s="828">
        <f t="shared" si="101"/>
        <v>0</v>
      </c>
      <c r="AJ270" s="829">
        <f t="shared" si="109"/>
        <v>2524813.2473716596</v>
      </c>
      <c r="AK270" s="830">
        <f t="shared" si="110"/>
        <v>2524813.2473716596</v>
      </c>
      <c r="AL270" s="817">
        <f t="shared" si="115"/>
        <v>2524813.2473716596</v>
      </c>
      <c r="AM270" s="817">
        <f t="shared" si="102"/>
        <v>2524813.2473716596</v>
      </c>
      <c r="AN270" s="852">
        <v>2524813.2473716596</v>
      </c>
      <c r="AO270" s="849">
        <f t="shared" si="103"/>
        <v>0</v>
      </c>
    </row>
    <row r="271" spans="1:41" s="794" customFormat="1" ht="33" customHeight="1" x14ac:dyDescent="0.2">
      <c r="A271" s="794" t="str">
        <f t="shared" si="104"/>
        <v>02.06.03.05</v>
      </c>
      <c r="B271" s="806" t="s">
        <v>36</v>
      </c>
      <c r="C271" s="821">
        <v>239</v>
      </c>
      <c r="D271" s="699" t="s">
        <v>425</v>
      </c>
      <c r="E271" s="777" t="s">
        <v>149</v>
      </c>
      <c r="F271" s="822" t="s">
        <v>390</v>
      </c>
      <c r="G271" s="807" t="s">
        <v>503</v>
      </c>
      <c r="H271" s="699"/>
      <c r="I271" s="699" t="s">
        <v>501</v>
      </c>
      <c r="J271" s="807">
        <v>2011</v>
      </c>
      <c r="K271" s="690"/>
      <c r="L271" s="690"/>
      <c r="M271" s="690"/>
      <c r="N271" s="690"/>
      <c r="O271" s="690"/>
      <c r="P271" s="807" t="s">
        <v>917</v>
      </c>
      <c r="Q271" s="815">
        <v>2524813.2473716596</v>
      </c>
      <c r="R271" s="893"/>
      <c r="S271" s="890"/>
      <c r="T271" s="699"/>
      <c r="U271" s="699"/>
      <c r="V271" s="690" t="str">
        <f t="shared" si="105"/>
        <v>2.06.03</v>
      </c>
      <c r="W271" s="699" t="str">
        <f t="shared" si="112"/>
        <v>KOMPUTER</v>
      </c>
      <c r="X271" s="699">
        <f t="shared" si="113"/>
        <v>4</v>
      </c>
      <c r="Y271" s="816">
        <f t="shared" si="93"/>
        <v>631203.3118429149</v>
      </c>
      <c r="Z271" s="823">
        <f t="shared" si="94"/>
        <v>3</v>
      </c>
      <c r="AA271" s="824">
        <f t="shared" si="95"/>
        <v>1893609.9355287447</v>
      </c>
      <c r="AB271" s="824">
        <f t="shared" si="96"/>
        <v>631203.3118429149</v>
      </c>
      <c r="AC271" s="824">
        <f t="shared" si="97"/>
        <v>0</v>
      </c>
      <c r="AD271" s="824">
        <f t="shared" si="98"/>
        <v>0</v>
      </c>
      <c r="AE271" s="825">
        <f t="shared" si="99"/>
        <v>0</v>
      </c>
      <c r="AF271" s="824">
        <f t="shared" si="100"/>
        <v>0</v>
      </c>
      <c r="AG271" s="824">
        <f t="shared" si="92"/>
        <v>0</v>
      </c>
      <c r="AH271" s="827">
        <f t="shared" si="114"/>
        <v>2011</v>
      </c>
      <c r="AI271" s="828">
        <f t="shared" si="101"/>
        <v>0</v>
      </c>
      <c r="AJ271" s="829">
        <f t="shared" si="109"/>
        <v>2524813.2473716596</v>
      </c>
      <c r="AK271" s="830">
        <f t="shared" si="110"/>
        <v>2524813.2473716596</v>
      </c>
      <c r="AL271" s="817">
        <f t="shared" si="115"/>
        <v>2524813.2473716596</v>
      </c>
      <c r="AM271" s="817">
        <f t="shared" si="102"/>
        <v>2524813.2473716596</v>
      </c>
      <c r="AN271" s="852">
        <v>2524813.2473716596</v>
      </c>
      <c r="AO271" s="849">
        <f t="shared" si="103"/>
        <v>0</v>
      </c>
    </row>
    <row r="272" spans="1:41" s="794" customFormat="1" ht="33" customHeight="1" x14ac:dyDescent="0.2">
      <c r="A272" s="794" t="str">
        <f t="shared" si="104"/>
        <v>02.06.03.05</v>
      </c>
      <c r="B272" s="806" t="s">
        <v>36</v>
      </c>
      <c r="C272" s="821">
        <v>240</v>
      </c>
      <c r="D272" s="699" t="s">
        <v>425</v>
      </c>
      <c r="E272" s="777" t="s">
        <v>149</v>
      </c>
      <c r="F272" s="822" t="s">
        <v>390</v>
      </c>
      <c r="G272" s="807" t="s">
        <v>503</v>
      </c>
      <c r="H272" s="699"/>
      <c r="I272" s="699" t="s">
        <v>501</v>
      </c>
      <c r="J272" s="807">
        <v>2011</v>
      </c>
      <c r="K272" s="690"/>
      <c r="L272" s="690"/>
      <c r="M272" s="690"/>
      <c r="N272" s="690"/>
      <c r="O272" s="690"/>
      <c r="P272" s="807" t="s">
        <v>917</v>
      </c>
      <c r="Q272" s="815">
        <v>2524813.2473716596</v>
      </c>
      <c r="R272" s="893"/>
      <c r="S272" s="890"/>
      <c r="T272" s="699"/>
      <c r="U272" s="699"/>
      <c r="V272" s="690" t="str">
        <f t="shared" si="105"/>
        <v>2.06.03</v>
      </c>
      <c r="W272" s="699" t="str">
        <f t="shared" si="112"/>
        <v>KOMPUTER</v>
      </c>
      <c r="X272" s="699">
        <f t="shared" si="113"/>
        <v>4</v>
      </c>
      <c r="Y272" s="816">
        <f t="shared" si="93"/>
        <v>631203.3118429149</v>
      </c>
      <c r="Z272" s="823">
        <f t="shared" si="94"/>
        <v>3</v>
      </c>
      <c r="AA272" s="824">
        <f t="shared" si="95"/>
        <v>1893609.9355287447</v>
      </c>
      <c r="AB272" s="824">
        <f t="shared" si="96"/>
        <v>631203.3118429149</v>
      </c>
      <c r="AC272" s="824">
        <f t="shared" si="97"/>
        <v>0</v>
      </c>
      <c r="AD272" s="824">
        <f t="shared" si="98"/>
        <v>0</v>
      </c>
      <c r="AE272" s="825">
        <f t="shared" si="99"/>
        <v>0</v>
      </c>
      <c r="AF272" s="824">
        <f t="shared" si="100"/>
        <v>0</v>
      </c>
      <c r="AG272" s="824">
        <f t="shared" si="92"/>
        <v>0</v>
      </c>
      <c r="AH272" s="827">
        <f t="shared" si="114"/>
        <v>2011</v>
      </c>
      <c r="AI272" s="828">
        <f t="shared" si="101"/>
        <v>0</v>
      </c>
      <c r="AJ272" s="829">
        <f t="shared" si="109"/>
        <v>2524813.2473716596</v>
      </c>
      <c r="AK272" s="830">
        <f t="shared" si="110"/>
        <v>2524813.2473716596</v>
      </c>
      <c r="AL272" s="817">
        <f t="shared" si="115"/>
        <v>2524813.2473716596</v>
      </c>
      <c r="AM272" s="817">
        <f t="shared" si="102"/>
        <v>2524813.2473716596</v>
      </c>
      <c r="AN272" s="852">
        <v>2524813.2473716596</v>
      </c>
      <c r="AO272" s="849">
        <f t="shared" si="103"/>
        <v>0</v>
      </c>
    </row>
    <row r="273" spans="1:41" s="794" customFormat="1" ht="33" customHeight="1" x14ac:dyDescent="0.2">
      <c r="A273" s="794" t="str">
        <f t="shared" si="104"/>
        <v>02.06.03.05</v>
      </c>
      <c r="B273" s="806" t="s">
        <v>36</v>
      </c>
      <c r="C273" s="821">
        <v>241</v>
      </c>
      <c r="D273" s="699" t="s">
        <v>425</v>
      </c>
      <c r="E273" s="777" t="s">
        <v>149</v>
      </c>
      <c r="F273" s="822" t="s">
        <v>390</v>
      </c>
      <c r="G273" s="807" t="s">
        <v>503</v>
      </c>
      <c r="H273" s="699"/>
      <c r="I273" s="699" t="s">
        <v>501</v>
      </c>
      <c r="J273" s="807">
        <v>2011</v>
      </c>
      <c r="K273" s="690"/>
      <c r="L273" s="690"/>
      <c r="M273" s="690"/>
      <c r="N273" s="690"/>
      <c r="O273" s="690"/>
      <c r="P273" s="807" t="s">
        <v>917</v>
      </c>
      <c r="Q273" s="815">
        <v>2524813.2473716596</v>
      </c>
      <c r="R273" s="893"/>
      <c r="S273" s="890"/>
      <c r="T273" s="699"/>
      <c r="U273" s="699"/>
      <c r="V273" s="690" t="str">
        <f t="shared" si="105"/>
        <v>2.06.03</v>
      </c>
      <c r="W273" s="699" t="str">
        <f t="shared" si="112"/>
        <v>KOMPUTER</v>
      </c>
      <c r="X273" s="699">
        <f t="shared" si="113"/>
        <v>4</v>
      </c>
      <c r="Y273" s="816">
        <f t="shared" si="93"/>
        <v>631203.3118429149</v>
      </c>
      <c r="Z273" s="823">
        <f t="shared" si="94"/>
        <v>3</v>
      </c>
      <c r="AA273" s="824">
        <f t="shared" si="95"/>
        <v>1893609.9355287447</v>
      </c>
      <c r="AB273" s="824">
        <f t="shared" si="96"/>
        <v>631203.3118429149</v>
      </c>
      <c r="AC273" s="824">
        <f t="shared" si="97"/>
        <v>0</v>
      </c>
      <c r="AD273" s="824">
        <f t="shared" si="98"/>
        <v>0</v>
      </c>
      <c r="AE273" s="825">
        <f t="shared" si="99"/>
        <v>0</v>
      </c>
      <c r="AF273" s="824">
        <f t="shared" si="100"/>
        <v>0</v>
      </c>
      <c r="AG273" s="824">
        <f t="shared" si="92"/>
        <v>0</v>
      </c>
      <c r="AH273" s="827">
        <f t="shared" si="114"/>
        <v>2011</v>
      </c>
      <c r="AI273" s="828">
        <f t="shared" si="101"/>
        <v>0</v>
      </c>
      <c r="AJ273" s="829">
        <f t="shared" si="109"/>
        <v>2524813.2473716596</v>
      </c>
      <c r="AK273" s="830">
        <f t="shared" si="110"/>
        <v>2524813.2473716596</v>
      </c>
      <c r="AL273" s="817">
        <f t="shared" si="115"/>
        <v>2524813.2473716596</v>
      </c>
      <c r="AM273" s="817">
        <f t="shared" si="102"/>
        <v>2524813.2473716596</v>
      </c>
      <c r="AN273" s="852">
        <v>2524813.2473716596</v>
      </c>
      <c r="AO273" s="849">
        <f t="shared" si="103"/>
        <v>0</v>
      </c>
    </row>
    <row r="274" spans="1:41" s="794" customFormat="1" ht="33" customHeight="1" x14ac:dyDescent="0.2">
      <c r="A274" s="794" t="str">
        <f t="shared" si="104"/>
        <v>02.06.03.05</v>
      </c>
      <c r="B274" s="806" t="s">
        <v>36</v>
      </c>
      <c r="C274" s="821">
        <v>242</v>
      </c>
      <c r="D274" s="699" t="s">
        <v>425</v>
      </c>
      <c r="E274" s="777" t="s">
        <v>149</v>
      </c>
      <c r="F274" s="822" t="s">
        <v>390</v>
      </c>
      <c r="G274" s="807" t="s">
        <v>197</v>
      </c>
      <c r="H274" s="699"/>
      <c r="I274" s="699" t="s">
        <v>501</v>
      </c>
      <c r="J274" s="807">
        <v>2011</v>
      </c>
      <c r="K274" s="690"/>
      <c r="L274" s="690"/>
      <c r="M274" s="690"/>
      <c r="N274" s="690"/>
      <c r="O274" s="690"/>
      <c r="P274" s="807" t="s">
        <v>917</v>
      </c>
      <c r="Q274" s="815">
        <v>10328781.466520425</v>
      </c>
      <c r="R274" s="893"/>
      <c r="S274" s="890"/>
      <c r="T274" s="699"/>
      <c r="U274" s="699"/>
      <c r="V274" s="690" t="str">
        <f t="shared" si="105"/>
        <v>2.06.03</v>
      </c>
      <c r="W274" s="699" t="str">
        <f t="shared" si="112"/>
        <v>KOMPUTER</v>
      </c>
      <c r="X274" s="699">
        <f t="shared" si="113"/>
        <v>4</v>
      </c>
      <c r="Y274" s="816">
        <f t="shared" si="93"/>
        <v>2582195.3666301062</v>
      </c>
      <c r="Z274" s="823">
        <f t="shared" si="94"/>
        <v>3</v>
      </c>
      <c r="AA274" s="824">
        <f t="shared" si="95"/>
        <v>7746586.0998903187</v>
      </c>
      <c r="AB274" s="824">
        <f t="shared" si="96"/>
        <v>2582195.3666301062</v>
      </c>
      <c r="AC274" s="824">
        <f t="shared" si="97"/>
        <v>0</v>
      </c>
      <c r="AD274" s="824">
        <f t="shared" si="98"/>
        <v>0</v>
      </c>
      <c r="AE274" s="825">
        <f t="shared" si="99"/>
        <v>0</v>
      </c>
      <c r="AF274" s="824">
        <f t="shared" si="100"/>
        <v>0</v>
      </c>
      <c r="AG274" s="824">
        <f t="shared" si="92"/>
        <v>0</v>
      </c>
      <c r="AH274" s="827">
        <f t="shared" si="114"/>
        <v>2011</v>
      </c>
      <c r="AI274" s="828">
        <f t="shared" si="101"/>
        <v>0</v>
      </c>
      <c r="AJ274" s="829">
        <f t="shared" si="109"/>
        <v>10328781.466520425</v>
      </c>
      <c r="AK274" s="830">
        <f t="shared" si="110"/>
        <v>10328781.466520425</v>
      </c>
      <c r="AL274" s="817">
        <f t="shared" si="115"/>
        <v>10328781.466520425</v>
      </c>
      <c r="AM274" s="817">
        <f t="shared" si="102"/>
        <v>10328781.466520425</v>
      </c>
      <c r="AN274" s="852">
        <v>10328781.466520425</v>
      </c>
      <c r="AO274" s="849">
        <f t="shared" si="103"/>
        <v>0</v>
      </c>
    </row>
    <row r="275" spans="1:41" s="794" customFormat="1" ht="33" customHeight="1" x14ac:dyDescent="0.2">
      <c r="A275" s="794" t="str">
        <f t="shared" si="104"/>
        <v>02.06.03.05</v>
      </c>
      <c r="B275" s="806" t="s">
        <v>36</v>
      </c>
      <c r="C275" s="821">
        <v>243</v>
      </c>
      <c r="D275" s="699" t="s">
        <v>425</v>
      </c>
      <c r="E275" s="777" t="s">
        <v>149</v>
      </c>
      <c r="F275" s="822" t="s">
        <v>426</v>
      </c>
      <c r="G275" s="807" t="s">
        <v>197</v>
      </c>
      <c r="H275" s="699"/>
      <c r="I275" s="699" t="s">
        <v>501</v>
      </c>
      <c r="J275" s="807">
        <v>2011</v>
      </c>
      <c r="K275" s="690"/>
      <c r="L275" s="690"/>
      <c r="M275" s="690"/>
      <c r="N275" s="690"/>
      <c r="O275" s="690"/>
      <c r="P275" s="807" t="s">
        <v>917</v>
      </c>
      <c r="Q275" s="815">
        <v>10328781.466520425</v>
      </c>
      <c r="R275" s="893"/>
      <c r="S275" s="890"/>
      <c r="T275" s="699"/>
      <c r="U275" s="699"/>
      <c r="V275" s="690" t="str">
        <f t="shared" si="105"/>
        <v>2.06.03</v>
      </c>
      <c r="W275" s="699" t="str">
        <f t="shared" si="112"/>
        <v>KOMPUTER</v>
      </c>
      <c r="X275" s="699">
        <f t="shared" si="113"/>
        <v>4</v>
      </c>
      <c r="Y275" s="816">
        <f t="shared" si="93"/>
        <v>2582195.3666301062</v>
      </c>
      <c r="Z275" s="823">
        <f t="shared" si="94"/>
        <v>3</v>
      </c>
      <c r="AA275" s="824">
        <f t="shared" si="95"/>
        <v>7746586.0998903187</v>
      </c>
      <c r="AB275" s="824">
        <f t="shared" si="96"/>
        <v>2582195.3666301062</v>
      </c>
      <c r="AC275" s="824">
        <f t="shared" si="97"/>
        <v>0</v>
      </c>
      <c r="AD275" s="824">
        <f t="shared" si="98"/>
        <v>0</v>
      </c>
      <c r="AE275" s="825">
        <f t="shared" si="99"/>
        <v>0</v>
      </c>
      <c r="AF275" s="824">
        <f t="shared" si="100"/>
        <v>0</v>
      </c>
      <c r="AG275" s="824">
        <f t="shared" si="92"/>
        <v>0</v>
      </c>
      <c r="AH275" s="827">
        <f t="shared" si="114"/>
        <v>2011</v>
      </c>
      <c r="AI275" s="828">
        <f t="shared" si="101"/>
        <v>0</v>
      </c>
      <c r="AJ275" s="829">
        <f t="shared" si="109"/>
        <v>10328781.466520425</v>
      </c>
      <c r="AK275" s="830">
        <f t="shared" si="110"/>
        <v>10328781.466520425</v>
      </c>
      <c r="AL275" s="817">
        <f t="shared" si="115"/>
        <v>10328781.466520425</v>
      </c>
      <c r="AM275" s="817">
        <f t="shared" si="102"/>
        <v>10328781.466520425</v>
      </c>
      <c r="AN275" s="852">
        <v>10328781.466520425</v>
      </c>
      <c r="AO275" s="849">
        <f t="shared" si="103"/>
        <v>0</v>
      </c>
    </row>
    <row r="276" spans="1:41" s="794" customFormat="1" ht="33" customHeight="1" x14ac:dyDescent="0.2">
      <c r="A276" s="794" t="str">
        <f t="shared" si="104"/>
        <v>02.06.02.06</v>
      </c>
      <c r="B276" s="806" t="s">
        <v>36</v>
      </c>
      <c r="C276" s="821">
        <v>244</v>
      </c>
      <c r="D276" s="699" t="s">
        <v>874</v>
      </c>
      <c r="E276" s="699" t="s">
        <v>386</v>
      </c>
      <c r="F276" s="822" t="s">
        <v>390</v>
      </c>
      <c r="G276" s="807" t="s">
        <v>388</v>
      </c>
      <c r="H276" s="699"/>
      <c r="I276" s="699" t="s">
        <v>501</v>
      </c>
      <c r="J276" s="807">
        <v>2011</v>
      </c>
      <c r="K276" s="690"/>
      <c r="L276" s="690"/>
      <c r="M276" s="690"/>
      <c r="N276" s="690"/>
      <c r="O276" s="690"/>
      <c r="P276" s="807" t="s">
        <v>917</v>
      </c>
      <c r="Q276" s="815">
        <v>4840000</v>
      </c>
      <c r="R276" s="893"/>
      <c r="S276" s="890"/>
      <c r="T276" s="699"/>
      <c r="U276" s="699"/>
      <c r="V276" s="690" t="str">
        <f t="shared" si="105"/>
        <v>2.06.02</v>
      </c>
      <c r="W276" s="699" t="str">
        <f t="shared" si="112"/>
        <v>ALAT RUMAH TANGGA</v>
      </c>
      <c r="X276" s="699">
        <f t="shared" si="113"/>
        <v>5</v>
      </c>
      <c r="Y276" s="816">
        <f t="shared" si="93"/>
        <v>968000</v>
      </c>
      <c r="Z276" s="823">
        <f t="shared" si="94"/>
        <v>3</v>
      </c>
      <c r="AA276" s="826">
        <f t="shared" si="95"/>
        <v>2904000</v>
      </c>
      <c r="AB276" s="826">
        <f t="shared" si="96"/>
        <v>968000</v>
      </c>
      <c r="AC276" s="826">
        <f t="shared" si="97"/>
        <v>968000</v>
      </c>
      <c r="AD276" s="826">
        <f t="shared" si="98"/>
        <v>0</v>
      </c>
      <c r="AE276" s="832">
        <f t="shared" si="99"/>
        <v>0</v>
      </c>
      <c r="AF276" s="826">
        <f t="shared" si="100"/>
        <v>0</v>
      </c>
      <c r="AG276" s="824">
        <f t="shared" si="92"/>
        <v>0</v>
      </c>
      <c r="AH276" s="827">
        <f t="shared" si="114"/>
        <v>2011</v>
      </c>
      <c r="AI276" s="828">
        <f t="shared" si="101"/>
        <v>0</v>
      </c>
      <c r="AJ276" s="829">
        <f t="shared" si="109"/>
        <v>4840000</v>
      </c>
      <c r="AK276" s="830">
        <f t="shared" si="110"/>
        <v>4840000</v>
      </c>
      <c r="AL276" s="817">
        <f t="shared" si="115"/>
        <v>4840000</v>
      </c>
      <c r="AM276" s="817">
        <f t="shared" si="102"/>
        <v>4840000</v>
      </c>
      <c r="AN276" s="852">
        <v>4840000</v>
      </c>
      <c r="AO276" s="849">
        <f t="shared" si="103"/>
        <v>0</v>
      </c>
    </row>
    <row r="277" spans="1:41" s="794" customFormat="1" ht="33" customHeight="1" x14ac:dyDescent="0.2">
      <c r="A277" s="794" t="str">
        <f t="shared" si="104"/>
        <v>02.06.02.06</v>
      </c>
      <c r="B277" s="806" t="s">
        <v>36</v>
      </c>
      <c r="C277" s="821">
        <v>245</v>
      </c>
      <c r="D277" s="699" t="s">
        <v>874</v>
      </c>
      <c r="E277" s="699" t="s">
        <v>386</v>
      </c>
      <c r="F277" s="822" t="s">
        <v>426</v>
      </c>
      <c r="G277" s="807" t="s">
        <v>388</v>
      </c>
      <c r="H277" s="699"/>
      <c r="I277" s="699" t="s">
        <v>501</v>
      </c>
      <c r="J277" s="807">
        <v>2011</v>
      </c>
      <c r="K277" s="690"/>
      <c r="L277" s="690"/>
      <c r="M277" s="690"/>
      <c r="N277" s="690"/>
      <c r="O277" s="690"/>
      <c r="P277" s="807" t="s">
        <v>917</v>
      </c>
      <c r="Q277" s="815">
        <v>4840000</v>
      </c>
      <c r="R277" s="893"/>
      <c r="S277" s="890"/>
      <c r="T277" s="699"/>
      <c r="U277" s="699"/>
      <c r="V277" s="690" t="str">
        <f t="shared" si="105"/>
        <v>2.06.02</v>
      </c>
      <c r="W277" s="699" t="str">
        <f t="shared" si="112"/>
        <v>ALAT RUMAH TANGGA</v>
      </c>
      <c r="X277" s="699">
        <f t="shared" si="113"/>
        <v>5</v>
      </c>
      <c r="Y277" s="816">
        <f t="shared" si="93"/>
        <v>968000</v>
      </c>
      <c r="Z277" s="823">
        <f t="shared" si="94"/>
        <v>3</v>
      </c>
      <c r="AA277" s="826">
        <f t="shared" si="95"/>
        <v>2904000</v>
      </c>
      <c r="AB277" s="826">
        <f t="shared" si="96"/>
        <v>968000</v>
      </c>
      <c r="AC277" s="826">
        <f t="shared" si="97"/>
        <v>968000</v>
      </c>
      <c r="AD277" s="826">
        <f t="shared" si="98"/>
        <v>0</v>
      </c>
      <c r="AE277" s="832">
        <f t="shared" si="99"/>
        <v>0</v>
      </c>
      <c r="AF277" s="826">
        <f t="shared" si="100"/>
        <v>0</v>
      </c>
      <c r="AG277" s="824">
        <f t="shared" si="92"/>
        <v>0</v>
      </c>
      <c r="AH277" s="827">
        <f t="shared" si="114"/>
        <v>2011</v>
      </c>
      <c r="AI277" s="828">
        <f t="shared" si="101"/>
        <v>0</v>
      </c>
      <c r="AJ277" s="829">
        <f t="shared" si="109"/>
        <v>4840000</v>
      </c>
      <c r="AK277" s="830">
        <f t="shared" si="110"/>
        <v>4840000</v>
      </c>
      <c r="AL277" s="817">
        <f t="shared" si="115"/>
        <v>4840000</v>
      </c>
      <c r="AM277" s="817">
        <f t="shared" si="102"/>
        <v>4840000</v>
      </c>
      <c r="AN277" s="852">
        <v>4840000</v>
      </c>
      <c r="AO277" s="849">
        <f t="shared" si="103"/>
        <v>0</v>
      </c>
    </row>
    <row r="278" spans="1:41" s="794" customFormat="1" ht="33" customHeight="1" x14ac:dyDescent="0.2">
      <c r="A278" s="794" t="str">
        <f t="shared" si="104"/>
        <v>02.06.02.06</v>
      </c>
      <c r="B278" s="806" t="s">
        <v>36</v>
      </c>
      <c r="C278" s="821">
        <v>246</v>
      </c>
      <c r="D278" s="699" t="s">
        <v>874</v>
      </c>
      <c r="E278" s="699" t="s">
        <v>386</v>
      </c>
      <c r="F278" s="822" t="s">
        <v>427</v>
      </c>
      <c r="G278" s="807" t="s">
        <v>388</v>
      </c>
      <c r="H278" s="699"/>
      <c r="I278" s="699" t="s">
        <v>501</v>
      </c>
      <c r="J278" s="807">
        <v>2011</v>
      </c>
      <c r="K278" s="690"/>
      <c r="L278" s="690"/>
      <c r="M278" s="690"/>
      <c r="N278" s="690"/>
      <c r="O278" s="690"/>
      <c r="P278" s="807" t="s">
        <v>917</v>
      </c>
      <c r="Q278" s="815">
        <v>4840000</v>
      </c>
      <c r="R278" s="893"/>
      <c r="S278" s="890"/>
      <c r="T278" s="699"/>
      <c r="U278" s="699"/>
      <c r="V278" s="690" t="str">
        <f t="shared" si="105"/>
        <v>2.06.02</v>
      </c>
      <c r="W278" s="699" t="str">
        <f t="shared" si="112"/>
        <v>ALAT RUMAH TANGGA</v>
      </c>
      <c r="X278" s="699">
        <f t="shared" si="113"/>
        <v>5</v>
      </c>
      <c r="Y278" s="816">
        <f t="shared" si="93"/>
        <v>968000</v>
      </c>
      <c r="Z278" s="823">
        <f t="shared" si="94"/>
        <v>3</v>
      </c>
      <c r="AA278" s="826">
        <f t="shared" si="95"/>
        <v>2904000</v>
      </c>
      <c r="AB278" s="826">
        <f t="shared" si="96"/>
        <v>968000</v>
      </c>
      <c r="AC278" s="826">
        <f t="shared" si="97"/>
        <v>968000</v>
      </c>
      <c r="AD278" s="826">
        <f t="shared" si="98"/>
        <v>0</v>
      </c>
      <c r="AE278" s="832">
        <f t="shared" si="99"/>
        <v>0</v>
      </c>
      <c r="AF278" s="826">
        <f t="shared" si="100"/>
        <v>0</v>
      </c>
      <c r="AG278" s="824">
        <f t="shared" si="92"/>
        <v>0</v>
      </c>
      <c r="AH278" s="827">
        <f t="shared" si="114"/>
        <v>2011</v>
      </c>
      <c r="AI278" s="828">
        <f t="shared" si="101"/>
        <v>0</v>
      </c>
      <c r="AJ278" s="829">
        <f t="shared" si="109"/>
        <v>4840000</v>
      </c>
      <c r="AK278" s="830">
        <f t="shared" si="110"/>
        <v>4840000</v>
      </c>
      <c r="AL278" s="817">
        <f t="shared" si="115"/>
        <v>4840000</v>
      </c>
      <c r="AM278" s="817">
        <f t="shared" si="102"/>
        <v>4840000</v>
      </c>
      <c r="AN278" s="852">
        <v>4840000</v>
      </c>
      <c r="AO278" s="849">
        <f t="shared" si="103"/>
        <v>0</v>
      </c>
    </row>
    <row r="279" spans="1:41" s="794" customFormat="1" ht="33" customHeight="1" x14ac:dyDescent="0.2">
      <c r="A279" s="794" t="str">
        <f t="shared" si="104"/>
        <v>02.06.02.06</v>
      </c>
      <c r="B279" s="806" t="s">
        <v>36</v>
      </c>
      <c r="C279" s="821">
        <v>247</v>
      </c>
      <c r="D279" s="699" t="s">
        <v>874</v>
      </c>
      <c r="E279" s="699" t="s">
        <v>386</v>
      </c>
      <c r="F279" s="822" t="s">
        <v>428</v>
      </c>
      <c r="G279" s="807" t="s">
        <v>388</v>
      </c>
      <c r="H279" s="699"/>
      <c r="I279" s="699" t="s">
        <v>501</v>
      </c>
      <c r="J279" s="807">
        <v>2011</v>
      </c>
      <c r="K279" s="690"/>
      <c r="L279" s="690"/>
      <c r="M279" s="690"/>
      <c r="N279" s="690"/>
      <c r="O279" s="690"/>
      <c r="P279" s="807" t="s">
        <v>917</v>
      </c>
      <c r="Q279" s="815">
        <v>4840000</v>
      </c>
      <c r="R279" s="893"/>
      <c r="S279" s="890"/>
      <c r="T279" s="699"/>
      <c r="U279" s="699"/>
      <c r="V279" s="690" t="str">
        <f t="shared" si="105"/>
        <v>2.06.02</v>
      </c>
      <c r="W279" s="699" t="str">
        <f t="shared" si="112"/>
        <v>ALAT RUMAH TANGGA</v>
      </c>
      <c r="X279" s="699">
        <f t="shared" si="113"/>
        <v>5</v>
      </c>
      <c r="Y279" s="816">
        <f t="shared" si="93"/>
        <v>968000</v>
      </c>
      <c r="Z279" s="823">
        <f t="shared" si="94"/>
        <v>3</v>
      </c>
      <c r="AA279" s="826">
        <f t="shared" si="95"/>
        <v>2904000</v>
      </c>
      <c r="AB279" s="826">
        <f t="shared" si="96"/>
        <v>968000</v>
      </c>
      <c r="AC279" s="826">
        <f t="shared" si="97"/>
        <v>968000</v>
      </c>
      <c r="AD279" s="826">
        <f t="shared" si="98"/>
        <v>0</v>
      </c>
      <c r="AE279" s="832">
        <f t="shared" si="99"/>
        <v>0</v>
      </c>
      <c r="AF279" s="826">
        <f t="shared" si="100"/>
        <v>0</v>
      </c>
      <c r="AG279" s="824">
        <f t="shared" si="92"/>
        <v>0</v>
      </c>
      <c r="AH279" s="827">
        <f t="shared" si="114"/>
        <v>2011</v>
      </c>
      <c r="AI279" s="828">
        <f t="shared" si="101"/>
        <v>0</v>
      </c>
      <c r="AJ279" s="829">
        <f t="shared" si="109"/>
        <v>4840000</v>
      </c>
      <c r="AK279" s="830">
        <f t="shared" si="110"/>
        <v>4840000</v>
      </c>
      <c r="AL279" s="817">
        <f t="shared" si="115"/>
        <v>4840000</v>
      </c>
      <c r="AM279" s="817">
        <f t="shared" si="102"/>
        <v>4840000</v>
      </c>
      <c r="AN279" s="852">
        <v>4840000</v>
      </c>
      <c r="AO279" s="849">
        <f t="shared" si="103"/>
        <v>0</v>
      </c>
    </row>
    <row r="280" spans="1:41" s="794" customFormat="1" ht="33" customHeight="1" x14ac:dyDescent="0.2">
      <c r="A280" s="794" t="str">
        <f t="shared" si="104"/>
        <v>02.06.02.06</v>
      </c>
      <c r="B280" s="806" t="s">
        <v>36</v>
      </c>
      <c r="C280" s="821">
        <v>248</v>
      </c>
      <c r="D280" s="699" t="s">
        <v>874</v>
      </c>
      <c r="E280" s="699" t="s">
        <v>386</v>
      </c>
      <c r="F280" s="822" t="s">
        <v>429</v>
      </c>
      <c r="G280" s="807" t="s">
        <v>388</v>
      </c>
      <c r="H280" s="699"/>
      <c r="I280" s="699" t="s">
        <v>501</v>
      </c>
      <c r="J280" s="807">
        <v>2011</v>
      </c>
      <c r="K280" s="690"/>
      <c r="L280" s="690"/>
      <c r="M280" s="690"/>
      <c r="N280" s="690"/>
      <c r="O280" s="690"/>
      <c r="P280" s="807" t="s">
        <v>917</v>
      </c>
      <c r="Q280" s="815">
        <v>4840000</v>
      </c>
      <c r="R280" s="893"/>
      <c r="S280" s="890"/>
      <c r="T280" s="699"/>
      <c r="U280" s="699"/>
      <c r="V280" s="690" t="str">
        <f t="shared" si="105"/>
        <v>2.06.02</v>
      </c>
      <c r="W280" s="699" t="str">
        <f t="shared" si="112"/>
        <v>ALAT RUMAH TANGGA</v>
      </c>
      <c r="X280" s="699">
        <f t="shared" si="113"/>
        <v>5</v>
      </c>
      <c r="Y280" s="816">
        <f t="shared" si="93"/>
        <v>968000</v>
      </c>
      <c r="Z280" s="823">
        <f t="shared" si="94"/>
        <v>3</v>
      </c>
      <c r="AA280" s="826">
        <f t="shared" si="95"/>
        <v>2904000</v>
      </c>
      <c r="AB280" s="826">
        <f t="shared" si="96"/>
        <v>968000</v>
      </c>
      <c r="AC280" s="826">
        <f t="shared" si="97"/>
        <v>968000</v>
      </c>
      <c r="AD280" s="826">
        <f t="shared" si="98"/>
        <v>0</v>
      </c>
      <c r="AE280" s="832">
        <f t="shared" si="99"/>
        <v>0</v>
      </c>
      <c r="AF280" s="826">
        <f t="shared" si="100"/>
        <v>0</v>
      </c>
      <c r="AG280" s="824">
        <f t="shared" si="92"/>
        <v>0</v>
      </c>
      <c r="AH280" s="827">
        <f t="shared" si="114"/>
        <v>2011</v>
      </c>
      <c r="AI280" s="828">
        <f t="shared" si="101"/>
        <v>0</v>
      </c>
      <c r="AJ280" s="829">
        <f t="shared" si="109"/>
        <v>4840000</v>
      </c>
      <c r="AK280" s="830">
        <f t="shared" si="110"/>
        <v>4840000</v>
      </c>
      <c r="AL280" s="817">
        <f t="shared" si="115"/>
        <v>4840000</v>
      </c>
      <c r="AM280" s="817">
        <f t="shared" si="102"/>
        <v>4840000</v>
      </c>
      <c r="AN280" s="852">
        <v>4840000</v>
      </c>
      <c r="AO280" s="849">
        <f t="shared" si="103"/>
        <v>0</v>
      </c>
    </row>
    <row r="281" spans="1:41" s="794" customFormat="1" ht="33" customHeight="1" x14ac:dyDescent="0.2">
      <c r="A281" s="794" t="str">
        <f t="shared" si="104"/>
        <v>02.06.01.05</v>
      </c>
      <c r="B281" s="806" t="s">
        <v>36</v>
      </c>
      <c r="C281" s="821">
        <v>249</v>
      </c>
      <c r="D281" s="699" t="s">
        <v>853</v>
      </c>
      <c r="E281" s="699" t="s">
        <v>878</v>
      </c>
      <c r="F281" s="822" t="s">
        <v>390</v>
      </c>
      <c r="G281" s="807"/>
      <c r="H281" s="699"/>
      <c r="I281" s="699" t="s">
        <v>504</v>
      </c>
      <c r="J281" s="807">
        <v>2011</v>
      </c>
      <c r="K281" s="690"/>
      <c r="L281" s="690"/>
      <c r="M281" s="690"/>
      <c r="N281" s="690"/>
      <c r="O281" s="690"/>
      <c r="P281" s="807" t="s">
        <v>917</v>
      </c>
      <c r="Q281" s="815">
        <v>6952000</v>
      </c>
      <c r="R281" s="893"/>
      <c r="S281" s="890"/>
      <c r="T281" s="699"/>
      <c r="U281" s="699"/>
      <c r="V281" s="690" t="str">
        <f t="shared" si="105"/>
        <v>2.06.01</v>
      </c>
      <c r="W281" s="699" t="str">
        <f t="shared" si="112"/>
        <v>ALAT KANTOR</v>
      </c>
      <c r="X281" s="699">
        <f t="shared" si="113"/>
        <v>5</v>
      </c>
      <c r="Y281" s="816">
        <f t="shared" si="93"/>
        <v>1390400</v>
      </c>
      <c r="Z281" s="823">
        <f t="shared" si="94"/>
        <v>3</v>
      </c>
      <c r="AA281" s="824">
        <f t="shared" si="95"/>
        <v>4171200</v>
      </c>
      <c r="AB281" s="824">
        <f t="shared" si="96"/>
        <v>1390400</v>
      </c>
      <c r="AC281" s="824">
        <f t="shared" si="97"/>
        <v>1390400</v>
      </c>
      <c r="AD281" s="824">
        <f t="shared" si="98"/>
        <v>0</v>
      </c>
      <c r="AE281" s="825">
        <f t="shared" si="99"/>
        <v>0</v>
      </c>
      <c r="AF281" s="824">
        <f t="shared" si="100"/>
        <v>0</v>
      </c>
      <c r="AG281" s="824">
        <f t="shared" si="92"/>
        <v>0</v>
      </c>
      <c r="AH281" s="827">
        <f t="shared" si="114"/>
        <v>2011</v>
      </c>
      <c r="AI281" s="828">
        <f t="shared" si="101"/>
        <v>0</v>
      </c>
      <c r="AJ281" s="829">
        <f t="shared" si="109"/>
        <v>6952000</v>
      </c>
      <c r="AK281" s="830">
        <f t="shared" si="110"/>
        <v>6952000</v>
      </c>
      <c r="AL281" s="817">
        <f t="shared" si="115"/>
        <v>6952000</v>
      </c>
      <c r="AM281" s="817">
        <f t="shared" si="102"/>
        <v>6952000</v>
      </c>
      <c r="AN281" s="852">
        <v>6952000</v>
      </c>
      <c r="AO281" s="849">
        <f t="shared" si="103"/>
        <v>0</v>
      </c>
    </row>
    <row r="282" spans="1:41" s="794" customFormat="1" ht="33" customHeight="1" x14ac:dyDescent="0.2">
      <c r="A282" s="794" t="str">
        <f t="shared" si="104"/>
        <v>02.06.01.05</v>
      </c>
      <c r="B282" s="806" t="s">
        <v>36</v>
      </c>
      <c r="C282" s="821">
        <v>250</v>
      </c>
      <c r="D282" s="699" t="s">
        <v>853</v>
      </c>
      <c r="E282" s="699" t="s">
        <v>878</v>
      </c>
      <c r="F282" s="822" t="s">
        <v>426</v>
      </c>
      <c r="G282" s="807"/>
      <c r="H282" s="699"/>
      <c r="I282" s="699" t="s">
        <v>504</v>
      </c>
      <c r="J282" s="807">
        <v>2011</v>
      </c>
      <c r="K282" s="690"/>
      <c r="L282" s="690"/>
      <c r="M282" s="690"/>
      <c r="N282" s="690"/>
      <c r="O282" s="690"/>
      <c r="P282" s="807" t="s">
        <v>917</v>
      </c>
      <c r="Q282" s="815">
        <v>6952000</v>
      </c>
      <c r="R282" s="893"/>
      <c r="S282" s="890"/>
      <c r="T282" s="699"/>
      <c r="U282" s="699"/>
      <c r="V282" s="690" t="str">
        <f t="shared" si="105"/>
        <v>2.06.01</v>
      </c>
      <c r="W282" s="699" t="str">
        <f t="shared" si="112"/>
        <v>ALAT KANTOR</v>
      </c>
      <c r="X282" s="699">
        <f t="shared" si="113"/>
        <v>5</v>
      </c>
      <c r="Y282" s="816">
        <f t="shared" si="93"/>
        <v>1390400</v>
      </c>
      <c r="Z282" s="823">
        <f t="shared" si="94"/>
        <v>3</v>
      </c>
      <c r="AA282" s="824">
        <f t="shared" si="95"/>
        <v>4171200</v>
      </c>
      <c r="AB282" s="824">
        <f t="shared" si="96"/>
        <v>1390400</v>
      </c>
      <c r="AC282" s="824">
        <f t="shared" si="97"/>
        <v>1390400</v>
      </c>
      <c r="AD282" s="824">
        <f t="shared" si="98"/>
        <v>0</v>
      </c>
      <c r="AE282" s="825">
        <f t="shared" si="99"/>
        <v>0</v>
      </c>
      <c r="AF282" s="824">
        <f t="shared" si="100"/>
        <v>0</v>
      </c>
      <c r="AG282" s="824">
        <f t="shared" si="92"/>
        <v>0</v>
      </c>
      <c r="AH282" s="827">
        <f t="shared" si="114"/>
        <v>2011</v>
      </c>
      <c r="AI282" s="828">
        <f t="shared" si="101"/>
        <v>0</v>
      </c>
      <c r="AJ282" s="829">
        <f t="shared" si="109"/>
        <v>6952000</v>
      </c>
      <c r="AK282" s="830">
        <f t="shared" si="110"/>
        <v>6952000</v>
      </c>
      <c r="AL282" s="817">
        <f t="shared" si="115"/>
        <v>6952000</v>
      </c>
      <c r="AM282" s="817">
        <f t="shared" si="102"/>
        <v>6952000</v>
      </c>
      <c r="AN282" s="852">
        <v>6952000</v>
      </c>
      <c r="AO282" s="849">
        <f t="shared" si="103"/>
        <v>0</v>
      </c>
    </row>
    <row r="283" spans="1:41" s="794" customFormat="1" ht="33" customHeight="1" x14ac:dyDescent="0.2">
      <c r="A283" s="794" t="str">
        <f t="shared" si="104"/>
        <v>02.06.01.05</v>
      </c>
      <c r="B283" s="806" t="s">
        <v>36</v>
      </c>
      <c r="C283" s="821">
        <v>251</v>
      </c>
      <c r="D283" s="699" t="s">
        <v>853</v>
      </c>
      <c r="E283" s="699" t="s">
        <v>878</v>
      </c>
      <c r="F283" s="822" t="s">
        <v>427</v>
      </c>
      <c r="G283" s="807"/>
      <c r="H283" s="699"/>
      <c r="I283" s="699" t="s">
        <v>504</v>
      </c>
      <c r="J283" s="807">
        <v>2011</v>
      </c>
      <c r="K283" s="690"/>
      <c r="L283" s="690"/>
      <c r="M283" s="690"/>
      <c r="N283" s="690"/>
      <c r="O283" s="690"/>
      <c r="P283" s="807" t="s">
        <v>917</v>
      </c>
      <c r="Q283" s="815">
        <v>6952000</v>
      </c>
      <c r="R283" s="893"/>
      <c r="S283" s="890"/>
      <c r="T283" s="699"/>
      <c r="U283" s="699"/>
      <c r="V283" s="690" t="str">
        <f t="shared" si="105"/>
        <v>2.06.01</v>
      </c>
      <c r="W283" s="699" t="str">
        <f t="shared" si="112"/>
        <v>ALAT KANTOR</v>
      </c>
      <c r="X283" s="699">
        <f t="shared" si="113"/>
        <v>5</v>
      </c>
      <c r="Y283" s="816">
        <f t="shared" si="93"/>
        <v>1390400</v>
      </c>
      <c r="Z283" s="823">
        <f t="shared" si="94"/>
        <v>3</v>
      </c>
      <c r="AA283" s="824">
        <f t="shared" si="95"/>
        <v>4171200</v>
      </c>
      <c r="AB283" s="824">
        <f t="shared" si="96"/>
        <v>1390400</v>
      </c>
      <c r="AC283" s="824">
        <f t="shared" si="97"/>
        <v>1390400</v>
      </c>
      <c r="AD283" s="824">
        <f t="shared" si="98"/>
        <v>0</v>
      </c>
      <c r="AE283" s="825">
        <f t="shared" si="99"/>
        <v>0</v>
      </c>
      <c r="AF283" s="824">
        <f t="shared" si="100"/>
        <v>0</v>
      </c>
      <c r="AG283" s="824">
        <f t="shared" si="92"/>
        <v>0</v>
      </c>
      <c r="AH283" s="827">
        <f t="shared" si="114"/>
        <v>2011</v>
      </c>
      <c r="AI283" s="828">
        <f t="shared" si="101"/>
        <v>0</v>
      </c>
      <c r="AJ283" s="829">
        <f t="shared" si="109"/>
        <v>6952000</v>
      </c>
      <c r="AK283" s="830">
        <f t="shared" si="110"/>
        <v>6952000</v>
      </c>
      <c r="AL283" s="817">
        <f t="shared" si="115"/>
        <v>6952000</v>
      </c>
      <c r="AM283" s="817">
        <f t="shared" si="102"/>
        <v>6952000</v>
      </c>
      <c r="AN283" s="852">
        <v>6952000</v>
      </c>
      <c r="AO283" s="849">
        <f t="shared" si="103"/>
        <v>0</v>
      </c>
    </row>
    <row r="284" spans="1:41" s="794" customFormat="1" ht="33" customHeight="1" x14ac:dyDescent="0.2">
      <c r="A284" s="794" t="str">
        <f t="shared" si="104"/>
        <v>02.06.01.05</v>
      </c>
      <c r="B284" s="806" t="s">
        <v>36</v>
      </c>
      <c r="C284" s="821">
        <v>252</v>
      </c>
      <c r="D284" s="699" t="s">
        <v>853</v>
      </c>
      <c r="E284" s="699" t="s">
        <v>878</v>
      </c>
      <c r="F284" s="822" t="s">
        <v>428</v>
      </c>
      <c r="G284" s="807"/>
      <c r="H284" s="699"/>
      <c r="I284" s="699" t="s">
        <v>504</v>
      </c>
      <c r="J284" s="807">
        <v>2011</v>
      </c>
      <c r="K284" s="690"/>
      <c r="L284" s="690"/>
      <c r="M284" s="690"/>
      <c r="N284" s="690"/>
      <c r="O284" s="690"/>
      <c r="P284" s="807" t="s">
        <v>917</v>
      </c>
      <c r="Q284" s="815">
        <v>6952000</v>
      </c>
      <c r="R284" s="893"/>
      <c r="S284" s="890"/>
      <c r="T284" s="699"/>
      <c r="U284" s="699"/>
      <c r="V284" s="690" t="str">
        <f t="shared" si="105"/>
        <v>2.06.01</v>
      </c>
      <c r="W284" s="699" t="str">
        <f t="shared" si="112"/>
        <v>ALAT KANTOR</v>
      </c>
      <c r="X284" s="699">
        <f t="shared" si="113"/>
        <v>5</v>
      </c>
      <c r="Y284" s="816">
        <f t="shared" si="93"/>
        <v>1390400</v>
      </c>
      <c r="Z284" s="823">
        <f t="shared" si="94"/>
        <v>3</v>
      </c>
      <c r="AA284" s="824">
        <f t="shared" si="95"/>
        <v>4171200</v>
      </c>
      <c r="AB284" s="824">
        <f t="shared" si="96"/>
        <v>1390400</v>
      </c>
      <c r="AC284" s="824">
        <f t="shared" si="97"/>
        <v>1390400</v>
      </c>
      <c r="AD284" s="824">
        <f t="shared" si="98"/>
        <v>0</v>
      </c>
      <c r="AE284" s="825">
        <f t="shared" si="99"/>
        <v>0</v>
      </c>
      <c r="AF284" s="824">
        <f t="shared" si="100"/>
        <v>0</v>
      </c>
      <c r="AG284" s="824">
        <f t="shared" si="92"/>
        <v>0</v>
      </c>
      <c r="AH284" s="827">
        <f t="shared" si="114"/>
        <v>2011</v>
      </c>
      <c r="AI284" s="828">
        <f t="shared" si="101"/>
        <v>0</v>
      </c>
      <c r="AJ284" s="829">
        <f t="shared" si="109"/>
        <v>6952000</v>
      </c>
      <c r="AK284" s="830">
        <f t="shared" si="110"/>
        <v>6952000</v>
      </c>
      <c r="AL284" s="817">
        <f t="shared" si="115"/>
        <v>6952000</v>
      </c>
      <c r="AM284" s="817">
        <f t="shared" si="102"/>
        <v>6952000</v>
      </c>
      <c r="AN284" s="852">
        <v>6952000</v>
      </c>
      <c r="AO284" s="849">
        <f t="shared" si="103"/>
        <v>0</v>
      </c>
    </row>
    <row r="285" spans="1:41" s="794" customFormat="1" ht="33" customHeight="1" x14ac:dyDescent="0.2">
      <c r="A285" s="794" t="str">
        <f t="shared" si="104"/>
        <v>02.06.01.05</v>
      </c>
      <c r="B285" s="806" t="s">
        <v>36</v>
      </c>
      <c r="C285" s="821">
        <v>253</v>
      </c>
      <c r="D285" s="699" t="s">
        <v>853</v>
      </c>
      <c r="E285" s="699" t="s">
        <v>878</v>
      </c>
      <c r="F285" s="822" t="s">
        <v>429</v>
      </c>
      <c r="G285" s="807"/>
      <c r="H285" s="699"/>
      <c r="I285" s="699" t="s">
        <v>504</v>
      </c>
      <c r="J285" s="807">
        <v>2011</v>
      </c>
      <c r="K285" s="690"/>
      <c r="L285" s="690"/>
      <c r="M285" s="690"/>
      <c r="N285" s="690"/>
      <c r="O285" s="690"/>
      <c r="P285" s="807" t="s">
        <v>917</v>
      </c>
      <c r="Q285" s="815">
        <v>6952000</v>
      </c>
      <c r="R285" s="893"/>
      <c r="S285" s="890"/>
      <c r="T285" s="699"/>
      <c r="U285" s="699"/>
      <c r="V285" s="690" t="str">
        <f t="shared" si="105"/>
        <v>2.06.01</v>
      </c>
      <c r="W285" s="699" t="str">
        <f t="shared" si="112"/>
        <v>ALAT KANTOR</v>
      </c>
      <c r="X285" s="699">
        <f t="shared" si="113"/>
        <v>5</v>
      </c>
      <c r="Y285" s="816">
        <f t="shared" si="93"/>
        <v>1390400</v>
      </c>
      <c r="Z285" s="823">
        <f t="shared" si="94"/>
        <v>3</v>
      </c>
      <c r="AA285" s="824">
        <f t="shared" si="95"/>
        <v>4171200</v>
      </c>
      <c r="AB285" s="824">
        <f t="shared" si="96"/>
        <v>1390400</v>
      </c>
      <c r="AC285" s="824">
        <f t="shared" si="97"/>
        <v>1390400</v>
      </c>
      <c r="AD285" s="824">
        <f t="shared" si="98"/>
        <v>0</v>
      </c>
      <c r="AE285" s="825">
        <f t="shared" si="99"/>
        <v>0</v>
      </c>
      <c r="AF285" s="824">
        <f t="shared" si="100"/>
        <v>0</v>
      </c>
      <c r="AG285" s="824">
        <f t="shared" si="92"/>
        <v>0</v>
      </c>
      <c r="AH285" s="827">
        <f t="shared" si="114"/>
        <v>2011</v>
      </c>
      <c r="AI285" s="828">
        <f t="shared" si="101"/>
        <v>0</v>
      </c>
      <c r="AJ285" s="829">
        <f t="shared" si="109"/>
        <v>6952000</v>
      </c>
      <c r="AK285" s="830">
        <f t="shared" si="110"/>
        <v>6952000</v>
      </c>
      <c r="AL285" s="817">
        <f t="shared" si="115"/>
        <v>6952000</v>
      </c>
      <c r="AM285" s="817">
        <f t="shared" si="102"/>
        <v>6952000</v>
      </c>
      <c r="AN285" s="852">
        <v>6952000</v>
      </c>
      <c r="AO285" s="849">
        <f t="shared" si="103"/>
        <v>0</v>
      </c>
    </row>
    <row r="286" spans="1:41" s="794" customFormat="1" ht="33" customHeight="1" x14ac:dyDescent="0.2">
      <c r="A286" s="794" t="str">
        <f t="shared" si="104"/>
        <v>02.06.01.05</v>
      </c>
      <c r="B286" s="806" t="s">
        <v>36</v>
      </c>
      <c r="C286" s="821">
        <v>254</v>
      </c>
      <c r="D286" s="699" t="s">
        <v>853</v>
      </c>
      <c r="E286" s="699" t="s">
        <v>878</v>
      </c>
      <c r="F286" s="822" t="s">
        <v>430</v>
      </c>
      <c r="G286" s="807"/>
      <c r="H286" s="699"/>
      <c r="I286" s="699" t="s">
        <v>504</v>
      </c>
      <c r="J286" s="807">
        <v>2011</v>
      </c>
      <c r="K286" s="690"/>
      <c r="L286" s="690"/>
      <c r="M286" s="690"/>
      <c r="N286" s="690"/>
      <c r="O286" s="690"/>
      <c r="P286" s="807" t="s">
        <v>917</v>
      </c>
      <c r="Q286" s="815">
        <v>6952000</v>
      </c>
      <c r="R286" s="893"/>
      <c r="S286" s="890"/>
      <c r="T286" s="699"/>
      <c r="U286" s="699"/>
      <c r="V286" s="690" t="str">
        <f t="shared" si="105"/>
        <v>2.06.01</v>
      </c>
      <c r="W286" s="699" t="str">
        <f t="shared" si="112"/>
        <v>ALAT KANTOR</v>
      </c>
      <c r="X286" s="699">
        <f t="shared" si="113"/>
        <v>5</v>
      </c>
      <c r="Y286" s="816">
        <f t="shared" si="93"/>
        <v>1390400</v>
      </c>
      <c r="Z286" s="823">
        <f t="shared" si="94"/>
        <v>3</v>
      </c>
      <c r="AA286" s="824">
        <f t="shared" si="95"/>
        <v>4171200</v>
      </c>
      <c r="AB286" s="824">
        <f t="shared" si="96"/>
        <v>1390400</v>
      </c>
      <c r="AC286" s="824">
        <f t="shared" si="97"/>
        <v>1390400</v>
      </c>
      <c r="AD286" s="824">
        <f t="shared" si="98"/>
        <v>0</v>
      </c>
      <c r="AE286" s="825">
        <f t="shared" si="99"/>
        <v>0</v>
      </c>
      <c r="AF286" s="824">
        <f t="shared" si="100"/>
        <v>0</v>
      </c>
      <c r="AG286" s="824">
        <f t="shared" si="92"/>
        <v>0</v>
      </c>
      <c r="AH286" s="827">
        <f t="shared" si="114"/>
        <v>2011</v>
      </c>
      <c r="AI286" s="828">
        <f t="shared" si="101"/>
        <v>0</v>
      </c>
      <c r="AJ286" s="829">
        <f t="shared" si="109"/>
        <v>6952000</v>
      </c>
      <c r="AK286" s="830">
        <f t="shared" si="110"/>
        <v>6952000</v>
      </c>
      <c r="AL286" s="817">
        <f t="shared" si="115"/>
        <v>6952000</v>
      </c>
      <c r="AM286" s="817">
        <f t="shared" si="102"/>
        <v>6952000</v>
      </c>
      <c r="AN286" s="852">
        <v>6952000</v>
      </c>
      <c r="AO286" s="849">
        <f t="shared" si="103"/>
        <v>0</v>
      </c>
    </row>
    <row r="287" spans="1:41" s="794" customFormat="1" ht="33" customHeight="1" x14ac:dyDescent="0.2">
      <c r="A287" s="794" t="str">
        <f t="shared" si="104"/>
        <v>02.06.04.03</v>
      </c>
      <c r="B287" s="806" t="s">
        <v>36</v>
      </c>
      <c r="C287" s="821">
        <v>255</v>
      </c>
      <c r="D287" s="699" t="s">
        <v>858</v>
      </c>
      <c r="E287" s="699" t="s">
        <v>879</v>
      </c>
      <c r="F287" s="822" t="s">
        <v>461</v>
      </c>
      <c r="G287" s="807" t="s">
        <v>505</v>
      </c>
      <c r="H287" s="699"/>
      <c r="I287" s="699" t="s">
        <v>506</v>
      </c>
      <c r="J287" s="807">
        <v>2012</v>
      </c>
      <c r="K287" s="690"/>
      <c r="L287" s="690"/>
      <c r="M287" s="690"/>
      <c r="N287" s="690"/>
      <c r="O287" s="690"/>
      <c r="P287" s="807" t="s">
        <v>146</v>
      </c>
      <c r="Q287" s="815">
        <v>1950638.2978723403</v>
      </c>
      <c r="R287" s="893"/>
      <c r="S287" s="890"/>
      <c r="T287" s="699"/>
      <c r="U287" s="699"/>
      <c r="V287" s="690" t="str">
        <f t="shared" si="105"/>
        <v>2.06.04</v>
      </c>
      <c r="W287" s="699" t="str">
        <f t="shared" si="112"/>
        <v>MEJA DAN KURSI KERJA/RAPAT PEJABAT</v>
      </c>
      <c r="X287" s="699">
        <f t="shared" si="113"/>
        <v>5</v>
      </c>
      <c r="Y287" s="816">
        <f t="shared" si="93"/>
        <v>390127.65957446804</v>
      </c>
      <c r="Z287" s="823">
        <f t="shared" si="94"/>
        <v>2</v>
      </c>
      <c r="AA287" s="824">
        <f t="shared" si="95"/>
        <v>780255.31914893608</v>
      </c>
      <c r="AB287" s="824">
        <f t="shared" si="96"/>
        <v>390127.65957446804</v>
      </c>
      <c r="AC287" s="824">
        <f t="shared" si="97"/>
        <v>390127.65957446804</v>
      </c>
      <c r="AD287" s="824">
        <f t="shared" si="98"/>
        <v>390127.65957446804</v>
      </c>
      <c r="AE287" s="825">
        <f t="shared" si="99"/>
        <v>0</v>
      </c>
      <c r="AF287" s="824">
        <f t="shared" si="100"/>
        <v>0</v>
      </c>
      <c r="AG287" s="826">
        <f t="shared" si="92"/>
        <v>0</v>
      </c>
      <c r="AH287" s="827">
        <f t="shared" si="114"/>
        <v>2012</v>
      </c>
      <c r="AI287" s="828">
        <f t="shared" si="101"/>
        <v>0</v>
      </c>
      <c r="AJ287" s="829">
        <f t="shared" si="109"/>
        <v>1950638.2978723403</v>
      </c>
      <c r="AK287" s="830">
        <f t="shared" si="110"/>
        <v>1950638.2978723403</v>
      </c>
      <c r="AL287" s="817">
        <f t="shared" si="115"/>
        <v>1950638.2978723403</v>
      </c>
      <c r="AM287" s="840">
        <f t="shared" si="102"/>
        <v>1950638.2978723403</v>
      </c>
      <c r="AN287" s="852">
        <v>1950638.2978723403</v>
      </c>
      <c r="AO287" s="849">
        <f t="shared" si="103"/>
        <v>0</v>
      </c>
    </row>
    <row r="288" spans="1:41" s="794" customFormat="1" ht="33" customHeight="1" x14ac:dyDescent="0.2">
      <c r="A288" s="794" t="str">
        <f t="shared" si="104"/>
        <v>02.06.02.01</v>
      </c>
      <c r="B288" s="806" t="s">
        <v>36</v>
      </c>
      <c r="C288" s="821">
        <v>256</v>
      </c>
      <c r="D288" s="699" t="s">
        <v>860</v>
      </c>
      <c r="E288" s="699" t="s">
        <v>880</v>
      </c>
      <c r="F288" s="822" t="s">
        <v>462</v>
      </c>
      <c r="G288" s="807" t="s">
        <v>507</v>
      </c>
      <c r="H288" s="699"/>
      <c r="I288" s="699" t="s">
        <v>508</v>
      </c>
      <c r="J288" s="807">
        <v>2012</v>
      </c>
      <c r="K288" s="690"/>
      <c r="L288" s="690"/>
      <c r="M288" s="690"/>
      <c r="N288" s="690"/>
      <c r="O288" s="690"/>
      <c r="P288" s="807" t="s">
        <v>146</v>
      </c>
      <c r="Q288" s="815">
        <v>7585815.6028368799</v>
      </c>
      <c r="R288" s="893"/>
      <c r="S288" s="890"/>
      <c r="T288" s="699"/>
      <c r="U288" s="699"/>
      <c r="V288" s="690" t="str">
        <f t="shared" si="105"/>
        <v>2.06.02</v>
      </c>
      <c r="W288" s="699" t="str">
        <f t="shared" si="112"/>
        <v>ALAT RUMAH TANGGA</v>
      </c>
      <c r="X288" s="699">
        <f t="shared" si="113"/>
        <v>5</v>
      </c>
      <c r="Y288" s="816">
        <f t="shared" si="93"/>
        <v>1517163.120567376</v>
      </c>
      <c r="Z288" s="823">
        <f t="shared" si="94"/>
        <v>2</v>
      </c>
      <c r="AA288" s="824">
        <f t="shared" si="95"/>
        <v>3034326.2411347521</v>
      </c>
      <c r="AB288" s="824">
        <f t="shared" si="96"/>
        <v>1517163.120567376</v>
      </c>
      <c r="AC288" s="824">
        <f t="shared" si="97"/>
        <v>1517163.120567376</v>
      </c>
      <c r="AD288" s="824">
        <f t="shared" si="98"/>
        <v>1517163.120567376</v>
      </c>
      <c r="AE288" s="825">
        <f t="shared" si="99"/>
        <v>0</v>
      </c>
      <c r="AF288" s="824">
        <f t="shared" si="100"/>
        <v>0</v>
      </c>
      <c r="AG288" s="824">
        <f t="shared" si="92"/>
        <v>0</v>
      </c>
      <c r="AH288" s="827">
        <f t="shared" si="114"/>
        <v>2012</v>
      </c>
      <c r="AI288" s="828">
        <f t="shared" si="101"/>
        <v>0</v>
      </c>
      <c r="AJ288" s="829">
        <f t="shared" ref="AJ288:AJ335" si="116">AA288+AB288+AC288+AD288</f>
        <v>7585815.6028368799</v>
      </c>
      <c r="AK288" s="830">
        <f t="shared" ref="AK288:AK335" si="117">AA288+AB288+AC288+AD288+AE288</f>
        <v>7585815.6028368799</v>
      </c>
      <c r="AL288" s="817">
        <f t="shared" si="115"/>
        <v>7585815.6028368799</v>
      </c>
      <c r="AM288" s="817">
        <f t="shared" si="102"/>
        <v>7585815.6028368799</v>
      </c>
      <c r="AN288" s="852">
        <v>7585815.6028368799</v>
      </c>
      <c r="AO288" s="849">
        <f t="shared" si="103"/>
        <v>0</v>
      </c>
    </row>
    <row r="289" spans="1:41" s="794" customFormat="1" ht="33" customHeight="1" x14ac:dyDescent="0.2">
      <c r="A289" s="794" t="str">
        <f t="shared" si="104"/>
        <v>02.06.04.01</v>
      </c>
      <c r="B289" s="806" t="s">
        <v>36</v>
      </c>
      <c r="C289" s="821">
        <v>257</v>
      </c>
      <c r="D289" s="699" t="s">
        <v>253</v>
      </c>
      <c r="E289" s="777" t="s">
        <v>864</v>
      </c>
      <c r="F289" s="822" t="s">
        <v>461</v>
      </c>
      <c r="G289" s="807"/>
      <c r="H289" s="699"/>
      <c r="I289" s="699"/>
      <c r="J289" s="807">
        <v>2012</v>
      </c>
      <c r="K289" s="690"/>
      <c r="L289" s="690"/>
      <c r="M289" s="690"/>
      <c r="N289" s="690"/>
      <c r="O289" s="690"/>
      <c r="P289" s="807" t="s">
        <v>146</v>
      </c>
      <c r="Q289" s="815">
        <v>2167375.8865248226</v>
      </c>
      <c r="R289" s="893"/>
      <c r="S289" s="890"/>
      <c r="T289" s="699"/>
      <c r="U289" s="699"/>
      <c r="V289" s="690" t="str">
        <f t="shared" ref="V289:V290" si="118">MID(D289,2,7)</f>
        <v>2.06.04</v>
      </c>
      <c r="W289" s="699" t="str">
        <f t="shared" si="112"/>
        <v>MEJA DAN KURSI KERJA/RAPAT PEJABAT</v>
      </c>
      <c r="X289" s="699">
        <f t="shared" si="113"/>
        <v>5</v>
      </c>
      <c r="Y289" s="816">
        <f t="shared" si="93"/>
        <v>433475.17730496451</v>
      </c>
      <c r="Z289" s="823">
        <f t="shared" si="94"/>
        <v>2</v>
      </c>
      <c r="AA289" s="824">
        <f t="shared" si="95"/>
        <v>866950.35460992903</v>
      </c>
      <c r="AB289" s="824">
        <f t="shared" si="96"/>
        <v>433475.17730496451</v>
      </c>
      <c r="AC289" s="824">
        <f t="shared" si="97"/>
        <v>433475.17730496451</v>
      </c>
      <c r="AD289" s="824">
        <f t="shared" si="98"/>
        <v>433475.17730496451</v>
      </c>
      <c r="AE289" s="825">
        <f t="shared" si="99"/>
        <v>0</v>
      </c>
      <c r="AF289" s="824">
        <f t="shared" si="100"/>
        <v>0</v>
      </c>
      <c r="AG289" s="826">
        <f t="shared" ref="AG289:AG345" si="119">IF(Q289=AA289+AB289+AC289+AD289+AE289+AF289,0,Y289)</f>
        <v>0</v>
      </c>
      <c r="AH289" s="827">
        <f t="shared" si="114"/>
        <v>2012</v>
      </c>
      <c r="AI289" s="828">
        <f t="shared" si="101"/>
        <v>0</v>
      </c>
      <c r="AJ289" s="829">
        <f t="shared" si="116"/>
        <v>2167375.8865248226</v>
      </c>
      <c r="AK289" s="830">
        <f t="shared" si="117"/>
        <v>2167375.8865248226</v>
      </c>
      <c r="AL289" s="817">
        <f t="shared" si="115"/>
        <v>2167375.8865248226</v>
      </c>
      <c r="AM289" s="840">
        <f t="shared" si="102"/>
        <v>2167375.8865248226</v>
      </c>
      <c r="AN289" s="852">
        <v>2167375.8865248226</v>
      </c>
      <c r="AO289" s="849">
        <f t="shared" si="103"/>
        <v>0</v>
      </c>
    </row>
    <row r="290" spans="1:41" s="794" customFormat="1" ht="33" customHeight="1" x14ac:dyDescent="0.2">
      <c r="A290" s="794" t="str">
        <f t="shared" si="104"/>
        <v>02.06.04.01</v>
      </c>
      <c r="B290" s="806" t="s">
        <v>36</v>
      </c>
      <c r="C290" s="821">
        <v>258</v>
      </c>
      <c r="D290" s="699" t="s">
        <v>253</v>
      </c>
      <c r="E290" s="699" t="s">
        <v>865</v>
      </c>
      <c r="F290" s="822" t="s">
        <v>463</v>
      </c>
      <c r="G290" s="807"/>
      <c r="H290" s="699"/>
      <c r="I290" s="699"/>
      <c r="J290" s="807">
        <v>2012</v>
      </c>
      <c r="K290" s="690"/>
      <c r="L290" s="690"/>
      <c r="M290" s="690"/>
      <c r="N290" s="690"/>
      <c r="O290" s="690"/>
      <c r="P290" s="807" t="s">
        <v>146</v>
      </c>
      <c r="Q290" s="815">
        <v>12191489.361702127</v>
      </c>
      <c r="R290" s="893"/>
      <c r="S290" s="890"/>
      <c r="T290" s="699"/>
      <c r="U290" s="699"/>
      <c r="V290" s="690" t="str">
        <f t="shared" si="118"/>
        <v>2.06.04</v>
      </c>
      <c r="W290" s="699" t="str">
        <f t="shared" si="112"/>
        <v>MEJA DAN KURSI KERJA/RAPAT PEJABAT</v>
      </c>
      <c r="X290" s="699">
        <f t="shared" si="113"/>
        <v>5</v>
      </c>
      <c r="Y290" s="816">
        <f t="shared" ref="Y290:Y345" si="120">(Q290)/X290</f>
        <v>2438297.8723404254</v>
      </c>
      <c r="Z290" s="823">
        <f t="shared" ref="Z290:Z317" si="121">2013-AH290+1</f>
        <v>2</v>
      </c>
      <c r="AA290" s="824">
        <f t="shared" ref="AA290:AA317" si="122">IF(Z290&gt;X290,Q290,Y290*Z290)</f>
        <v>4876595.7446808508</v>
      </c>
      <c r="AB290" s="824">
        <f t="shared" ref="AB290:AB323" si="123">IF(Q290=AA290,0,Y290)</f>
        <v>2438297.8723404254</v>
      </c>
      <c r="AC290" s="824">
        <f t="shared" ref="AC290:AC330" si="124">IF(Q290=AA290+AB290,0,Y290)</f>
        <v>2438297.8723404254</v>
      </c>
      <c r="AD290" s="824">
        <f t="shared" ref="AD290:AD330" si="125">IF(Q290=AA290+AB290+AC290,0,Y290)</f>
        <v>2438297.8723404254</v>
      </c>
      <c r="AE290" s="825">
        <f t="shared" ref="AE290:AE335" si="126">IF(Q290=AA290+AB290+AC290+AD290,0,Y290)</f>
        <v>0</v>
      </c>
      <c r="AF290" s="824">
        <f t="shared" ref="AF290:AF335" si="127">IF(Q290=AA290+AB290+AC290+AD290+AE290,0,Y290)</f>
        <v>0</v>
      </c>
      <c r="AG290" s="826">
        <f t="shared" si="119"/>
        <v>0</v>
      </c>
      <c r="AH290" s="827">
        <f t="shared" si="114"/>
        <v>2012</v>
      </c>
      <c r="AI290" s="828">
        <f t="shared" ref="AI290:AI345" si="128">Q290-(AA290+AB290+AC290+AD290+AE290+AF290+AG290)</f>
        <v>0</v>
      </c>
      <c r="AJ290" s="829">
        <f t="shared" si="116"/>
        <v>12191489.361702127</v>
      </c>
      <c r="AK290" s="830">
        <f t="shared" si="117"/>
        <v>12191489.361702127</v>
      </c>
      <c r="AL290" s="817">
        <f t="shared" si="115"/>
        <v>12191489.361702127</v>
      </c>
      <c r="AM290" s="840">
        <f t="shared" ref="AM290:AM345" si="129">AA290+AB290+AC290+AD290+AE290+AF290+AG290</f>
        <v>12191489.361702127</v>
      </c>
      <c r="AN290" s="852">
        <v>12191489.361702127</v>
      </c>
      <c r="AO290" s="849">
        <f t="shared" ref="AO290:AO335" si="130">AL290-AN290</f>
        <v>0</v>
      </c>
    </row>
    <row r="291" spans="1:41" s="794" customFormat="1" ht="33" customHeight="1" x14ac:dyDescent="0.2">
      <c r="A291" s="794" t="str">
        <f t="shared" si="104"/>
        <v>02.06.02.01</v>
      </c>
      <c r="B291" s="806" t="s">
        <v>36</v>
      </c>
      <c r="C291" s="821">
        <v>259</v>
      </c>
      <c r="D291" s="699" t="s">
        <v>862</v>
      </c>
      <c r="E291" s="777" t="s">
        <v>384</v>
      </c>
      <c r="F291" s="822" t="s">
        <v>461</v>
      </c>
      <c r="G291" s="807" t="s">
        <v>258</v>
      </c>
      <c r="H291" s="699"/>
      <c r="I291" s="699" t="s">
        <v>509</v>
      </c>
      <c r="J291" s="807">
        <v>2012</v>
      </c>
      <c r="K291" s="690"/>
      <c r="L291" s="690"/>
      <c r="M291" s="690"/>
      <c r="N291" s="690"/>
      <c r="O291" s="690"/>
      <c r="P291" s="807" t="s">
        <v>146</v>
      </c>
      <c r="Q291" s="815">
        <v>3251063.8297872338</v>
      </c>
      <c r="R291" s="893"/>
      <c r="S291" s="890"/>
      <c r="T291" s="699"/>
      <c r="U291" s="699"/>
      <c r="V291" s="690" t="str">
        <f t="shared" ref="V291:V345" si="131">MID(D291,2,7)</f>
        <v>2.06.02</v>
      </c>
      <c r="W291" s="699" t="str">
        <f t="shared" si="112"/>
        <v>ALAT RUMAH TANGGA</v>
      </c>
      <c r="X291" s="699">
        <f t="shared" si="113"/>
        <v>5</v>
      </c>
      <c r="Y291" s="816">
        <f t="shared" si="120"/>
        <v>650212.76595744677</v>
      </c>
      <c r="Z291" s="823">
        <f t="shared" si="121"/>
        <v>2</v>
      </c>
      <c r="AA291" s="824">
        <f t="shared" si="122"/>
        <v>1300425.5319148935</v>
      </c>
      <c r="AB291" s="824">
        <f t="shared" si="123"/>
        <v>650212.76595744677</v>
      </c>
      <c r="AC291" s="824">
        <f t="shared" si="124"/>
        <v>650212.76595744677</v>
      </c>
      <c r="AD291" s="824">
        <f t="shared" si="125"/>
        <v>650212.76595744677</v>
      </c>
      <c r="AE291" s="825">
        <f t="shared" si="126"/>
        <v>0</v>
      </c>
      <c r="AF291" s="824">
        <f t="shared" si="127"/>
        <v>0</v>
      </c>
      <c r="AG291" s="824">
        <f t="shared" si="119"/>
        <v>0</v>
      </c>
      <c r="AH291" s="827">
        <f t="shared" si="114"/>
        <v>2012</v>
      </c>
      <c r="AI291" s="828">
        <f t="shared" si="128"/>
        <v>0</v>
      </c>
      <c r="AJ291" s="829">
        <f t="shared" si="116"/>
        <v>3251063.8297872338</v>
      </c>
      <c r="AK291" s="830">
        <f t="shared" si="117"/>
        <v>3251063.8297872338</v>
      </c>
      <c r="AL291" s="817">
        <f t="shared" si="115"/>
        <v>3251063.8297872338</v>
      </c>
      <c r="AM291" s="817">
        <f t="shared" si="129"/>
        <v>3251063.8297872338</v>
      </c>
      <c r="AN291" s="852">
        <v>3251063.8297872338</v>
      </c>
      <c r="AO291" s="849">
        <f t="shared" si="130"/>
        <v>0</v>
      </c>
    </row>
    <row r="292" spans="1:41" s="794" customFormat="1" ht="33" customHeight="1" x14ac:dyDescent="0.2">
      <c r="A292" s="794" t="str">
        <f t="shared" ref="A292:A352" si="132">LEFT(D292,11)</f>
        <v>02.06.01.04</v>
      </c>
      <c r="B292" s="806" t="s">
        <v>36</v>
      </c>
      <c r="C292" s="821">
        <v>260</v>
      </c>
      <c r="D292" s="699" t="s">
        <v>251</v>
      </c>
      <c r="E292" s="777" t="s">
        <v>163</v>
      </c>
      <c r="F292" s="822" t="s">
        <v>464</v>
      </c>
      <c r="G292" s="807"/>
      <c r="H292" s="699"/>
      <c r="I292" s="699" t="s">
        <v>264</v>
      </c>
      <c r="J292" s="807">
        <v>2012</v>
      </c>
      <c r="K292" s="690"/>
      <c r="L292" s="690"/>
      <c r="M292" s="690"/>
      <c r="N292" s="690"/>
      <c r="O292" s="690"/>
      <c r="P292" s="807" t="s">
        <v>146</v>
      </c>
      <c r="Q292" s="815">
        <v>6502127.6595744677</v>
      </c>
      <c r="R292" s="893"/>
      <c r="S292" s="890"/>
      <c r="T292" s="699"/>
      <c r="U292" s="699"/>
      <c r="V292" s="690" t="str">
        <f t="shared" si="131"/>
        <v>2.06.01</v>
      </c>
      <c r="W292" s="699" t="str">
        <f t="shared" si="112"/>
        <v>ALAT KANTOR</v>
      </c>
      <c r="X292" s="699">
        <f t="shared" si="113"/>
        <v>5</v>
      </c>
      <c r="Y292" s="816">
        <f t="shared" si="120"/>
        <v>1300425.5319148935</v>
      </c>
      <c r="Z292" s="823">
        <f t="shared" si="121"/>
        <v>2</v>
      </c>
      <c r="AA292" s="824">
        <f t="shared" si="122"/>
        <v>2600851.0638297871</v>
      </c>
      <c r="AB292" s="824">
        <f t="shared" si="123"/>
        <v>1300425.5319148935</v>
      </c>
      <c r="AC292" s="824">
        <f t="shared" si="124"/>
        <v>1300425.5319148935</v>
      </c>
      <c r="AD292" s="824">
        <f t="shared" si="125"/>
        <v>1300425.5319148935</v>
      </c>
      <c r="AE292" s="825">
        <f t="shared" si="126"/>
        <v>0</v>
      </c>
      <c r="AF292" s="824">
        <f t="shared" si="127"/>
        <v>0</v>
      </c>
      <c r="AG292" s="824">
        <f t="shared" si="119"/>
        <v>0</v>
      </c>
      <c r="AH292" s="827">
        <f t="shared" si="114"/>
        <v>2012</v>
      </c>
      <c r="AI292" s="828">
        <f t="shared" si="128"/>
        <v>0</v>
      </c>
      <c r="AJ292" s="829">
        <f t="shared" si="116"/>
        <v>6502127.6595744677</v>
      </c>
      <c r="AK292" s="830">
        <f t="shared" si="117"/>
        <v>6502127.6595744677</v>
      </c>
      <c r="AL292" s="817">
        <f t="shared" si="115"/>
        <v>6502127.6595744677</v>
      </c>
      <c r="AM292" s="817">
        <f t="shared" si="129"/>
        <v>6502127.6595744677</v>
      </c>
      <c r="AN292" s="852">
        <v>6502127.6595744677</v>
      </c>
      <c r="AO292" s="849">
        <f t="shared" si="130"/>
        <v>0</v>
      </c>
    </row>
    <row r="293" spans="1:41" s="794" customFormat="1" ht="33" customHeight="1" x14ac:dyDescent="0.2">
      <c r="A293" s="794" t="str">
        <f t="shared" si="132"/>
        <v>02.06.01.05</v>
      </c>
      <c r="B293" s="806" t="s">
        <v>36</v>
      </c>
      <c r="C293" s="821">
        <v>261</v>
      </c>
      <c r="D293" s="699" t="s">
        <v>967</v>
      </c>
      <c r="E293" s="699" t="s">
        <v>881</v>
      </c>
      <c r="F293" s="822"/>
      <c r="G293" s="807"/>
      <c r="H293" s="699"/>
      <c r="I293" s="699"/>
      <c r="J293" s="807">
        <v>2012</v>
      </c>
      <c r="K293" s="690"/>
      <c r="L293" s="690"/>
      <c r="M293" s="690"/>
      <c r="N293" s="690"/>
      <c r="O293" s="690"/>
      <c r="P293" s="807" t="s">
        <v>146</v>
      </c>
      <c r="Q293" s="815">
        <v>62467035.588579208</v>
      </c>
      <c r="R293" s="893"/>
      <c r="S293" s="890"/>
      <c r="T293" s="699"/>
      <c r="U293" s="699"/>
      <c r="V293" s="690" t="str">
        <f t="shared" si="131"/>
        <v>2.06.01</v>
      </c>
      <c r="W293" s="699" t="str">
        <f t="shared" si="112"/>
        <v>ALAT KANTOR</v>
      </c>
      <c r="X293" s="699">
        <f t="shared" si="113"/>
        <v>5</v>
      </c>
      <c r="Y293" s="816">
        <f t="shared" si="120"/>
        <v>12493407.117715841</v>
      </c>
      <c r="Z293" s="823">
        <f t="shared" si="121"/>
        <v>2</v>
      </c>
      <c r="AA293" s="824">
        <f t="shared" si="122"/>
        <v>24986814.235431682</v>
      </c>
      <c r="AB293" s="824">
        <f t="shared" si="123"/>
        <v>12493407.117715841</v>
      </c>
      <c r="AC293" s="824">
        <f t="shared" si="124"/>
        <v>12493407.117715841</v>
      </c>
      <c r="AD293" s="824">
        <f t="shared" si="125"/>
        <v>12493407.117715841</v>
      </c>
      <c r="AE293" s="825">
        <f t="shared" si="126"/>
        <v>0</v>
      </c>
      <c r="AF293" s="824">
        <f t="shared" si="127"/>
        <v>0</v>
      </c>
      <c r="AG293" s="824">
        <f t="shared" si="119"/>
        <v>0</v>
      </c>
      <c r="AH293" s="827">
        <f t="shared" si="114"/>
        <v>2012</v>
      </c>
      <c r="AI293" s="828">
        <f t="shared" si="128"/>
        <v>0</v>
      </c>
      <c r="AJ293" s="829">
        <f t="shared" si="116"/>
        <v>62467035.588579208</v>
      </c>
      <c r="AK293" s="830">
        <f t="shared" si="117"/>
        <v>62467035.588579208</v>
      </c>
      <c r="AL293" s="817">
        <f t="shared" si="115"/>
        <v>62467035.588579208</v>
      </c>
      <c r="AM293" s="817">
        <f t="shared" si="129"/>
        <v>62467035.588579208</v>
      </c>
      <c r="AN293" s="852">
        <v>62467035.588579208</v>
      </c>
      <c r="AO293" s="849">
        <f t="shared" si="130"/>
        <v>0</v>
      </c>
    </row>
    <row r="294" spans="1:41" s="794" customFormat="1" ht="33" customHeight="1" x14ac:dyDescent="0.2">
      <c r="A294" s="794" t="str">
        <f t="shared" si="132"/>
        <v>02.06.02.04</v>
      </c>
      <c r="B294" s="806" t="s">
        <v>36</v>
      </c>
      <c r="C294" s="821">
        <v>262</v>
      </c>
      <c r="D294" s="699" t="s">
        <v>250</v>
      </c>
      <c r="E294" s="699" t="s">
        <v>158</v>
      </c>
      <c r="F294" s="822" t="s">
        <v>465</v>
      </c>
      <c r="G294" s="807" t="s">
        <v>510</v>
      </c>
      <c r="H294" s="699"/>
      <c r="I294" s="699" t="s">
        <v>511</v>
      </c>
      <c r="J294" s="807">
        <v>2012</v>
      </c>
      <c r="K294" s="690"/>
      <c r="L294" s="690"/>
      <c r="M294" s="690"/>
      <c r="N294" s="690"/>
      <c r="O294" s="690"/>
      <c r="P294" s="807" t="s">
        <v>146</v>
      </c>
      <c r="Q294" s="815">
        <v>11588113.239303868</v>
      </c>
      <c r="R294" s="893"/>
      <c r="S294" s="890"/>
      <c r="T294" s="699"/>
      <c r="U294" s="699"/>
      <c r="V294" s="690" t="str">
        <f t="shared" si="131"/>
        <v>2.06.02</v>
      </c>
      <c r="W294" s="699" t="str">
        <f t="shared" si="112"/>
        <v>ALAT RUMAH TANGGA</v>
      </c>
      <c r="X294" s="699">
        <f t="shared" si="113"/>
        <v>5</v>
      </c>
      <c r="Y294" s="816">
        <f t="shared" si="120"/>
        <v>2317622.6478607738</v>
      </c>
      <c r="Z294" s="823">
        <f t="shared" si="121"/>
        <v>2</v>
      </c>
      <c r="AA294" s="824">
        <f t="shared" si="122"/>
        <v>4635245.2957215477</v>
      </c>
      <c r="AB294" s="824">
        <f t="shared" si="123"/>
        <v>2317622.6478607738</v>
      </c>
      <c r="AC294" s="824">
        <f t="shared" si="124"/>
        <v>2317622.6478607738</v>
      </c>
      <c r="AD294" s="824">
        <f t="shared" si="125"/>
        <v>2317622.6478607738</v>
      </c>
      <c r="AE294" s="825">
        <f t="shared" si="126"/>
        <v>0</v>
      </c>
      <c r="AF294" s="824">
        <f t="shared" si="127"/>
        <v>0</v>
      </c>
      <c r="AG294" s="824">
        <f t="shared" si="119"/>
        <v>0</v>
      </c>
      <c r="AH294" s="827">
        <f t="shared" si="114"/>
        <v>2012</v>
      </c>
      <c r="AI294" s="828">
        <f t="shared" si="128"/>
        <v>0</v>
      </c>
      <c r="AJ294" s="829">
        <f t="shared" si="116"/>
        <v>11588113.239303868</v>
      </c>
      <c r="AK294" s="830">
        <f t="shared" si="117"/>
        <v>11588113.239303868</v>
      </c>
      <c r="AL294" s="817">
        <f t="shared" si="115"/>
        <v>11588113.239303868</v>
      </c>
      <c r="AM294" s="817">
        <f t="shared" si="129"/>
        <v>11588113.239303868</v>
      </c>
      <c r="AN294" s="852">
        <v>11588113.239303868</v>
      </c>
      <c r="AO294" s="849">
        <f t="shared" si="130"/>
        <v>0</v>
      </c>
    </row>
    <row r="295" spans="1:41" s="794" customFormat="1" ht="33" customHeight="1" x14ac:dyDescent="0.2">
      <c r="A295" s="794" t="str">
        <f t="shared" si="132"/>
        <v>02.06.02.04</v>
      </c>
      <c r="B295" s="806" t="s">
        <v>36</v>
      </c>
      <c r="C295" s="821">
        <v>263</v>
      </c>
      <c r="D295" s="699" t="s">
        <v>250</v>
      </c>
      <c r="E295" s="699" t="s">
        <v>158</v>
      </c>
      <c r="F295" s="822" t="s">
        <v>465</v>
      </c>
      <c r="G295" s="807" t="s">
        <v>510</v>
      </c>
      <c r="H295" s="699"/>
      <c r="I295" s="699" t="s">
        <v>511</v>
      </c>
      <c r="J295" s="807">
        <v>2012</v>
      </c>
      <c r="K295" s="690"/>
      <c r="L295" s="690"/>
      <c r="M295" s="690"/>
      <c r="N295" s="690"/>
      <c r="O295" s="690"/>
      <c r="P295" s="807" t="s">
        <v>146</v>
      </c>
      <c r="Q295" s="815">
        <v>11588113.239303868</v>
      </c>
      <c r="R295" s="893"/>
      <c r="S295" s="890"/>
      <c r="T295" s="699"/>
      <c r="U295" s="699"/>
      <c r="V295" s="690" t="str">
        <f t="shared" si="131"/>
        <v>2.06.02</v>
      </c>
      <c r="W295" s="699" t="str">
        <f t="shared" si="112"/>
        <v>ALAT RUMAH TANGGA</v>
      </c>
      <c r="X295" s="699">
        <f t="shared" si="113"/>
        <v>5</v>
      </c>
      <c r="Y295" s="816">
        <f t="shared" si="120"/>
        <v>2317622.6478607738</v>
      </c>
      <c r="Z295" s="823">
        <f t="shared" si="121"/>
        <v>2</v>
      </c>
      <c r="AA295" s="824">
        <f t="shared" si="122"/>
        <v>4635245.2957215477</v>
      </c>
      <c r="AB295" s="824">
        <f t="shared" si="123"/>
        <v>2317622.6478607738</v>
      </c>
      <c r="AC295" s="824">
        <f t="shared" si="124"/>
        <v>2317622.6478607738</v>
      </c>
      <c r="AD295" s="824">
        <f t="shared" si="125"/>
        <v>2317622.6478607738</v>
      </c>
      <c r="AE295" s="825">
        <f t="shared" si="126"/>
        <v>0</v>
      </c>
      <c r="AF295" s="824">
        <f t="shared" si="127"/>
        <v>0</v>
      </c>
      <c r="AG295" s="824">
        <f t="shared" si="119"/>
        <v>0</v>
      </c>
      <c r="AH295" s="827">
        <f t="shared" si="114"/>
        <v>2012</v>
      </c>
      <c r="AI295" s="828">
        <f t="shared" si="128"/>
        <v>0</v>
      </c>
      <c r="AJ295" s="829">
        <f t="shared" si="116"/>
        <v>11588113.239303868</v>
      </c>
      <c r="AK295" s="830">
        <f t="shared" si="117"/>
        <v>11588113.239303868</v>
      </c>
      <c r="AL295" s="817">
        <f t="shared" si="115"/>
        <v>11588113.239303868</v>
      </c>
      <c r="AM295" s="817">
        <f t="shared" si="129"/>
        <v>11588113.239303868</v>
      </c>
      <c r="AN295" s="852">
        <v>11588113.239303868</v>
      </c>
      <c r="AO295" s="849">
        <f t="shared" si="130"/>
        <v>0</v>
      </c>
    </row>
    <row r="296" spans="1:41" s="794" customFormat="1" ht="33" customHeight="1" x14ac:dyDescent="0.2">
      <c r="A296" s="794" t="str">
        <f t="shared" si="132"/>
        <v>02.06.02.04</v>
      </c>
      <c r="B296" s="806" t="s">
        <v>36</v>
      </c>
      <c r="C296" s="821">
        <v>264</v>
      </c>
      <c r="D296" s="699" t="s">
        <v>250</v>
      </c>
      <c r="E296" s="699" t="s">
        <v>158</v>
      </c>
      <c r="F296" s="822" t="s">
        <v>461</v>
      </c>
      <c r="G296" s="807" t="s">
        <v>510</v>
      </c>
      <c r="H296" s="699"/>
      <c r="I296" s="699" t="s">
        <v>511</v>
      </c>
      <c r="J296" s="807">
        <v>2012</v>
      </c>
      <c r="K296" s="690"/>
      <c r="L296" s="690"/>
      <c r="M296" s="690"/>
      <c r="N296" s="690"/>
      <c r="O296" s="690"/>
      <c r="P296" s="807" t="s">
        <v>146</v>
      </c>
      <c r="Q296" s="815">
        <v>5794056.6196519341</v>
      </c>
      <c r="R296" s="893"/>
      <c r="S296" s="890"/>
      <c r="T296" s="699"/>
      <c r="U296" s="699"/>
      <c r="V296" s="690" t="str">
        <f t="shared" si="131"/>
        <v>2.06.02</v>
      </c>
      <c r="W296" s="699" t="str">
        <f t="shared" si="112"/>
        <v>ALAT RUMAH TANGGA</v>
      </c>
      <c r="X296" s="699">
        <f t="shared" si="113"/>
        <v>5</v>
      </c>
      <c r="Y296" s="816">
        <f t="shared" si="120"/>
        <v>1158811.3239303869</v>
      </c>
      <c r="Z296" s="823">
        <f t="shared" si="121"/>
        <v>2</v>
      </c>
      <c r="AA296" s="824">
        <f t="shared" si="122"/>
        <v>2317622.6478607738</v>
      </c>
      <c r="AB296" s="824">
        <f t="shared" si="123"/>
        <v>1158811.3239303869</v>
      </c>
      <c r="AC296" s="824">
        <f t="shared" si="124"/>
        <v>1158811.3239303869</v>
      </c>
      <c r="AD296" s="824">
        <f t="shared" si="125"/>
        <v>1158811.3239303869</v>
      </c>
      <c r="AE296" s="825">
        <f t="shared" si="126"/>
        <v>0</v>
      </c>
      <c r="AF296" s="824">
        <f t="shared" si="127"/>
        <v>0</v>
      </c>
      <c r="AG296" s="824">
        <f t="shared" si="119"/>
        <v>0</v>
      </c>
      <c r="AH296" s="827">
        <f t="shared" si="114"/>
        <v>2012</v>
      </c>
      <c r="AI296" s="828">
        <f t="shared" si="128"/>
        <v>0</v>
      </c>
      <c r="AJ296" s="829">
        <f t="shared" si="116"/>
        <v>5794056.6196519341</v>
      </c>
      <c r="AK296" s="830">
        <f t="shared" si="117"/>
        <v>5794056.6196519341</v>
      </c>
      <c r="AL296" s="817">
        <f t="shared" si="115"/>
        <v>5794056.6196519341</v>
      </c>
      <c r="AM296" s="817">
        <f t="shared" si="129"/>
        <v>5794056.6196519341</v>
      </c>
      <c r="AN296" s="852">
        <v>5794056.6196519341</v>
      </c>
      <c r="AO296" s="849">
        <f t="shared" si="130"/>
        <v>0</v>
      </c>
    </row>
    <row r="297" spans="1:41" s="794" customFormat="1" ht="33" customHeight="1" x14ac:dyDescent="0.2">
      <c r="A297" s="794" t="str">
        <f t="shared" si="132"/>
        <v>02.06.03.01</v>
      </c>
      <c r="B297" s="806" t="s">
        <v>36</v>
      </c>
      <c r="C297" s="821">
        <v>265</v>
      </c>
      <c r="D297" s="699" t="s">
        <v>854</v>
      </c>
      <c r="E297" s="699" t="s">
        <v>882</v>
      </c>
      <c r="F297" s="822" t="s">
        <v>465</v>
      </c>
      <c r="G297" s="807"/>
      <c r="H297" s="699"/>
      <c r="I297" s="699"/>
      <c r="J297" s="807">
        <v>2012</v>
      </c>
      <c r="K297" s="807"/>
      <c r="L297" s="841"/>
      <c r="M297" s="807"/>
      <c r="N297" s="841"/>
      <c r="O297" s="841"/>
      <c r="P297" s="807" t="s">
        <v>146</v>
      </c>
      <c r="Q297" s="853">
        <v>93909972.281845003</v>
      </c>
      <c r="R297" s="893"/>
      <c r="S297" s="890"/>
      <c r="T297" s="699"/>
      <c r="U297" s="699"/>
      <c r="V297" s="690" t="str">
        <f t="shared" si="131"/>
        <v>2.06.03</v>
      </c>
      <c r="W297" s="699" t="str">
        <f t="shared" si="112"/>
        <v>KOMPUTER</v>
      </c>
      <c r="X297" s="699">
        <f t="shared" si="113"/>
        <v>4</v>
      </c>
      <c r="Y297" s="816">
        <f t="shared" si="120"/>
        <v>23477493.070461251</v>
      </c>
      <c r="Z297" s="823">
        <f t="shared" si="121"/>
        <v>2</v>
      </c>
      <c r="AA297" s="824">
        <f t="shared" si="122"/>
        <v>46954986.140922502</v>
      </c>
      <c r="AB297" s="824">
        <f t="shared" si="123"/>
        <v>23477493.070461251</v>
      </c>
      <c r="AC297" s="824">
        <f t="shared" si="124"/>
        <v>23477493.070461251</v>
      </c>
      <c r="AD297" s="824">
        <f t="shared" si="125"/>
        <v>0</v>
      </c>
      <c r="AE297" s="825">
        <f t="shared" si="126"/>
        <v>0</v>
      </c>
      <c r="AF297" s="824">
        <f t="shared" si="127"/>
        <v>0</v>
      </c>
      <c r="AG297" s="824">
        <f t="shared" si="119"/>
        <v>0</v>
      </c>
      <c r="AH297" s="827">
        <f t="shared" si="114"/>
        <v>2012</v>
      </c>
      <c r="AI297" s="828">
        <f t="shared" si="128"/>
        <v>0</v>
      </c>
      <c r="AJ297" s="829">
        <f t="shared" si="116"/>
        <v>93909972.281845003</v>
      </c>
      <c r="AK297" s="830">
        <f t="shared" si="117"/>
        <v>93909972.281845003</v>
      </c>
      <c r="AL297" s="817">
        <f t="shared" si="115"/>
        <v>93909972.281845003</v>
      </c>
      <c r="AM297" s="817">
        <f t="shared" si="129"/>
        <v>93909972.281845003</v>
      </c>
      <c r="AN297" s="852">
        <v>93909972.281845003</v>
      </c>
      <c r="AO297" s="849">
        <f t="shared" si="130"/>
        <v>0</v>
      </c>
    </row>
    <row r="298" spans="1:41" s="794" customFormat="1" ht="33" customHeight="1" x14ac:dyDescent="0.2">
      <c r="A298" s="794" t="str">
        <f t="shared" si="132"/>
        <v>02.06.01.04</v>
      </c>
      <c r="B298" s="806" t="s">
        <v>36</v>
      </c>
      <c r="C298" s="821">
        <v>266</v>
      </c>
      <c r="D298" s="699" t="s">
        <v>871</v>
      </c>
      <c r="E298" s="699" t="s">
        <v>872</v>
      </c>
      <c r="F298" s="822" t="s">
        <v>461</v>
      </c>
      <c r="G298" s="807"/>
      <c r="H298" s="699"/>
      <c r="I298" s="699"/>
      <c r="J298" s="807">
        <v>2012</v>
      </c>
      <c r="K298" s="841"/>
      <c r="L298" s="841"/>
      <c r="M298" s="807"/>
      <c r="N298" s="841"/>
      <c r="O298" s="841"/>
      <c r="P298" s="807" t="s">
        <v>146</v>
      </c>
      <c r="Q298" s="853">
        <v>15798289.730307601</v>
      </c>
      <c r="R298" s="893"/>
      <c r="S298" s="890"/>
      <c r="T298" s="699"/>
      <c r="U298" s="699"/>
      <c r="V298" s="690" t="str">
        <f t="shared" si="131"/>
        <v>2.06.01</v>
      </c>
      <c r="W298" s="699" t="str">
        <f t="shared" si="112"/>
        <v>ALAT KANTOR</v>
      </c>
      <c r="X298" s="699">
        <f t="shared" si="113"/>
        <v>5</v>
      </c>
      <c r="Y298" s="816">
        <f t="shared" si="120"/>
        <v>3159657.9460615204</v>
      </c>
      <c r="Z298" s="823">
        <f t="shared" si="121"/>
        <v>2</v>
      </c>
      <c r="AA298" s="824">
        <f t="shared" si="122"/>
        <v>6319315.8921230407</v>
      </c>
      <c r="AB298" s="824">
        <f t="shared" si="123"/>
        <v>3159657.9460615204</v>
      </c>
      <c r="AC298" s="824">
        <f t="shared" si="124"/>
        <v>3159657.9460615204</v>
      </c>
      <c r="AD298" s="824">
        <f t="shared" si="125"/>
        <v>3159657.9460615204</v>
      </c>
      <c r="AE298" s="825">
        <f t="shared" si="126"/>
        <v>0</v>
      </c>
      <c r="AF298" s="824">
        <f t="shared" si="127"/>
        <v>0</v>
      </c>
      <c r="AG298" s="824">
        <f t="shared" si="119"/>
        <v>0</v>
      </c>
      <c r="AH298" s="827">
        <f t="shared" si="114"/>
        <v>2012</v>
      </c>
      <c r="AI298" s="828">
        <f t="shared" si="128"/>
        <v>0</v>
      </c>
      <c r="AJ298" s="829">
        <f t="shared" si="116"/>
        <v>15798289.730307601</v>
      </c>
      <c r="AK298" s="830">
        <f t="shared" si="117"/>
        <v>15798289.730307601</v>
      </c>
      <c r="AL298" s="817">
        <f t="shared" si="115"/>
        <v>15798289.730307601</v>
      </c>
      <c r="AM298" s="817">
        <f t="shared" si="129"/>
        <v>15798289.730307601</v>
      </c>
      <c r="AN298" s="852">
        <v>15798289.730307601</v>
      </c>
      <c r="AO298" s="849">
        <f t="shared" si="130"/>
        <v>0</v>
      </c>
    </row>
    <row r="299" spans="1:41" s="794" customFormat="1" ht="33" customHeight="1" x14ac:dyDescent="0.2">
      <c r="A299" s="794" t="str">
        <f t="shared" si="132"/>
        <v>02.06.03.02</v>
      </c>
      <c r="B299" s="806" t="s">
        <v>36</v>
      </c>
      <c r="C299" s="821">
        <v>267</v>
      </c>
      <c r="D299" s="699" t="s">
        <v>255</v>
      </c>
      <c r="E299" s="699" t="s">
        <v>883</v>
      </c>
      <c r="F299" s="822"/>
      <c r="G299" s="807"/>
      <c r="H299" s="699"/>
      <c r="I299" s="699"/>
      <c r="J299" s="807">
        <v>2012</v>
      </c>
      <c r="K299" s="841"/>
      <c r="L299" s="841"/>
      <c r="M299" s="841"/>
      <c r="N299" s="841"/>
      <c r="O299" s="841"/>
      <c r="P299" s="807" t="s">
        <v>146</v>
      </c>
      <c r="Q299" s="853">
        <v>112225518.34013</v>
      </c>
      <c r="R299" s="893"/>
      <c r="S299" s="890"/>
      <c r="T299" s="699"/>
      <c r="U299" s="699"/>
      <c r="V299" s="690" t="str">
        <f t="shared" si="131"/>
        <v>2.06.03</v>
      </c>
      <c r="W299" s="699" t="str">
        <f t="shared" si="112"/>
        <v>KOMPUTER</v>
      </c>
      <c r="X299" s="699">
        <f t="shared" si="113"/>
        <v>4</v>
      </c>
      <c r="Y299" s="816">
        <f t="shared" si="120"/>
        <v>28056379.5850325</v>
      </c>
      <c r="Z299" s="823">
        <f t="shared" si="121"/>
        <v>2</v>
      </c>
      <c r="AA299" s="824">
        <f t="shared" si="122"/>
        <v>56112759.170065001</v>
      </c>
      <c r="AB299" s="824">
        <f t="shared" si="123"/>
        <v>28056379.5850325</v>
      </c>
      <c r="AC299" s="824">
        <f t="shared" si="124"/>
        <v>28056379.5850325</v>
      </c>
      <c r="AD299" s="824">
        <f t="shared" si="125"/>
        <v>0</v>
      </c>
      <c r="AE299" s="825">
        <f t="shared" si="126"/>
        <v>0</v>
      </c>
      <c r="AF299" s="824">
        <f t="shared" si="127"/>
        <v>0</v>
      </c>
      <c r="AG299" s="824">
        <f t="shared" si="119"/>
        <v>0</v>
      </c>
      <c r="AH299" s="827">
        <f t="shared" si="114"/>
        <v>2012</v>
      </c>
      <c r="AI299" s="828">
        <f t="shared" si="128"/>
        <v>0</v>
      </c>
      <c r="AJ299" s="829">
        <f t="shared" si="116"/>
        <v>112225518.34013</v>
      </c>
      <c r="AK299" s="830">
        <f t="shared" si="117"/>
        <v>112225518.34013</v>
      </c>
      <c r="AL299" s="817">
        <f t="shared" si="115"/>
        <v>112225518.34013</v>
      </c>
      <c r="AM299" s="817">
        <f t="shared" si="129"/>
        <v>112225518.34013</v>
      </c>
      <c r="AN299" s="852">
        <v>112225518.34013</v>
      </c>
      <c r="AO299" s="849">
        <f t="shared" si="130"/>
        <v>0</v>
      </c>
    </row>
    <row r="300" spans="1:41" s="794" customFormat="1" ht="33" customHeight="1" x14ac:dyDescent="0.2">
      <c r="A300" s="794" t="str">
        <f t="shared" si="132"/>
        <v>02.06.03.06</v>
      </c>
      <c r="B300" s="806" t="s">
        <v>36</v>
      </c>
      <c r="C300" s="821">
        <v>268</v>
      </c>
      <c r="D300" s="699" t="s">
        <v>863</v>
      </c>
      <c r="E300" s="699" t="s">
        <v>884</v>
      </c>
      <c r="F300" s="822"/>
      <c r="G300" s="807"/>
      <c r="H300" s="699"/>
      <c r="I300" s="699"/>
      <c r="J300" s="807">
        <v>2012</v>
      </c>
      <c r="K300" s="841"/>
      <c r="L300" s="841"/>
      <c r="M300" s="841"/>
      <c r="N300" s="841"/>
      <c r="O300" s="841"/>
      <c r="P300" s="807" t="s">
        <v>146</v>
      </c>
      <c r="Q300" s="854">
        <v>2237936.6990021723</v>
      </c>
      <c r="R300" s="893"/>
      <c r="S300" s="890"/>
      <c r="T300" s="699"/>
      <c r="U300" s="699"/>
      <c r="V300" s="690" t="str">
        <f t="shared" si="131"/>
        <v>2.06.03</v>
      </c>
      <c r="W300" s="699" t="str">
        <f t="shared" si="112"/>
        <v>KOMPUTER</v>
      </c>
      <c r="X300" s="699">
        <f t="shared" si="113"/>
        <v>4</v>
      </c>
      <c r="Y300" s="816">
        <f t="shared" si="120"/>
        <v>559484.17475054308</v>
      </c>
      <c r="Z300" s="823">
        <f t="shared" si="121"/>
        <v>2</v>
      </c>
      <c r="AA300" s="824">
        <f t="shared" si="122"/>
        <v>1118968.3495010862</v>
      </c>
      <c r="AB300" s="824">
        <f t="shared" si="123"/>
        <v>559484.17475054308</v>
      </c>
      <c r="AC300" s="824">
        <f t="shared" si="124"/>
        <v>559484.17475054308</v>
      </c>
      <c r="AD300" s="824">
        <f t="shared" si="125"/>
        <v>0</v>
      </c>
      <c r="AE300" s="825">
        <f t="shared" si="126"/>
        <v>0</v>
      </c>
      <c r="AF300" s="824">
        <f t="shared" si="127"/>
        <v>0</v>
      </c>
      <c r="AG300" s="824">
        <f t="shared" si="119"/>
        <v>0</v>
      </c>
      <c r="AH300" s="827">
        <f t="shared" si="114"/>
        <v>2012</v>
      </c>
      <c r="AI300" s="828">
        <f t="shared" si="128"/>
        <v>0</v>
      </c>
      <c r="AJ300" s="829">
        <f t="shared" si="116"/>
        <v>2237936.6990021723</v>
      </c>
      <c r="AK300" s="830">
        <f t="shared" si="117"/>
        <v>2237936.6990021723</v>
      </c>
      <c r="AL300" s="817">
        <f t="shared" si="115"/>
        <v>2237936.6990021723</v>
      </c>
      <c r="AM300" s="817">
        <f t="shared" si="129"/>
        <v>2237936.6990021723</v>
      </c>
      <c r="AN300" s="852">
        <v>2237936.6990021723</v>
      </c>
      <c r="AO300" s="849">
        <f t="shared" si="130"/>
        <v>0</v>
      </c>
    </row>
    <row r="301" spans="1:41" s="794" customFormat="1" ht="33" customHeight="1" x14ac:dyDescent="0.2">
      <c r="A301" s="794" t="str">
        <f t="shared" si="132"/>
        <v>02.06.03.03</v>
      </c>
      <c r="B301" s="806" t="s">
        <v>36</v>
      </c>
      <c r="C301" s="821">
        <v>269</v>
      </c>
      <c r="D301" s="699" t="s">
        <v>852</v>
      </c>
      <c r="E301" s="699" t="s">
        <v>885</v>
      </c>
      <c r="F301" s="822"/>
      <c r="G301" s="807"/>
      <c r="H301" s="699"/>
      <c r="I301" s="699"/>
      <c r="J301" s="807">
        <v>2012</v>
      </c>
      <c r="K301" s="841"/>
      <c r="L301" s="841"/>
      <c r="M301" s="841"/>
      <c r="N301" s="841"/>
      <c r="O301" s="841"/>
      <c r="P301" s="807" t="s">
        <v>146</v>
      </c>
      <c r="Q301" s="854">
        <v>4660279.3820021236</v>
      </c>
      <c r="R301" s="893"/>
      <c r="S301" s="890"/>
      <c r="T301" s="699"/>
      <c r="U301" s="699"/>
      <c r="V301" s="690" t="str">
        <f t="shared" si="131"/>
        <v>2.06.03</v>
      </c>
      <c r="W301" s="699" t="str">
        <f t="shared" si="112"/>
        <v>KOMPUTER</v>
      </c>
      <c r="X301" s="699">
        <f t="shared" si="113"/>
        <v>4</v>
      </c>
      <c r="Y301" s="816">
        <f t="shared" si="120"/>
        <v>1165069.8455005309</v>
      </c>
      <c r="Z301" s="823">
        <f t="shared" si="121"/>
        <v>2</v>
      </c>
      <c r="AA301" s="824">
        <f t="shared" si="122"/>
        <v>2330139.6910010618</v>
      </c>
      <c r="AB301" s="824">
        <f t="shared" si="123"/>
        <v>1165069.8455005309</v>
      </c>
      <c r="AC301" s="824">
        <f t="shared" si="124"/>
        <v>1165069.8455005309</v>
      </c>
      <c r="AD301" s="824">
        <f t="shared" si="125"/>
        <v>0</v>
      </c>
      <c r="AE301" s="825">
        <f t="shared" si="126"/>
        <v>0</v>
      </c>
      <c r="AF301" s="824">
        <f t="shared" si="127"/>
        <v>0</v>
      </c>
      <c r="AG301" s="824">
        <f t="shared" si="119"/>
        <v>0</v>
      </c>
      <c r="AH301" s="827">
        <f t="shared" si="114"/>
        <v>2012</v>
      </c>
      <c r="AI301" s="828">
        <f t="shared" si="128"/>
        <v>0</v>
      </c>
      <c r="AJ301" s="829">
        <f t="shared" si="116"/>
        <v>4660279.3820021236</v>
      </c>
      <c r="AK301" s="830">
        <f t="shared" si="117"/>
        <v>4660279.3820021236</v>
      </c>
      <c r="AL301" s="817">
        <f t="shared" si="115"/>
        <v>4660279.3820021236</v>
      </c>
      <c r="AM301" s="817">
        <f t="shared" si="129"/>
        <v>4660279.3820021236</v>
      </c>
      <c r="AN301" s="852">
        <v>4660279.3820021236</v>
      </c>
      <c r="AO301" s="849">
        <f t="shared" si="130"/>
        <v>0</v>
      </c>
    </row>
    <row r="302" spans="1:41" s="794" customFormat="1" ht="33" customHeight="1" x14ac:dyDescent="0.2">
      <c r="A302" s="794" t="str">
        <f t="shared" si="132"/>
        <v>02.06.03.02</v>
      </c>
      <c r="B302" s="806" t="s">
        <v>36</v>
      </c>
      <c r="C302" s="821">
        <v>270</v>
      </c>
      <c r="D302" s="699" t="s">
        <v>297</v>
      </c>
      <c r="E302" s="699" t="s">
        <v>894</v>
      </c>
      <c r="F302" s="822"/>
      <c r="G302" s="807"/>
      <c r="H302" s="699"/>
      <c r="I302" s="699"/>
      <c r="J302" s="807">
        <v>2012</v>
      </c>
      <c r="K302" s="841"/>
      <c r="L302" s="841"/>
      <c r="M302" s="841"/>
      <c r="N302" s="841"/>
      <c r="O302" s="841"/>
      <c r="P302" s="807" t="s">
        <v>146</v>
      </c>
      <c r="Q302" s="855">
        <v>13816596.554554611</v>
      </c>
      <c r="R302" s="893"/>
      <c r="S302" s="890"/>
      <c r="T302" s="699"/>
      <c r="U302" s="699"/>
      <c r="V302" s="690" t="str">
        <f t="shared" si="131"/>
        <v>2.06.03</v>
      </c>
      <c r="W302" s="699" t="str">
        <f t="shared" si="112"/>
        <v>KOMPUTER</v>
      </c>
      <c r="X302" s="699">
        <f t="shared" si="113"/>
        <v>4</v>
      </c>
      <c r="Y302" s="816">
        <f t="shared" si="120"/>
        <v>3454149.1386386529</v>
      </c>
      <c r="Z302" s="823">
        <f t="shared" si="121"/>
        <v>2</v>
      </c>
      <c r="AA302" s="824">
        <f t="shared" si="122"/>
        <v>6908298.2772773057</v>
      </c>
      <c r="AB302" s="824">
        <f t="shared" si="123"/>
        <v>3454149.1386386529</v>
      </c>
      <c r="AC302" s="824">
        <f t="shared" si="124"/>
        <v>3454149.1386386529</v>
      </c>
      <c r="AD302" s="824">
        <f t="shared" si="125"/>
        <v>0</v>
      </c>
      <c r="AE302" s="825">
        <f t="shared" si="126"/>
        <v>0</v>
      </c>
      <c r="AF302" s="824">
        <f t="shared" si="127"/>
        <v>0</v>
      </c>
      <c r="AG302" s="824">
        <f t="shared" si="119"/>
        <v>0</v>
      </c>
      <c r="AH302" s="827">
        <f t="shared" si="114"/>
        <v>2012</v>
      </c>
      <c r="AI302" s="828">
        <f t="shared" si="128"/>
        <v>0</v>
      </c>
      <c r="AJ302" s="829">
        <f t="shared" si="116"/>
        <v>13816596.554554611</v>
      </c>
      <c r="AK302" s="830">
        <f t="shared" si="117"/>
        <v>13816596.554554611</v>
      </c>
      <c r="AL302" s="817">
        <f t="shared" si="115"/>
        <v>13816596.554554611</v>
      </c>
      <c r="AM302" s="817">
        <f t="shared" si="129"/>
        <v>13816596.554554611</v>
      </c>
      <c r="AN302" s="852">
        <v>13816596.554554611</v>
      </c>
      <c r="AO302" s="849">
        <f t="shared" si="130"/>
        <v>0</v>
      </c>
    </row>
    <row r="303" spans="1:41" s="794" customFormat="1" ht="33" customHeight="1" x14ac:dyDescent="0.2">
      <c r="A303" s="794" t="str">
        <f t="shared" si="132"/>
        <v>02.06.03.05</v>
      </c>
      <c r="B303" s="806" t="s">
        <v>36</v>
      </c>
      <c r="C303" s="821">
        <v>271</v>
      </c>
      <c r="D303" s="699" t="s">
        <v>425</v>
      </c>
      <c r="E303" s="777" t="s">
        <v>149</v>
      </c>
      <c r="F303" s="822"/>
      <c r="G303" s="807"/>
      <c r="H303" s="699"/>
      <c r="I303" s="699"/>
      <c r="J303" s="807">
        <v>2012</v>
      </c>
      <c r="K303" s="841"/>
      <c r="L303" s="841"/>
      <c r="M303" s="841"/>
      <c r="N303" s="841"/>
      <c r="O303" s="841"/>
      <c r="P303" s="807" t="s">
        <v>146</v>
      </c>
      <c r="Q303" s="855">
        <v>36034575.207604527</v>
      </c>
      <c r="R303" s="893"/>
      <c r="S303" s="890"/>
      <c r="T303" s="699"/>
      <c r="U303" s="699"/>
      <c r="V303" s="690" t="str">
        <f t="shared" si="131"/>
        <v>2.06.03</v>
      </c>
      <c r="W303" s="699" t="str">
        <f t="shared" si="112"/>
        <v>KOMPUTER</v>
      </c>
      <c r="X303" s="699">
        <f t="shared" si="113"/>
        <v>4</v>
      </c>
      <c r="Y303" s="816">
        <f t="shared" si="120"/>
        <v>9008643.8019011319</v>
      </c>
      <c r="Z303" s="823">
        <f t="shared" si="121"/>
        <v>2</v>
      </c>
      <c r="AA303" s="824">
        <f t="shared" si="122"/>
        <v>18017287.603802264</v>
      </c>
      <c r="AB303" s="824">
        <f t="shared" si="123"/>
        <v>9008643.8019011319</v>
      </c>
      <c r="AC303" s="824">
        <f t="shared" si="124"/>
        <v>9008643.8019011319</v>
      </c>
      <c r="AD303" s="824">
        <f t="shared" si="125"/>
        <v>0</v>
      </c>
      <c r="AE303" s="825">
        <f t="shared" si="126"/>
        <v>0</v>
      </c>
      <c r="AF303" s="824">
        <f t="shared" si="127"/>
        <v>0</v>
      </c>
      <c r="AG303" s="824">
        <f t="shared" si="119"/>
        <v>0</v>
      </c>
      <c r="AH303" s="827">
        <f t="shared" si="114"/>
        <v>2012</v>
      </c>
      <c r="AI303" s="828">
        <f t="shared" si="128"/>
        <v>0</v>
      </c>
      <c r="AJ303" s="829">
        <f t="shared" si="116"/>
        <v>36034575.207604527</v>
      </c>
      <c r="AK303" s="830">
        <f t="shared" si="117"/>
        <v>36034575.207604527</v>
      </c>
      <c r="AL303" s="817">
        <f t="shared" si="115"/>
        <v>36034575.207604527</v>
      </c>
      <c r="AM303" s="817">
        <f t="shared" si="129"/>
        <v>36034575.207604527</v>
      </c>
      <c r="AN303" s="852">
        <v>36034575.207604527</v>
      </c>
      <c r="AO303" s="849">
        <f t="shared" si="130"/>
        <v>0</v>
      </c>
    </row>
    <row r="304" spans="1:41" s="794" customFormat="1" ht="33" customHeight="1" x14ac:dyDescent="0.2">
      <c r="A304" s="794" t="str">
        <f t="shared" si="132"/>
        <v>02.06.03.05</v>
      </c>
      <c r="B304" s="806" t="s">
        <v>36</v>
      </c>
      <c r="C304" s="821">
        <v>272</v>
      </c>
      <c r="D304" s="699" t="s">
        <v>425</v>
      </c>
      <c r="E304" s="777" t="s">
        <v>149</v>
      </c>
      <c r="F304" s="822"/>
      <c r="G304" s="807"/>
      <c r="H304" s="699"/>
      <c r="I304" s="699"/>
      <c r="J304" s="807">
        <v>2012</v>
      </c>
      <c r="K304" s="841"/>
      <c r="L304" s="841"/>
      <c r="M304" s="841"/>
      <c r="N304" s="841"/>
      <c r="O304" s="841"/>
      <c r="P304" s="807" t="s">
        <v>146</v>
      </c>
      <c r="Q304" s="855">
        <v>117652646.226616</v>
      </c>
      <c r="R304" s="893"/>
      <c r="S304" s="890"/>
      <c r="T304" s="699"/>
      <c r="U304" s="699"/>
      <c r="V304" s="690" t="str">
        <f t="shared" si="131"/>
        <v>2.06.03</v>
      </c>
      <c r="W304" s="699" t="str">
        <f t="shared" si="112"/>
        <v>KOMPUTER</v>
      </c>
      <c r="X304" s="699">
        <f t="shared" si="113"/>
        <v>4</v>
      </c>
      <c r="Y304" s="816">
        <f t="shared" si="120"/>
        <v>29413161.556653999</v>
      </c>
      <c r="Z304" s="823">
        <f t="shared" si="121"/>
        <v>2</v>
      </c>
      <c r="AA304" s="824">
        <f t="shared" si="122"/>
        <v>58826323.113307998</v>
      </c>
      <c r="AB304" s="824">
        <f t="shared" si="123"/>
        <v>29413161.556653999</v>
      </c>
      <c r="AC304" s="824">
        <f t="shared" si="124"/>
        <v>29413161.556653999</v>
      </c>
      <c r="AD304" s="824">
        <f t="shared" si="125"/>
        <v>0</v>
      </c>
      <c r="AE304" s="825">
        <f t="shared" si="126"/>
        <v>0</v>
      </c>
      <c r="AF304" s="824">
        <f t="shared" si="127"/>
        <v>0</v>
      </c>
      <c r="AG304" s="826">
        <f t="shared" si="119"/>
        <v>0</v>
      </c>
      <c r="AH304" s="827">
        <f t="shared" si="114"/>
        <v>2012</v>
      </c>
      <c r="AI304" s="828">
        <f t="shared" si="128"/>
        <v>0</v>
      </c>
      <c r="AJ304" s="829">
        <f t="shared" si="116"/>
        <v>117652646.226616</v>
      </c>
      <c r="AK304" s="830">
        <f t="shared" si="117"/>
        <v>117652646.226616</v>
      </c>
      <c r="AL304" s="817">
        <f t="shared" si="115"/>
        <v>117652646.226616</v>
      </c>
      <c r="AM304" s="817">
        <f t="shared" si="129"/>
        <v>117652646.226616</v>
      </c>
      <c r="AN304" s="852">
        <v>117652646.226616</v>
      </c>
      <c r="AO304" s="849">
        <f t="shared" si="130"/>
        <v>0</v>
      </c>
    </row>
    <row r="305" spans="1:41" s="794" customFormat="1" ht="33" customHeight="1" x14ac:dyDescent="0.2">
      <c r="A305" s="794" t="str">
        <f t="shared" si="132"/>
        <v>02.06.03.05</v>
      </c>
      <c r="B305" s="806" t="s">
        <v>36</v>
      </c>
      <c r="C305" s="821">
        <v>273</v>
      </c>
      <c r="D305" s="699" t="s">
        <v>425</v>
      </c>
      <c r="E305" s="777" t="s">
        <v>149</v>
      </c>
      <c r="F305" s="822"/>
      <c r="G305" s="807"/>
      <c r="H305" s="699"/>
      <c r="I305" s="699"/>
      <c r="J305" s="807">
        <v>2012</v>
      </c>
      <c r="K305" s="836"/>
      <c r="L305" s="841"/>
      <c r="M305" s="807"/>
      <c r="N305" s="841"/>
      <c r="O305" s="841"/>
      <c r="P305" s="807" t="s">
        <v>146</v>
      </c>
      <c r="Q305" s="853">
        <v>9008643.8019011319</v>
      </c>
      <c r="R305" s="893"/>
      <c r="S305" s="890"/>
      <c r="T305" s="699"/>
      <c r="U305" s="699"/>
      <c r="V305" s="690" t="str">
        <f t="shared" si="131"/>
        <v>2.06.03</v>
      </c>
      <c r="W305" s="699" t="str">
        <f t="shared" si="112"/>
        <v>KOMPUTER</v>
      </c>
      <c r="X305" s="699">
        <f t="shared" si="113"/>
        <v>4</v>
      </c>
      <c r="Y305" s="816">
        <f t="shared" si="120"/>
        <v>2252160.950475283</v>
      </c>
      <c r="Z305" s="823">
        <f t="shared" si="121"/>
        <v>2</v>
      </c>
      <c r="AA305" s="824">
        <f t="shared" si="122"/>
        <v>4504321.9009505659</v>
      </c>
      <c r="AB305" s="824">
        <f t="shared" si="123"/>
        <v>2252160.950475283</v>
      </c>
      <c r="AC305" s="824">
        <f t="shared" si="124"/>
        <v>2252160.950475283</v>
      </c>
      <c r="AD305" s="824">
        <f t="shared" si="125"/>
        <v>0</v>
      </c>
      <c r="AE305" s="825">
        <f t="shared" si="126"/>
        <v>0</v>
      </c>
      <c r="AF305" s="824">
        <f t="shared" si="127"/>
        <v>0</v>
      </c>
      <c r="AG305" s="826">
        <f t="shared" si="119"/>
        <v>0</v>
      </c>
      <c r="AH305" s="827">
        <f t="shared" si="114"/>
        <v>2012</v>
      </c>
      <c r="AI305" s="828">
        <f t="shared" si="128"/>
        <v>0</v>
      </c>
      <c r="AJ305" s="829">
        <f t="shared" si="116"/>
        <v>9008643.8019011319</v>
      </c>
      <c r="AK305" s="830">
        <f t="shared" si="117"/>
        <v>9008643.8019011319</v>
      </c>
      <c r="AL305" s="817">
        <f t="shared" si="115"/>
        <v>9008643.8019011319</v>
      </c>
      <c r="AM305" s="817">
        <f t="shared" si="129"/>
        <v>9008643.8019011319</v>
      </c>
      <c r="AN305" s="852">
        <v>9008643.8019011319</v>
      </c>
      <c r="AO305" s="849">
        <f t="shared" si="130"/>
        <v>0</v>
      </c>
    </row>
    <row r="306" spans="1:41" s="794" customFormat="1" ht="33" customHeight="1" x14ac:dyDescent="0.2">
      <c r="A306" s="794" t="str">
        <f t="shared" si="132"/>
        <v>02.06.03.05</v>
      </c>
      <c r="B306" s="806" t="s">
        <v>36</v>
      </c>
      <c r="C306" s="821">
        <v>274</v>
      </c>
      <c r="D306" s="699" t="s">
        <v>425</v>
      </c>
      <c r="E306" s="777" t="s">
        <v>149</v>
      </c>
      <c r="F306" s="856"/>
      <c r="G306" s="857"/>
      <c r="H306" s="856"/>
      <c r="I306" s="838"/>
      <c r="J306" s="807">
        <v>2012</v>
      </c>
      <c r="K306" s="836"/>
      <c r="L306" s="836"/>
      <c r="M306" s="807"/>
      <c r="N306" s="841"/>
      <c r="O306" s="841"/>
      <c r="P306" s="807" t="s">
        <v>146</v>
      </c>
      <c r="Q306" s="853">
        <v>9008643.8019011319</v>
      </c>
      <c r="R306" s="893"/>
      <c r="S306" s="890"/>
      <c r="T306" s="699"/>
      <c r="U306" s="699"/>
      <c r="V306" s="690" t="str">
        <f t="shared" si="131"/>
        <v>2.06.03</v>
      </c>
      <c r="W306" s="699" t="str">
        <f t="shared" si="112"/>
        <v>KOMPUTER</v>
      </c>
      <c r="X306" s="699">
        <f t="shared" si="113"/>
        <v>4</v>
      </c>
      <c r="Y306" s="816">
        <f t="shared" si="120"/>
        <v>2252160.950475283</v>
      </c>
      <c r="Z306" s="823">
        <f t="shared" si="121"/>
        <v>2</v>
      </c>
      <c r="AA306" s="824">
        <f t="shared" si="122"/>
        <v>4504321.9009505659</v>
      </c>
      <c r="AB306" s="824">
        <f t="shared" si="123"/>
        <v>2252160.950475283</v>
      </c>
      <c r="AC306" s="824">
        <f t="shared" si="124"/>
        <v>2252160.950475283</v>
      </c>
      <c r="AD306" s="824">
        <f t="shared" si="125"/>
        <v>0</v>
      </c>
      <c r="AE306" s="825">
        <f t="shared" si="126"/>
        <v>0</v>
      </c>
      <c r="AF306" s="824">
        <f t="shared" si="127"/>
        <v>0</v>
      </c>
      <c r="AG306" s="826">
        <f t="shared" si="119"/>
        <v>0</v>
      </c>
      <c r="AH306" s="827">
        <f t="shared" si="114"/>
        <v>2012</v>
      </c>
      <c r="AI306" s="828">
        <f t="shared" si="128"/>
        <v>0</v>
      </c>
      <c r="AJ306" s="829">
        <f t="shared" si="116"/>
        <v>9008643.8019011319</v>
      </c>
      <c r="AK306" s="830">
        <f t="shared" si="117"/>
        <v>9008643.8019011319</v>
      </c>
      <c r="AL306" s="817">
        <f t="shared" si="115"/>
        <v>9008643.8019011319</v>
      </c>
      <c r="AM306" s="817">
        <f t="shared" si="129"/>
        <v>9008643.8019011319</v>
      </c>
      <c r="AN306" s="852">
        <v>9008643.8019011319</v>
      </c>
      <c r="AO306" s="849">
        <f t="shared" si="130"/>
        <v>0</v>
      </c>
    </row>
    <row r="307" spans="1:41" s="794" customFormat="1" ht="33" customHeight="1" x14ac:dyDescent="0.2">
      <c r="A307" s="794" t="str">
        <f t="shared" si="132"/>
        <v>02.06.03.05</v>
      </c>
      <c r="B307" s="806" t="s">
        <v>36</v>
      </c>
      <c r="C307" s="821">
        <v>275</v>
      </c>
      <c r="D307" s="699" t="s">
        <v>856</v>
      </c>
      <c r="E307" s="699" t="s">
        <v>886</v>
      </c>
      <c r="F307" s="699"/>
      <c r="G307" s="807"/>
      <c r="H307" s="699"/>
      <c r="I307" s="699"/>
      <c r="J307" s="807">
        <v>2012</v>
      </c>
      <c r="K307" s="841"/>
      <c r="L307" s="841"/>
      <c r="M307" s="841"/>
      <c r="N307" s="841"/>
      <c r="O307" s="841"/>
      <c r="P307" s="807" t="s">
        <v>146</v>
      </c>
      <c r="Q307" s="853">
        <v>3948029.2247212506</v>
      </c>
      <c r="R307" s="893"/>
      <c r="S307" s="890"/>
      <c r="T307" s="699"/>
      <c r="U307" s="699"/>
      <c r="V307" s="690" t="str">
        <f t="shared" si="131"/>
        <v>2.06.03</v>
      </c>
      <c r="W307" s="699" t="str">
        <f t="shared" si="112"/>
        <v>KOMPUTER</v>
      </c>
      <c r="X307" s="699">
        <f t="shared" si="113"/>
        <v>4</v>
      </c>
      <c r="Y307" s="816">
        <f t="shared" si="120"/>
        <v>987007.30618031265</v>
      </c>
      <c r="Z307" s="823">
        <f t="shared" si="121"/>
        <v>2</v>
      </c>
      <c r="AA307" s="824">
        <f t="shared" si="122"/>
        <v>1974014.6123606253</v>
      </c>
      <c r="AB307" s="824">
        <f t="shared" si="123"/>
        <v>987007.30618031265</v>
      </c>
      <c r="AC307" s="824">
        <f t="shared" si="124"/>
        <v>987007.30618031265</v>
      </c>
      <c r="AD307" s="824">
        <f t="shared" si="125"/>
        <v>0</v>
      </c>
      <c r="AE307" s="825">
        <f t="shared" si="126"/>
        <v>0</v>
      </c>
      <c r="AF307" s="824">
        <f t="shared" si="127"/>
        <v>0</v>
      </c>
      <c r="AG307" s="826">
        <f t="shared" si="119"/>
        <v>0</v>
      </c>
      <c r="AH307" s="827">
        <f t="shared" si="114"/>
        <v>2012</v>
      </c>
      <c r="AI307" s="828">
        <f t="shared" si="128"/>
        <v>0</v>
      </c>
      <c r="AJ307" s="829">
        <f t="shared" si="116"/>
        <v>3948029.2247212506</v>
      </c>
      <c r="AK307" s="830">
        <f t="shared" si="117"/>
        <v>3948029.2247212506</v>
      </c>
      <c r="AL307" s="817">
        <f t="shared" si="115"/>
        <v>3948029.2247212506</v>
      </c>
      <c r="AM307" s="817">
        <f t="shared" si="129"/>
        <v>3948029.2247212506</v>
      </c>
      <c r="AN307" s="852">
        <v>3948029.2247212506</v>
      </c>
      <c r="AO307" s="849">
        <f t="shared" si="130"/>
        <v>0</v>
      </c>
    </row>
    <row r="308" spans="1:41" s="794" customFormat="1" ht="33" customHeight="1" x14ac:dyDescent="0.2">
      <c r="A308" s="794" t="str">
        <f t="shared" si="132"/>
        <v>02.06.02.06</v>
      </c>
      <c r="B308" s="806" t="s">
        <v>36</v>
      </c>
      <c r="C308" s="821">
        <v>276</v>
      </c>
      <c r="D308" s="699" t="s">
        <v>874</v>
      </c>
      <c r="E308" s="699" t="s">
        <v>386</v>
      </c>
      <c r="F308" s="699"/>
      <c r="G308" s="807"/>
      <c r="H308" s="699"/>
      <c r="I308" s="699"/>
      <c r="J308" s="807">
        <v>2012</v>
      </c>
      <c r="K308" s="841"/>
      <c r="L308" s="841"/>
      <c r="M308" s="841"/>
      <c r="N308" s="841"/>
      <c r="O308" s="841"/>
      <c r="P308" s="807" t="s">
        <v>146</v>
      </c>
      <c r="Q308" s="853">
        <v>35246108.747212499</v>
      </c>
      <c r="R308" s="893"/>
      <c r="S308" s="890"/>
      <c r="T308" s="699"/>
      <c r="U308" s="699"/>
      <c r="V308" s="690" t="str">
        <f t="shared" si="131"/>
        <v>2.06.02</v>
      </c>
      <c r="W308" s="699" t="str">
        <f t="shared" si="112"/>
        <v>ALAT RUMAH TANGGA</v>
      </c>
      <c r="X308" s="699">
        <f t="shared" si="113"/>
        <v>5</v>
      </c>
      <c r="Y308" s="816">
        <f t="shared" si="120"/>
        <v>7049221.7494425001</v>
      </c>
      <c r="Z308" s="823">
        <f t="shared" si="121"/>
        <v>2</v>
      </c>
      <c r="AA308" s="826">
        <f t="shared" si="122"/>
        <v>14098443.498885</v>
      </c>
      <c r="AB308" s="826">
        <f t="shared" si="123"/>
        <v>7049221.7494425001</v>
      </c>
      <c r="AC308" s="826">
        <f t="shared" si="124"/>
        <v>7049221.7494425001</v>
      </c>
      <c r="AD308" s="826">
        <f t="shared" si="125"/>
        <v>7049221.7494425001</v>
      </c>
      <c r="AE308" s="832">
        <f t="shared" si="126"/>
        <v>0</v>
      </c>
      <c r="AF308" s="826">
        <f t="shared" si="127"/>
        <v>0</v>
      </c>
      <c r="AG308" s="824">
        <f t="shared" si="119"/>
        <v>0</v>
      </c>
      <c r="AH308" s="827">
        <f t="shared" si="114"/>
        <v>2012</v>
      </c>
      <c r="AI308" s="828">
        <f t="shared" si="128"/>
        <v>0</v>
      </c>
      <c r="AJ308" s="829">
        <f t="shared" si="116"/>
        <v>35246108.747212499</v>
      </c>
      <c r="AK308" s="830">
        <f t="shared" si="117"/>
        <v>35246108.747212499</v>
      </c>
      <c r="AL308" s="817">
        <f t="shared" si="115"/>
        <v>35246108.747212499</v>
      </c>
      <c r="AM308" s="817">
        <f t="shared" si="129"/>
        <v>35246108.747212499</v>
      </c>
      <c r="AN308" s="852">
        <v>35246108.747212499</v>
      </c>
      <c r="AO308" s="849">
        <f t="shared" si="130"/>
        <v>0</v>
      </c>
    </row>
    <row r="309" spans="1:41" s="794" customFormat="1" ht="33" customHeight="1" x14ac:dyDescent="0.2">
      <c r="A309" s="794" t="str">
        <f t="shared" si="132"/>
        <v>02.06.02.06</v>
      </c>
      <c r="B309" s="806" t="s">
        <v>36</v>
      </c>
      <c r="C309" s="821">
        <v>277</v>
      </c>
      <c r="D309" s="699" t="s">
        <v>874</v>
      </c>
      <c r="E309" s="699" t="s">
        <v>386</v>
      </c>
      <c r="F309" s="699"/>
      <c r="G309" s="807"/>
      <c r="H309" s="699"/>
      <c r="I309" s="699"/>
      <c r="J309" s="807">
        <v>2012</v>
      </c>
      <c r="K309" s="841"/>
      <c r="L309" s="841"/>
      <c r="M309" s="841"/>
      <c r="N309" s="841"/>
      <c r="O309" s="841"/>
      <c r="P309" s="841"/>
      <c r="Q309" s="853">
        <v>29610219.185409382</v>
      </c>
      <c r="R309" s="893"/>
      <c r="S309" s="890"/>
      <c r="T309" s="699"/>
      <c r="U309" s="699"/>
      <c r="V309" s="690" t="str">
        <f t="shared" si="131"/>
        <v>2.06.02</v>
      </c>
      <c r="W309" s="699" t="str">
        <f t="shared" si="112"/>
        <v>ALAT RUMAH TANGGA</v>
      </c>
      <c r="X309" s="699">
        <f t="shared" si="113"/>
        <v>5</v>
      </c>
      <c r="Y309" s="816">
        <f t="shared" si="120"/>
        <v>5922043.8370818766</v>
      </c>
      <c r="Z309" s="823">
        <f t="shared" si="121"/>
        <v>2</v>
      </c>
      <c r="AA309" s="826">
        <f t="shared" si="122"/>
        <v>11844087.674163753</v>
      </c>
      <c r="AB309" s="826">
        <f t="shared" si="123"/>
        <v>5922043.8370818766</v>
      </c>
      <c r="AC309" s="826">
        <f t="shared" si="124"/>
        <v>5922043.8370818766</v>
      </c>
      <c r="AD309" s="826">
        <f t="shared" si="125"/>
        <v>5922043.8370818766</v>
      </c>
      <c r="AE309" s="832">
        <f t="shared" si="126"/>
        <v>0</v>
      </c>
      <c r="AF309" s="826">
        <f t="shared" si="127"/>
        <v>0</v>
      </c>
      <c r="AG309" s="824">
        <f t="shared" si="119"/>
        <v>0</v>
      </c>
      <c r="AH309" s="827">
        <f t="shared" si="114"/>
        <v>2012</v>
      </c>
      <c r="AI309" s="828">
        <f t="shared" si="128"/>
        <v>0</v>
      </c>
      <c r="AJ309" s="829">
        <f t="shared" si="116"/>
        <v>29610219.185409382</v>
      </c>
      <c r="AK309" s="830">
        <f t="shared" si="117"/>
        <v>29610219.185409382</v>
      </c>
      <c r="AL309" s="817">
        <f t="shared" si="115"/>
        <v>29610219.185409382</v>
      </c>
      <c r="AM309" s="817">
        <f t="shared" si="129"/>
        <v>29610219.185409382</v>
      </c>
      <c r="AN309" s="852">
        <v>29610219.185409382</v>
      </c>
      <c r="AO309" s="849">
        <f t="shared" si="130"/>
        <v>0</v>
      </c>
    </row>
    <row r="310" spans="1:41" s="794" customFormat="1" ht="33" customHeight="1" x14ac:dyDescent="0.2">
      <c r="A310" s="794" t="str">
        <f t="shared" si="132"/>
        <v>02.06.03.01</v>
      </c>
      <c r="B310" s="806" t="s">
        <v>36</v>
      </c>
      <c r="C310" s="821">
        <v>278</v>
      </c>
      <c r="D310" s="699" t="s">
        <v>1242</v>
      </c>
      <c r="E310" s="699" t="s">
        <v>887</v>
      </c>
      <c r="F310" s="807"/>
      <c r="G310" s="807"/>
      <c r="H310" s="807"/>
      <c r="I310" s="836"/>
      <c r="J310" s="807">
        <v>2012</v>
      </c>
      <c r="K310" s="807"/>
      <c r="L310" s="807"/>
      <c r="M310" s="807"/>
      <c r="N310" s="841"/>
      <c r="O310" s="841"/>
      <c r="P310" s="841"/>
      <c r="Q310" s="853">
        <v>179109704.601596</v>
      </c>
      <c r="R310" s="893"/>
      <c r="S310" s="890"/>
      <c r="T310" s="699"/>
      <c r="U310" s="699"/>
      <c r="V310" s="690" t="str">
        <f t="shared" si="131"/>
        <v>2.06.03</v>
      </c>
      <c r="W310" s="699" t="str">
        <f t="shared" si="112"/>
        <v>KOMPUTER</v>
      </c>
      <c r="X310" s="699">
        <f t="shared" si="113"/>
        <v>4</v>
      </c>
      <c r="Y310" s="816">
        <f t="shared" si="120"/>
        <v>44777426.150398999</v>
      </c>
      <c r="Z310" s="823">
        <f t="shared" si="121"/>
        <v>2</v>
      </c>
      <c r="AA310" s="824">
        <f t="shared" si="122"/>
        <v>89554852.300797999</v>
      </c>
      <c r="AB310" s="824">
        <f t="shared" si="123"/>
        <v>44777426.150398999</v>
      </c>
      <c r="AC310" s="824">
        <f t="shared" si="124"/>
        <v>44777426.150398999</v>
      </c>
      <c r="AD310" s="824">
        <f t="shared" si="125"/>
        <v>0</v>
      </c>
      <c r="AE310" s="825">
        <f t="shared" si="126"/>
        <v>0</v>
      </c>
      <c r="AF310" s="824">
        <f t="shared" si="127"/>
        <v>0</v>
      </c>
      <c r="AG310" s="826">
        <f t="shared" si="119"/>
        <v>0</v>
      </c>
      <c r="AH310" s="827">
        <f t="shared" si="114"/>
        <v>2012</v>
      </c>
      <c r="AI310" s="828">
        <f t="shared" si="128"/>
        <v>0</v>
      </c>
      <c r="AJ310" s="829">
        <f t="shared" si="116"/>
        <v>179109704.601596</v>
      </c>
      <c r="AK310" s="830">
        <f t="shared" si="117"/>
        <v>179109704.601596</v>
      </c>
      <c r="AL310" s="817">
        <f t="shared" si="115"/>
        <v>179109704.601596</v>
      </c>
      <c r="AM310" s="817">
        <f t="shared" si="129"/>
        <v>179109704.601596</v>
      </c>
      <c r="AN310" s="852">
        <v>179109704.601596</v>
      </c>
      <c r="AO310" s="849">
        <f t="shared" si="130"/>
        <v>0</v>
      </c>
    </row>
    <row r="311" spans="1:41" s="794" customFormat="1" ht="33" customHeight="1" x14ac:dyDescent="0.2">
      <c r="A311" s="794" t="str">
        <f t="shared" si="132"/>
        <v>02.06.01.01</v>
      </c>
      <c r="B311" s="806" t="s">
        <v>36</v>
      </c>
      <c r="C311" s="821">
        <v>279</v>
      </c>
      <c r="D311" s="699" t="s">
        <v>422</v>
      </c>
      <c r="E311" s="777" t="s">
        <v>382</v>
      </c>
      <c r="F311" s="822" t="s">
        <v>513</v>
      </c>
      <c r="G311" s="807" t="s">
        <v>257</v>
      </c>
      <c r="H311" s="807"/>
      <c r="I311" s="836"/>
      <c r="J311" s="807">
        <v>2013</v>
      </c>
      <c r="K311" s="807"/>
      <c r="L311" s="807"/>
      <c r="M311" s="807"/>
      <c r="N311" s="841"/>
      <c r="O311" s="841"/>
      <c r="P311" s="841" t="s">
        <v>146</v>
      </c>
      <c r="Q311" s="853">
        <v>5878082.6227742108</v>
      </c>
      <c r="R311" s="893"/>
      <c r="S311" s="890"/>
      <c r="T311" s="699"/>
      <c r="U311" s="699"/>
      <c r="V311" s="690" t="str">
        <f t="shared" si="131"/>
        <v>2.06.01</v>
      </c>
      <c r="W311" s="699" t="str">
        <f t="shared" si="112"/>
        <v>ALAT KANTOR</v>
      </c>
      <c r="X311" s="699">
        <f t="shared" si="113"/>
        <v>5</v>
      </c>
      <c r="Y311" s="816">
        <f t="shared" si="120"/>
        <v>1175616.5245548422</v>
      </c>
      <c r="Z311" s="823">
        <f t="shared" si="121"/>
        <v>1</v>
      </c>
      <c r="AA311" s="824">
        <f t="shared" si="122"/>
        <v>1175616.5245548422</v>
      </c>
      <c r="AB311" s="824">
        <f t="shared" si="123"/>
        <v>1175616.5245548422</v>
      </c>
      <c r="AC311" s="824">
        <f t="shared" si="124"/>
        <v>1175616.5245548422</v>
      </c>
      <c r="AD311" s="824">
        <f t="shared" si="125"/>
        <v>1175616.5245548422</v>
      </c>
      <c r="AE311" s="825">
        <f t="shared" si="126"/>
        <v>1175616.5245548422</v>
      </c>
      <c r="AF311" s="824">
        <f t="shared" si="127"/>
        <v>0</v>
      </c>
      <c r="AG311" s="824">
        <f t="shared" si="119"/>
        <v>0</v>
      </c>
      <c r="AH311" s="827">
        <f t="shared" si="114"/>
        <v>2013</v>
      </c>
      <c r="AI311" s="828">
        <f t="shared" si="128"/>
        <v>0</v>
      </c>
      <c r="AJ311" s="829">
        <f t="shared" si="116"/>
        <v>4702466.0982193686</v>
      </c>
      <c r="AK311" s="830">
        <f t="shared" si="117"/>
        <v>5878082.6227742108</v>
      </c>
      <c r="AL311" s="817">
        <f t="shared" si="115"/>
        <v>5878082.6227742108</v>
      </c>
      <c r="AM311" s="817">
        <f t="shared" si="129"/>
        <v>5878082.6227742108</v>
      </c>
      <c r="AN311" s="852">
        <v>5878082.6227742108</v>
      </c>
      <c r="AO311" s="849">
        <f t="shared" si="130"/>
        <v>0</v>
      </c>
    </row>
    <row r="312" spans="1:41" s="794" customFormat="1" ht="33" customHeight="1" x14ac:dyDescent="0.2">
      <c r="A312" s="794" t="str">
        <f t="shared" si="132"/>
        <v>02.06.01.02</v>
      </c>
      <c r="B312" s="806" t="s">
        <v>36</v>
      </c>
      <c r="C312" s="821">
        <v>280</v>
      </c>
      <c r="D312" s="699" t="s">
        <v>868</v>
      </c>
      <c r="E312" s="699" t="s">
        <v>869</v>
      </c>
      <c r="F312" s="822" t="s">
        <v>390</v>
      </c>
      <c r="G312" s="807" t="s">
        <v>515</v>
      </c>
      <c r="H312" s="807"/>
      <c r="I312" s="836"/>
      <c r="J312" s="807">
        <v>2013</v>
      </c>
      <c r="K312" s="807"/>
      <c r="L312" s="807"/>
      <c r="M312" s="807"/>
      <c r="N312" s="841"/>
      <c r="O312" s="841"/>
      <c r="P312" s="841" t="s">
        <v>146</v>
      </c>
      <c r="Q312" s="853">
        <v>10004044.463759955</v>
      </c>
      <c r="R312" s="893"/>
      <c r="S312" s="890"/>
      <c r="T312" s="699"/>
      <c r="U312" s="699"/>
      <c r="V312" s="690" t="str">
        <f t="shared" si="131"/>
        <v>2.06.01</v>
      </c>
      <c r="W312" s="699" t="str">
        <f t="shared" si="112"/>
        <v>ALAT KANTOR</v>
      </c>
      <c r="X312" s="699">
        <f t="shared" si="113"/>
        <v>5</v>
      </c>
      <c r="Y312" s="816">
        <f t="shared" si="120"/>
        <v>2000808.8927519911</v>
      </c>
      <c r="Z312" s="823">
        <f t="shared" si="121"/>
        <v>1</v>
      </c>
      <c r="AA312" s="824">
        <f t="shared" si="122"/>
        <v>2000808.8927519911</v>
      </c>
      <c r="AB312" s="824">
        <f t="shared" si="123"/>
        <v>2000808.8927519911</v>
      </c>
      <c r="AC312" s="824">
        <f t="shared" si="124"/>
        <v>2000808.8927519911</v>
      </c>
      <c r="AD312" s="824">
        <f t="shared" si="125"/>
        <v>2000808.8927519911</v>
      </c>
      <c r="AE312" s="825">
        <f t="shared" si="126"/>
        <v>2000808.8927519911</v>
      </c>
      <c r="AF312" s="824">
        <f t="shared" si="127"/>
        <v>0</v>
      </c>
      <c r="AG312" s="824">
        <f t="shared" si="119"/>
        <v>0</v>
      </c>
      <c r="AH312" s="827">
        <f t="shared" si="114"/>
        <v>2013</v>
      </c>
      <c r="AI312" s="828">
        <f t="shared" si="128"/>
        <v>0</v>
      </c>
      <c r="AJ312" s="829">
        <f t="shared" si="116"/>
        <v>8003235.5710079642</v>
      </c>
      <c r="AK312" s="830">
        <f t="shared" si="117"/>
        <v>10004044.463759955</v>
      </c>
      <c r="AL312" s="817">
        <f t="shared" si="115"/>
        <v>10004044.463759955</v>
      </c>
      <c r="AM312" s="817">
        <f t="shared" si="129"/>
        <v>10004044.463759955</v>
      </c>
      <c r="AN312" s="852">
        <v>10004044.463759955</v>
      </c>
      <c r="AO312" s="849">
        <f t="shared" si="130"/>
        <v>0</v>
      </c>
    </row>
    <row r="313" spans="1:41" s="794" customFormat="1" ht="33" customHeight="1" x14ac:dyDescent="0.2">
      <c r="A313" s="794" t="str">
        <f t="shared" si="132"/>
        <v>02.06.02.06</v>
      </c>
      <c r="B313" s="806" t="s">
        <v>36</v>
      </c>
      <c r="C313" s="821">
        <v>281</v>
      </c>
      <c r="D313" s="699" t="s">
        <v>982</v>
      </c>
      <c r="E313" s="699" t="s">
        <v>888</v>
      </c>
      <c r="F313" s="822" t="s">
        <v>514</v>
      </c>
      <c r="G313" s="807" t="s">
        <v>516</v>
      </c>
      <c r="H313" s="807"/>
      <c r="I313" s="836"/>
      <c r="J313" s="807">
        <v>2013</v>
      </c>
      <c r="K313" s="807"/>
      <c r="L313" s="807"/>
      <c r="M313" s="807"/>
      <c r="N313" s="841"/>
      <c r="O313" s="841"/>
      <c r="P313" s="841" t="s">
        <v>146</v>
      </c>
      <c r="Q313" s="853">
        <v>17295127.717008732</v>
      </c>
      <c r="R313" s="893"/>
      <c r="S313" s="890"/>
      <c r="T313" s="699"/>
      <c r="U313" s="699"/>
      <c r="V313" s="690" t="str">
        <f t="shared" si="131"/>
        <v>2.06.02</v>
      </c>
      <c r="W313" s="699" t="str">
        <f t="shared" si="112"/>
        <v>ALAT RUMAH TANGGA</v>
      </c>
      <c r="X313" s="699">
        <f t="shared" si="113"/>
        <v>5</v>
      </c>
      <c r="Y313" s="816">
        <f t="shared" si="120"/>
        <v>3459025.5434017465</v>
      </c>
      <c r="Z313" s="823">
        <f t="shared" si="121"/>
        <v>1</v>
      </c>
      <c r="AA313" s="824">
        <f t="shared" si="122"/>
        <v>3459025.5434017465</v>
      </c>
      <c r="AB313" s="824">
        <f t="shared" si="123"/>
        <v>3459025.5434017465</v>
      </c>
      <c r="AC313" s="824">
        <f t="shared" si="124"/>
        <v>3459025.5434017465</v>
      </c>
      <c r="AD313" s="824">
        <f t="shared" si="125"/>
        <v>3459025.5434017465</v>
      </c>
      <c r="AE313" s="825">
        <f t="shared" si="126"/>
        <v>3459025.5434017465</v>
      </c>
      <c r="AF313" s="824">
        <f t="shared" si="127"/>
        <v>0</v>
      </c>
      <c r="AG313" s="824">
        <f t="shared" si="119"/>
        <v>0</v>
      </c>
      <c r="AH313" s="827">
        <f t="shared" si="114"/>
        <v>2013</v>
      </c>
      <c r="AI313" s="828">
        <f t="shared" si="128"/>
        <v>0</v>
      </c>
      <c r="AJ313" s="829">
        <f t="shared" si="116"/>
        <v>13836102.173606986</v>
      </c>
      <c r="AK313" s="830">
        <f t="shared" si="117"/>
        <v>17295127.717008732</v>
      </c>
      <c r="AL313" s="817">
        <f t="shared" si="115"/>
        <v>17295127.717008732</v>
      </c>
      <c r="AM313" s="817">
        <f t="shared" si="129"/>
        <v>17295127.717008732</v>
      </c>
      <c r="AN313" s="852">
        <v>17295127.717008732</v>
      </c>
      <c r="AO313" s="849">
        <f t="shared" si="130"/>
        <v>0</v>
      </c>
    </row>
    <row r="314" spans="1:41" s="794" customFormat="1" ht="33" customHeight="1" x14ac:dyDescent="0.2">
      <c r="A314" s="794" t="str">
        <f t="shared" si="132"/>
        <v>02.06.01.04</v>
      </c>
      <c r="B314" s="806" t="s">
        <v>36</v>
      </c>
      <c r="C314" s="821">
        <v>282</v>
      </c>
      <c r="D314" s="699" t="s">
        <v>251</v>
      </c>
      <c r="E314" s="699" t="s">
        <v>889</v>
      </c>
      <c r="F314" s="822" t="s">
        <v>513</v>
      </c>
      <c r="G314" s="807" t="s">
        <v>517</v>
      </c>
      <c r="H314" s="807"/>
      <c r="I314" s="836"/>
      <c r="J314" s="807">
        <v>2013</v>
      </c>
      <c r="K314" s="807"/>
      <c r="L314" s="807"/>
      <c r="M314" s="807"/>
      <c r="N314" s="841"/>
      <c r="O314" s="841"/>
      <c r="P314" s="841" t="s">
        <v>146</v>
      </c>
      <c r="Q314" s="853">
        <v>8478003.7828474194</v>
      </c>
      <c r="R314" s="893"/>
      <c r="S314" s="890"/>
      <c r="T314" s="699"/>
      <c r="U314" s="699"/>
      <c r="V314" s="690" t="str">
        <f t="shared" si="131"/>
        <v>2.06.01</v>
      </c>
      <c r="W314" s="699" t="str">
        <f t="shared" si="112"/>
        <v>ALAT KANTOR</v>
      </c>
      <c r="X314" s="699">
        <f t="shared" si="113"/>
        <v>5</v>
      </c>
      <c r="Y314" s="816">
        <f t="shared" si="120"/>
        <v>1695600.7565694838</v>
      </c>
      <c r="Z314" s="823">
        <f t="shared" si="121"/>
        <v>1</v>
      </c>
      <c r="AA314" s="824">
        <f t="shared" si="122"/>
        <v>1695600.7565694838</v>
      </c>
      <c r="AB314" s="824">
        <f t="shared" si="123"/>
        <v>1695600.7565694838</v>
      </c>
      <c r="AC314" s="824">
        <f t="shared" si="124"/>
        <v>1695600.7565694838</v>
      </c>
      <c r="AD314" s="824">
        <f t="shared" si="125"/>
        <v>1695600.7565694838</v>
      </c>
      <c r="AE314" s="825">
        <f t="shared" si="126"/>
        <v>1695600.7565694838</v>
      </c>
      <c r="AF314" s="824">
        <f t="shared" si="127"/>
        <v>0</v>
      </c>
      <c r="AG314" s="824">
        <f t="shared" si="119"/>
        <v>0</v>
      </c>
      <c r="AH314" s="827">
        <f t="shared" si="114"/>
        <v>2013</v>
      </c>
      <c r="AI314" s="828">
        <f t="shared" si="128"/>
        <v>0</v>
      </c>
      <c r="AJ314" s="829">
        <f t="shared" si="116"/>
        <v>6782403.0262779351</v>
      </c>
      <c r="AK314" s="830">
        <f t="shared" si="117"/>
        <v>8478003.7828474194</v>
      </c>
      <c r="AL314" s="817">
        <f t="shared" si="115"/>
        <v>8478003.7828474194</v>
      </c>
      <c r="AM314" s="817">
        <f t="shared" si="129"/>
        <v>8478003.7828474194</v>
      </c>
      <c r="AN314" s="852">
        <v>8478003.7828474194</v>
      </c>
      <c r="AO314" s="849">
        <f t="shared" si="130"/>
        <v>0</v>
      </c>
    </row>
    <row r="315" spans="1:41" s="794" customFormat="1" ht="33" customHeight="1" x14ac:dyDescent="0.2">
      <c r="A315" s="794" t="str">
        <f t="shared" si="132"/>
        <v>02.06.02.06</v>
      </c>
      <c r="B315" s="806" t="s">
        <v>36</v>
      </c>
      <c r="C315" s="821">
        <v>283</v>
      </c>
      <c r="D315" s="699" t="s">
        <v>982</v>
      </c>
      <c r="E315" s="699" t="s">
        <v>890</v>
      </c>
      <c r="F315" s="807"/>
      <c r="G315" s="807"/>
      <c r="H315" s="807"/>
      <c r="I315" s="836"/>
      <c r="J315" s="807">
        <v>2013</v>
      </c>
      <c r="K315" s="807"/>
      <c r="L315" s="807"/>
      <c r="M315" s="807"/>
      <c r="N315" s="841"/>
      <c r="O315" s="841"/>
      <c r="P315" s="841" t="s">
        <v>146</v>
      </c>
      <c r="Q315" s="853">
        <v>35954957.133850366</v>
      </c>
      <c r="R315" s="893"/>
      <c r="S315" s="890"/>
      <c r="T315" s="699"/>
      <c r="U315" s="699"/>
      <c r="V315" s="690" t="str">
        <f t="shared" si="131"/>
        <v>2.06.02</v>
      </c>
      <c r="W315" s="699" t="str">
        <f t="shared" si="112"/>
        <v>ALAT RUMAH TANGGA</v>
      </c>
      <c r="X315" s="699">
        <f t="shared" si="113"/>
        <v>5</v>
      </c>
      <c r="Y315" s="816">
        <f t="shared" si="120"/>
        <v>7190991.4267700734</v>
      </c>
      <c r="Z315" s="823">
        <f t="shared" si="121"/>
        <v>1</v>
      </c>
      <c r="AA315" s="824">
        <f t="shared" si="122"/>
        <v>7190991.4267700734</v>
      </c>
      <c r="AB315" s="824">
        <f t="shared" si="123"/>
        <v>7190991.4267700734</v>
      </c>
      <c r="AC315" s="824">
        <f t="shared" si="124"/>
        <v>7190991.4267700734</v>
      </c>
      <c r="AD315" s="824">
        <f t="shared" si="125"/>
        <v>7190991.4267700734</v>
      </c>
      <c r="AE315" s="825">
        <f t="shared" si="126"/>
        <v>7190991.4267700734</v>
      </c>
      <c r="AF315" s="824">
        <f t="shared" si="127"/>
        <v>0</v>
      </c>
      <c r="AG315" s="824">
        <f t="shared" si="119"/>
        <v>0</v>
      </c>
      <c r="AH315" s="827">
        <f t="shared" si="114"/>
        <v>2013</v>
      </c>
      <c r="AI315" s="828">
        <f t="shared" si="128"/>
        <v>0</v>
      </c>
      <c r="AJ315" s="829">
        <f t="shared" si="116"/>
        <v>28763965.707080293</v>
      </c>
      <c r="AK315" s="830">
        <f t="shared" si="117"/>
        <v>35954957.133850366</v>
      </c>
      <c r="AL315" s="817">
        <f t="shared" si="115"/>
        <v>35954957.133850366</v>
      </c>
      <c r="AM315" s="817">
        <f t="shared" si="129"/>
        <v>35954957.133850366</v>
      </c>
      <c r="AN315" s="852">
        <v>35954957.133850366</v>
      </c>
      <c r="AO315" s="849">
        <f t="shared" si="130"/>
        <v>0</v>
      </c>
    </row>
    <row r="316" spans="1:41" s="794" customFormat="1" ht="33" customHeight="1" x14ac:dyDescent="0.2">
      <c r="A316" s="794" t="str">
        <f t="shared" si="132"/>
        <v>02.06.02.01</v>
      </c>
      <c r="B316" s="806" t="s">
        <v>36</v>
      </c>
      <c r="C316" s="821">
        <v>284</v>
      </c>
      <c r="D316" s="699" t="s">
        <v>861</v>
      </c>
      <c r="E316" s="777" t="s">
        <v>156</v>
      </c>
      <c r="F316" s="822" t="s">
        <v>513</v>
      </c>
      <c r="G316" s="807" t="s">
        <v>518</v>
      </c>
      <c r="H316" s="807"/>
      <c r="I316" s="836"/>
      <c r="J316" s="807">
        <v>2013</v>
      </c>
      <c r="K316" s="807"/>
      <c r="L316" s="807"/>
      <c r="M316" s="807"/>
      <c r="N316" s="841"/>
      <c r="O316" s="841"/>
      <c r="P316" s="841" t="s">
        <v>146</v>
      </c>
      <c r="Q316" s="853">
        <v>71554351.927232221</v>
      </c>
      <c r="R316" s="893"/>
      <c r="S316" s="890"/>
      <c r="T316" s="699"/>
      <c r="U316" s="699"/>
      <c r="V316" s="690" t="str">
        <f t="shared" si="131"/>
        <v>2.06.02</v>
      </c>
      <c r="W316" s="699" t="str">
        <f t="shared" si="112"/>
        <v>ALAT RUMAH TANGGA</v>
      </c>
      <c r="X316" s="699">
        <f t="shared" si="113"/>
        <v>5</v>
      </c>
      <c r="Y316" s="816">
        <f t="shared" si="120"/>
        <v>14310870.385446444</v>
      </c>
      <c r="Z316" s="823">
        <f t="shared" si="121"/>
        <v>1</v>
      </c>
      <c r="AA316" s="824">
        <f t="shared" si="122"/>
        <v>14310870.385446444</v>
      </c>
      <c r="AB316" s="824">
        <f t="shared" si="123"/>
        <v>14310870.385446444</v>
      </c>
      <c r="AC316" s="824">
        <f t="shared" si="124"/>
        <v>14310870.385446444</v>
      </c>
      <c r="AD316" s="824">
        <f t="shared" si="125"/>
        <v>14310870.385446444</v>
      </c>
      <c r="AE316" s="825">
        <f t="shared" si="126"/>
        <v>14310870.385446444</v>
      </c>
      <c r="AF316" s="824">
        <f t="shared" si="127"/>
        <v>0</v>
      </c>
      <c r="AG316" s="826">
        <f t="shared" si="119"/>
        <v>0</v>
      </c>
      <c r="AH316" s="827">
        <f t="shared" si="114"/>
        <v>2013</v>
      </c>
      <c r="AI316" s="828">
        <f t="shared" si="128"/>
        <v>0</v>
      </c>
      <c r="AJ316" s="829">
        <f t="shared" si="116"/>
        <v>57243481.541785777</v>
      </c>
      <c r="AK316" s="830">
        <f t="shared" si="117"/>
        <v>71554351.927232221</v>
      </c>
      <c r="AL316" s="817">
        <f t="shared" si="115"/>
        <v>71554351.927232221</v>
      </c>
      <c r="AM316" s="817">
        <f t="shared" si="129"/>
        <v>71554351.927232221</v>
      </c>
      <c r="AN316" s="852">
        <v>71554351.927232221</v>
      </c>
      <c r="AO316" s="849">
        <f t="shared" si="130"/>
        <v>0</v>
      </c>
    </row>
    <row r="317" spans="1:41" s="794" customFormat="1" ht="33" customHeight="1" x14ac:dyDescent="0.2">
      <c r="A317" s="794" t="str">
        <f t="shared" si="132"/>
        <v>02.06.02.06</v>
      </c>
      <c r="B317" s="806" t="s">
        <v>36</v>
      </c>
      <c r="C317" s="821">
        <v>285</v>
      </c>
      <c r="D317" s="699" t="s">
        <v>982</v>
      </c>
      <c r="E317" s="699" t="s">
        <v>891</v>
      </c>
      <c r="F317" s="822" t="s">
        <v>390</v>
      </c>
      <c r="G317" s="807" t="s">
        <v>519</v>
      </c>
      <c r="H317" s="807"/>
      <c r="I317" s="836"/>
      <c r="J317" s="807">
        <v>2013</v>
      </c>
      <c r="K317" s="807"/>
      <c r="L317" s="807"/>
      <c r="M317" s="807"/>
      <c r="N317" s="841"/>
      <c r="O317" s="841"/>
      <c r="P317" s="841" t="s">
        <v>146</v>
      </c>
      <c r="Q317" s="853">
        <v>175579499.89999998</v>
      </c>
      <c r="R317" s="893"/>
      <c r="S317" s="890"/>
      <c r="T317" s="699"/>
      <c r="U317" s="699"/>
      <c r="V317" s="690" t="str">
        <f t="shared" si="131"/>
        <v>2.06.02</v>
      </c>
      <c r="W317" s="699" t="str">
        <f t="shared" si="112"/>
        <v>ALAT RUMAH TANGGA</v>
      </c>
      <c r="X317" s="699">
        <f t="shared" si="113"/>
        <v>5</v>
      </c>
      <c r="Y317" s="816">
        <f t="shared" si="120"/>
        <v>35115899.979999997</v>
      </c>
      <c r="Z317" s="823">
        <f t="shared" si="121"/>
        <v>1</v>
      </c>
      <c r="AA317" s="824">
        <f t="shared" si="122"/>
        <v>35115899.979999997</v>
      </c>
      <c r="AB317" s="824">
        <f t="shared" si="123"/>
        <v>35115899.979999997</v>
      </c>
      <c r="AC317" s="824">
        <f t="shared" si="124"/>
        <v>35115899.979999997</v>
      </c>
      <c r="AD317" s="824">
        <f t="shared" si="125"/>
        <v>35115899.979999997</v>
      </c>
      <c r="AE317" s="825">
        <f t="shared" si="126"/>
        <v>35115899.979999997</v>
      </c>
      <c r="AF317" s="824">
        <f t="shared" si="127"/>
        <v>0</v>
      </c>
      <c r="AG317" s="826">
        <f t="shared" si="119"/>
        <v>0</v>
      </c>
      <c r="AH317" s="827">
        <f t="shared" si="114"/>
        <v>2013</v>
      </c>
      <c r="AI317" s="828">
        <f t="shared" si="128"/>
        <v>0</v>
      </c>
      <c r="AJ317" s="829">
        <f t="shared" si="116"/>
        <v>140463599.91999999</v>
      </c>
      <c r="AK317" s="830">
        <f t="shared" si="117"/>
        <v>175579499.89999998</v>
      </c>
      <c r="AL317" s="817">
        <f t="shared" si="115"/>
        <v>175579499.89999998</v>
      </c>
      <c r="AM317" s="817">
        <f t="shared" si="129"/>
        <v>175579499.89999998</v>
      </c>
      <c r="AN317" s="852">
        <v>175579499.89999998</v>
      </c>
      <c r="AO317" s="849">
        <f t="shared" si="130"/>
        <v>0</v>
      </c>
    </row>
    <row r="318" spans="1:41" s="794" customFormat="1" ht="33" customHeight="1" x14ac:dyDescent="0.2">
      <c r="A318" s="794" t="str">
        <f t="shared" si="132"/>
        <v>02.06.03.01</v>
      </c>
      <c r="B318" s="806" t="s">
        <v>36</v>
      </c>
      <c r="C318" s="821">
        <v>286</v>
      </c>
      <c r="D318" s="699" t="s">
        <v>1242</v>
      </c>
      <c r="E318" s="777" t="s">
        <v>895</v>
      </c>
      <c r="F318" s="822" t="s">
        <v>390</v>
      </c>
      <c r="G318" s="807" t="s">
        <v>377</v>
      </c>
      <c r="H318" s="807"/>
      <c r="I318" s="836"/>
      <c r="J318" s="807">
        <v>2014</v>
      </c>
      <c r="K318" s="807"/>
      <c r="L318" s="807"/>
      <c r="M318" s="807"/>
      <c r="N318" s="841"/>
      <c r="O318" s="841"/>
      <c r="P318" s="841" t="s">
        <v>146</v>
      </c>
      <c r="Q318" s="853">
        <v>111941749.95</v>
      </c>
      <c r="R318" s="894"/>
      <c r="S318" s="890"/>
      <c r="T318" s="699"/>
      <c r="U318" s="699"/>
      <c r="V318" s="690" t="str">
        <f t="shared" si="131"/>
        <v>2.06.03</v>
      </c>
      <c r="W318" s="699" t="str">
        <f t="shared" si="112"/>
        <v>KOMPUTER</v>
      </c>
      <c r="X318" s="699">
        <f t="shared" si="113"/>
        <v>4</v>
      </c>
      <c r="Y318" s="816">
        <f t="shared" si="120"/>
        <v>27985437.487500001</v>
      </c>
      <c r="Z318" s="823"/>
      <c r="AA318" s="824">
        <f t="shared" ref="AA318:AA324" si="133">IF(Z318&gt;X318,Q318-10,Y318*Z318)</f>
        <v>0</v>
      </c>
      <c r="AB318" s="824">
        <f t="shared" si="123"/>
        <v>27985437.487500001</v>
      </c>
      <c r="AC318" s="824">
        <f t="shared" si="124"/>
        <v>27985437.487500001</v>
      </c>
      <c r="AD318" s="824">
        <f t="shared" si="125"/>
        <v>27985437.487500001</v>
      </c>
      <c r="AE318" s="825">
        <f t="shared" si="126"/>
        <v>27985437.487500001</v>
      </c>
      <c r="AF318" s="824">
        <f t="shared" si="127"/>
        <v>0</v>
      </c>
      <c r="AG318" s="826">
        <f t="shared" si="119"/>
        <v>0</v>
      </c>
      <c r="AH318" s="827">
        <f t="shared" si="114"/>
        <v>2014</v>
      </c>
      <c r="AI318" s="828">
        <f t="shared" si="128"/>
        <v>0</v>
      </c>
      <c r="AJ318" s="829">
        <f t="shared" si="116"/>
        <v>83956312.462500006</v>
      </c>
      <c r="AK318" s="830">
        <f t="shared" si="117"/>
        <v>111941749.95</v>
      </c>
      <c r="AL318" s="817">
        <f t="shared" si="115"/>
        <v>111941749.95</v>
      </c>
      <c r="AM318" s="817">
        <f t="shared" si="129"/>
        <v>111941749.95</v>
      </c>
      <c r="AN318" s="852">
        <v>111941749.95</v>
      </c>
      <c r="AO318" s="849">
        <f t="shared" si="130"/>
        <v>0</v>
      </c>
    </row>
    <row r="319" spans="1:41" s="794" customFormat="1" ht="33" customHeight="1" x14ac:dyDescent="0.2">
      <c r="A319" s="794" t="str">
        <f t="shared" si="132"/>
        <v>02.06.02.04</v>
      </c>
      <c r="B319" s="806" t="s">
        <v>36</v>
      </c>
      <c r="C319" s="821">
        <v>287</v>
      </c>
      <c r="D319" s="699" t="s">
        <v>250</v>
      </c>
      <c r="E319" s="777" t="s">
        <v>158</v>
      </c>
      <c r="F319" s="822" t="s">
        <v>524</v>
      </c>
      <c r="G319" s="807" t="s">
        <v>526</v>
      </c>
      <c r="H319" s="807"/>
      <c r="I319" s="836"/>
      <c r="J319" s="807">
        <v>2014</v>
      </c>
      <c r="K319" s="807"/>
      <c r="L319" s="807"/>
      <c r="M319" s="807"/>
      <c r="N319" s="841"/>
      <c r="O319" s="841"/>
      <c r="P319" s="841" t="s">
        <v>146</v>
      </c>
      <c r="Q319" s="853">
        <v>9790000</v>
      </c>
      <c r="R319" s="893"/>
      <c r="S319" s="890"/>
      <c r="T319" s="699"/>
      <c r="U319" s="699"/>
      <c r="V319" s="690" t="str">
        <f t="shared" si="131"/>
        <v>2.06.02</v>
      </c>
      <c r="W319" s="699" t="str">
        <f t="shared" si="112"/>
        <v>ALAT RUMAH TANGGA</v>
      </c>
      <c r="X319" s="699">
        <f t="shared" si="113"/>
        <v>5</v>
      </c>
      <c r="Y319" s="816">
        <f t="shared" si="120"/>
        <v>1958000</v>
      </c>
      <c r="Z319" s="823"/>
      <c r="AA319" s="824">
        <f t="shared" si="133"/>
        <v>0</v>
      </c>
      <c r="AB319" s="824">
        <f t="shared" si="123"/>
        <v>1958000</v>
      </c>
      <c r="AC319" s="824">
        <f t="shared" si="124"/>
        <v>1958000</v>
      </c>
      <c r="AD319" s="824">
        <f t="shared" si="125"/>
        <v>1958000</v>
      </c>
      <c r="AE319" s="825">
        <f t="shared" si="126"/>
        <v>1958000</v>
      </c>
      <c r="AF319" s="824">
        <f t="shared" si="127"/>
        <v>1958000</v>
      </c>
      <c r="AG319" s="826">
        <f t="shared" si="119"/>
        <v>0</v>
      </c>
      <c r="AH319" s="827">
        <f t="shared" si="114"/>
        <v>2014</v>
      </c>
      <c r="AI319" s="828">
        <f t="shared" si="128"/>
        <v>0</v>
      </c>
      <c r="AJ319" s="829">
        <f t="shared" si="116"/>
        <v>5874000</v>
      </c>
      <c r="AK319" s="830">
        <f t="shared" si="117"/>
        <v>7832000</v>
      </c>
      <c r="AL319" s="817">
        <f t="shared" si="115"/>
        <v>9790000</v>
      </c>
      <c r="AM319" s="817">
        <f t="shared" si="129"/>
        <v>9790000</v>
      </c>
      <c r="AN319" s="852">
        <v>9790000</v>
      </c>
      <c r="AO319" s="849">
        <f t="shared" si="130"/>
        <v>0</v>
      </c>
    </row>
    <row r="320" spans="1:41" s="794" customFormat="1" ht="33" customHeight="1" x14ac:dyDescent="0.2">
      <c r="A320" s="794" t="str">
        <f t="shared" si="132"/>
        <v>02.06.03.02</v>
      </c>
      <c r="B320" s="806" t="s">
        <v>36</v>
      </c>
      <c r="C320" s="821">
        <v>288</v>
      </c>
      <c r="D320" s="699" t="s">
        <v>255</v>
      </c>
      <c r="E320" s="777" t="s">
        <v>896</v>
      </c>
      <c r="F320" s="822" t="s">
        <v>525</v>
      </c>
      <c r="G320" s="807" t="s">
        <v>527</v>
      </c>
      <c r="H320" s="807"/>
      <c r="I320" s="836"/>
      <c r="J320" s="807">
        <v>2014</v>
      </c>
      <c r="K320" s="807"/>
      <c r="L320" s="807"/>
      <c r="M320" s="807"/>
      <c r="N320" s="841"/>
      <c r="O320" s="841"/>
      <c r="P320" s="841" t="s">
        <v>146</v>
      </c>
      <c r="Q320" s="853">
        <v>49897749.950000003</v>
      </c>
      <c r="R320" s="893"/>
      <c r="S320" s="890"/>
      <c r="T320" s="699"/>
      <c r="U320" s="699"/>
      <c r="V320" s="690" t="str">
        <f t="shared" si="131"/>
        <v>2.06.03</v>
      </c>
      <c r="W320" s="699" t="str">
        <f t="shared" si="112"/>
        <v>KOMPUTER</v>
      </c>
      <c r="X320" s="699">
        <f t="shared" si="113"/>
        <v>4</v>
      </c>
      <c r="Y320" s="816">
        <f t="shared" si="120"/>
        <v>12474437.487500001</v>
      </c>
      <c r="Z320" s="823"/>
      <c r="AA320" s="824">
        <f t="shared" si="133"/>
        <v>0</v>
      </c>
      <c r="AB320" s="824">
        <f t="shared" si="123"/>
        <v>12474437.487500001</v>
      </c>
      <c r="AC320" s="824">
        <f t="shared" si="124"/>
        <v>12474437.487500001</v>
      </c>
      <c r="AD320" s="824">
        <f t="shared" si="125"/>
        <v>12474437.487500001</v>
      </c>
      <c r="AE320" s="825">
        <f t="shared" si="126"/>
        <v>12474437.487500001</v>
      </c>
      <c r="AF320" s="824">
        <f t="shared" si="127"/>
        <v>0</v>
      </c>
      <c r="AG320" s="826">
        <f t="shared" si="119"/>
        <v>0</v>
      </c>
      <c r="AH320" s="827">
        <f t="shared" si="114"/>
        <v>2014</v>
      </c>
      <c r="AI320" s="828">
        <f t="shared" si="128"/>
        <v>0</v>
      </c>
      <c r="AJ320" s="829">
        <f t="shared" si="116"/>
        <v>37423312.462500006</v>
      </c>
      <c r="AK320" s="830">
        <f t="shared" si="117"/>
        <v>49897749.950000003</v>
      </c>
      <c r="AL320" s="817">
        <f t="shared" si="115"/>
        <v>49897749.950000003</v>
      </c>
      <c r="AM320" s="817">
        <f t="shared" si="129"/>
        <v>49897749.950000003</v>
      </c>
      <c r="AN320" s="852">
        <v>49897749.950000003</v>
      </c>
      <c r="AO320" s="849">
        <f t="shared" si="130"/>
        <v>0</v>
      </c>
    </row>
    <row r="321" spans="1:41" s="794" customFormat="1" ht="33" customHeight="1" x14ac:dyDescent="0.2">
      <c r="A321" s="794" t="str">
        <f t="shared" si="132"/>
        <v>02.06.03.02</v>
      </c>
      <c r="B321" s="806" t="s">
        <v>36</v>
      </c>
      <c r="C321" s="821">
        <v>289</v>
      </c>
      <c r="D321" s="699" t="s">
        <v>297</v>
      </c>
      <c r="E321" s="777" t="s">
        <v>897</v>
      </c>
      <c r="F321" s="822" t="s">
        <v>524</v>
      </c>
      <c r="G321" s="807" t="s">
        <v>527</v>
      </c>
      <c r="H321" s="807"/>
      <c r="I321" s="836"/>
      <c r="J321" s="807">
        <v>2014</v>
      </c>
      <c r="K321" s="807"/>
      <c r="L321" s="807"/>
      <c r="M321" s="807"/>
      <c r="N321" s="841"/>
      <c r="O321" s="841"/>
      <c r="P321" s="841" t="s">
        <v>146</v>
      </c>
      <c r="Q321" s="853">
        <v>28831000</v>
      </c>
      <c r="R321" s="893"/>
      <c r="S321" s="890"/>
      <c r="T321" s="699"/>
      <c r="U321" s="699"/>
      <c r="V321" s="690" t="str">
        <f t="shared" si="131"/>
        <v>2.06.03</v>
      </c>
      <c r="W321" s="699" t="str">
        <f t="shared" si="112"/>
        <v>KOMPUTER</v>
      </c>
      <c r="X321" s="699">
        <f t="shared" si="113"/>
        <v>4</v>
      </c>
      <c r="Y321" s="816">
        <f t="shared" si="120"/>
        <v>7207750</v>
      </c>
      <c r="Z321" s="823"/>
      <c r="AA321" s="824">
        <f t="shared" si="133"/>
        <v>0</v>
      </c>
      <c r="AB321" s="824">
        <f t="shared" si="123"/>
        <v>7207750</v>
      </c>
      <c r="AC321" s="824">
        <f t="shared" si="124"/>
        <v>7207750</v>
      </c>
      <c r="AD321" s="824">
        <f t="shared" si="125"/>
        <v>7207750</v>
      </c>
      <c r="AE321" s="825">
        <f t="shared" si="126"/>
        <v>7207750</v>
      </c>
      <c r="AF321" s="824">
        <f t="shared" si="127"/>
        <v>0</v>
      </c>
      <c r="AG321" s="826">
        <f t="shared" si="119"/>
        <v>0</v>
      </c>
      <c r="AH321" s="827">
        <f t="shared" si="114"/>
        <v>2014</v>
      </c>
      <c r="AI321" s="828">
        <f t="shared" si="128"/>
        <v>0</v>
      </c>
      <c r="AJ321" s="829">
        <f t="shared" si="116"/>
        <v>21623250</v>
      </c>
      <c r="AK321" s="830">
        <f t="shared" si="117"/>
        <v>28831000</v>
      </c>
      <c r="AL321" s="817">
        <f t="shared" si="115"/>
        <v>28831000</v>
      </c>
      <c r="AM321" s="817">
        <f t="shared" si="129"/>
        <v>28831000</v>
      </c>
      <c r="AN321" s="852">
        <v>28831000</v>
      </c>
      <c r="AO321" s="849">
        <f t="shared" si="130"/>
        <v>0</v>
      </c>
    </row>
    <row r="322" spans="1:41" s="794" customFormat="1" ht="33" customHeight="1" x14ac:dyDescent="0.2">
      <c r="A322" s="794" t="str">
        <f t="shared" si="132"/>
        <v>02.06.03.05</v>
      </c>
      <c r="B322" s="806" t="s">
        <v>36</v>
      </c>
      <c r="C322" s="821">
        <v>290</v>
      </c>
      <c r="D322" s="699" t="s">
        <v>425</v>
      </c>
      <c r="E322" s="777" t="s">
        <v>149</v>
      </c>
      <c r="F322" s="822" t="s">
        <v>525</v>
      </c>
      <c r="G322" s="807" t="s">
        <v>528</v>
      </c>
      <c r="H322" s="807"/>
      <c r="I322" s="836"/>
      <c r="J322" s="807">
        <v>2014</v>
      </c>
      <c r="K322" s="807"/>
      <c r="L322" s="807"/>
      <c r="M322" s="807"/>
      <c r="N322" s="841"/>
      <c r="O322" s="841"/>
      <c r="P322" s="841" t="s">
        <v>146</v>
      </c>
      <c r="Q322" s="853">
        <v>11506000</v>
      </c>
      <c r="R322" s="893"/>
      <c r="S322" s="890"/>
      <c r="T322" s="699"/>
      <c r="U322" s="699"/>
      <c r="V322" s="690" t="str">
        <f t="shared" si="131"/>
        <v>2.06.03</v>
      </c>
      <c r="W322" s="699" t="str">
        <f t="shared" si="112"/>
        <v>KOMPUTER</v>
      </c>
      <c r="X322" s="699">
        <f t="shared" si="113"/>
        <v>4</v>
      </c>
      <c r="Y322" s="816">
        <f t="shared" si="120"/>
        <v>2876500</v>
      </c>
      <c r="Z322" s="823"/>
      <c r="AA322" s="824">
        <f t="shared" si="133"/>
        <v>0</v>
      </c>
      <c r="AB322" s="824">
        <f t="shared" si="123"/>
        <v>2876500</v>
      </c>
      <c r="AC322" s="824">
        <f t="shared" si="124"/>
        <v>2876500</v>
      </c>
      <c r="AD322" s="824">
        <f t="shared" si="125"/>
        <v>2876500</v>
      </c>
      <c r="AE322" s="825">
        <f t="shared" si="126"/>
        <v>2876500</v>
      </c>
      <c r="AF322" s="824">
        <f t="shared" si="127"/>
        <v>0</v>
      </c>
      <c r="AG322" s="826">
        <f t="shared" si="119"/>
        <v>0</v>
      </c>
      <c r="AH322" s="827">
        <f t="shared" si="114"/>
        <v>2014</v>
      </c>
      <c r="AI322" s="828">
        <f t="shared" si="128"/>
        <v>0</v>
      </c>
      <c r="AJ322" s="829">
        <f t="shared" si="116"/>
        <v>8629500</v>
      </c>
      <c r="AK322" s="830">
        <f t="shared" si="117"/>
        <v>11506000</v>
      </c>
      <c r="AL322" s="817">
        <f t="shared" si="115"/>
        <v>11506000</v>
      </c>
      <c r="AM322" s="817">
        <f t="shared" si="129"/>
        <v>11506000</v>
      </c>
      <c r="AN322" s="852">
        <v>11506000</v>
      </c>
      <c r="AO322" s="849">
        <f t="shared" si="130"/>
        <v>0</v>
      </c>
    </row>
    <row r="323" spans="1:41" s="794" customFormat="1" ht="33" customHeight="1" x14ac:dyDescent="0.2">
      <c r="A323" s="794" t="str">
        <f t="shared" si="132"/>
        <v>02.06.02.06</v>
      </c>
      <c r="B323" s="806" t="s">
        <v>36</v>
      </c>
      <c r="C323" s="821">
        <v>291</v>
      </c>
      <c r="D323" s="699" t="s">
        <v>874</v>
      </c>
      <c r="E323" s="777" t="s">
        <v>898</v>
      </c>
      <c r="F323" s="807" t="s">
        <v>525</v>
      </c>
      <c r="G323" s="807"/>
      <c r="H323" s="807"/>
      <c r="I323" s="836"/>
      <c r="J323" s="807">
        <v>2014</v>
      </c>
      <c r="K323" s="807"/>
      <c r="L323" s="807"/>
      <c r="M323" s="807"/>
      <c r="N323" s="841"/>
      <c r="O323" s="841"/>
      <c r="P323" s="841" t="s">
        <v>146</v>
      </c>
      <c r="Q323" s="853">
        <v>9922000</v>
      </c>
      <c r="R323" s="893"/>
      <c r="S323" s="890"/>
      <c r="T323" s="699"/>
      <c r="U323" s="699"/>
      <c r="V323" s="690" t="str">
        <f t="shared" si="131"/>
        <v>2.06.02</v>
      </c>
      <c r="W323" s="699" t="str">
        <f t="shared" si="112"/>
        <v>ALAT RUMAH TANGGA</v>
      </c>
      <c r="X323" s="699">
        <f t="shared" si="113"/>
        <v>5</v>
      </c>
      <c r="Y323" s="816">
        <f t="shared" si="120"/>
        <v>1984400</v>
      </c>
      <c r="Z323" s="823"/>
      <c r="AA323" s="826">
        <f t="shared" si="133"/>
        <v>0</v>
      </c>
      <c r="AB323" s="826">
        <f t="shared" si="123"/>
        <v>1984400</v>
      </c>
      <c r="AC323" s="826">
        <f t="shared" si="124"/>
        <v>1984400</v>
      </c>
      <c r="AD323" s="826">
        <f t="shared" si="125"/>
        <v>1984400</v>
      </c>
      <c r="AE323" s="832">
        <f t="shared" si="126"/>
        <v>1984400</v>
      </c>
      <c r="AF323" s="826">
        <f t="shared" si="127"/>
        <v>1984400</v>
      </c>
      <c r="AG323" s="826">
        <f t="shared" si="119"/>
        <v>0</v>
      </c>
      <c r="AH323" s="827">
        <f t="shared" si="114"/>
        <v>2014</v>
      </c>
      <c r="AI323" s="828">
        <f t="shared" si="128"/>
        <v>0</v>
      </c>
      <c r="AJ323" s="829">
        <f t="shared" si="116"/>
        <v>5953200</v>
      </c>
      <c r="AK323" s="830">
        <f t="shared" si="117"/>
        <v>7937600</v>
      </c>
      <c r="AL323" s="817">
        <f t="shared" si="115"/>
        <v>9922000</v>
      </c>
      <c r="AM323" s="817">
        <f t="shared" si="129"/>
        <v>9922000</v>
      </c>
      <c r="AN323" s="852">
        <v>9922000</v>
      </c>
      <c r="AO323" s="849">
        <f t="shared" si="130"/>
        <v>0</v>
      </c>
    </row>
    <row r="324" spans="1:41" s="794" customFormat="1" ht="33" customHeight="1" x14ac:dyDescent="0.2">
      <c r="A324" s="794" t="str">
        <f t="shared" si="132"/>
        <v>02.06.02.06</v>
      </c>
      <c r="B324" s="806" t="s">
        <v>36</v>
      </c>
      <c r="C324" s="821">
        <v>292</v>
      </c>
      <c r="D324" s="699" t="s">
        <v>982</v>
      </c>
      <c r="E324" s="777" t="s">
        <v>899</v>
      </c>
      <c r="F324" s="807"/>
      <c r="G324" s="807"/>
      <c r="H324" s="807"/>
      <c r="I324" s="836"/>
      <c r="J324" s="807">
        <v>2015</v>
      </c>
      <c r="K324" s="807"/>
      <c r="L324" s="807"/>
      <c r="M324" s="807"/>
      <c r="N324" s="841"/>
      <c r="O324" s="841"/>
      <c r="P324" s="841" t="s">
        <v>146</v>
      </c>
      <c r="Q324" s="853">
        <v>200430787.27181506</v>
      </c>
      <c r="R324" s="893"/>
      <c r="S324" s="890"/>
      <c r="T324" s="699"/>
      <c r="U324" s="699"/>
      <c r="V324" s="690" t="str">
        <f t="shared" si="131"/>
        <v>2.06.02</v>
      </c>
      <c r="W324" s="699" t="str">
        <f t="shared" si="112"/>
        <v>ALAT RUMAH TANGGA</v>
      </c>
      <c r="X324" s="699">
        <f t="shared" si="113"/>
        <v>5</v>
      </c>
      <c r="Y324" s="816">
        <f t="shared" si="120"/>
        <v>40086157.454363011</v>
      </c>
      <c r="Z324" s="823"/>
      <c r="AA324" s="824">
        <f t="shared" si="133"/>
        <v>0</v>
      </c>
      <c r="AB324" s="824"/>
      <c r="AC324" s="824">
        <f t="shared" si="124"/>
        <v>40086157.454363011</v>
      </c>
      <c r="AD324" s="824">
        <f t="shared" si="125"/>
        <v>40086157.454363011</v>
      </c>
      <c r="AE324" s="825">
        <f t="shared" si="126"/>
        <v>40086157.454363011</v>
      </c>
      <c r="AF324" s="824">
        <f t="shared" si="127"/>
        <v>40086157.454363011</v>
      </c>
      <c r="AG324" s="826">
        <f t="shared" si="119"/>
        <v>40086157.454363011</v>
      </c>
      <c r="AH324" s="827">
        <f t="shared" si="114"/>
        <v>2015</v>
      </c>
      <c r="AI324" s="828">
        <f t="shared" si="128"/>
        <v>0</v>
      </c>
      <c r="AJ324" s="829">
        <f t="shared" si="116"/>
        <v>80172314.908726022</v>
      </c>
      <c r="AK324" s="830">
        <f t="shared" si="117"/>
        <v>120258472.36308903</v>
      </c>
      <c r="AL324" s="817">
        <f>AA324+AB324+AC324+AD324+AE324+AF324</f>
        <v>160344629.81745204</v>
      </c>
      <c r="AM324" s="817">
        <f t="shared" si="129"/>
        <v>200430787.27181506</v>
      </c>
      <c r="AN324" s="852">
        <v>200430787.27181506</v>
      </c>
      <c r="AO324" s="849">
        <f t="shared" si="130"/>
        <v>-40086157.454363018</v>
      </c>
    </row>
    <row r="325" spans="1:41" s="794" customFormat="1" ht="33" customHeight="1" x14ac:dyDescent="0.2">
      <c r="A325" s="794" t="str">
        <f t="shared" si="132"/>
        <v>02.06.03.02</v>
      </c>
      <c r="B325" s="806" t="s">
        <v>36</v>
      </c>
      <c r="C325" s="821">
        <v>293</v>
      </c>
      <c r="D325" s="699" t="s">
        <v>297</v>
      </c>
      <c r="E325" s="777" t="s">
        <v>824</v>
      </c>
      <c r="F325" s="807"/>
      <c r="G325" s="807"/>
      <c r="H325" s="807"/>
      <c r="I325" s="836"/>
      <c r="J325" s="807">
        <v>2015</v>
      </c>
      <c r="K325" s="807"/>
      <c r="L325" s="807"/>
      <c r="M325" s="807"/>
      <c r="N325" s="841"/>
      <c r="O325" s="841"/>
      <c r="P325" s="841" t="s">
        <v>146</v>
      </c>
      <c r="Q325" s="853">
        <v>28841041.835513875</v>
      </c>
      <c r="R325" s="893"/>
      <c r="S325" s="890"/>
      <c r="T325" s="699"/>
      <c r="U325" s="699"/>
      <c r="V325" s="690" t="str">
        <f t="shared" si="131"/>
        <v>2.06.03</v>
      </c>
      <c r="W325" s="699" t="str">
        <f t="shared" si="112"/>
        <v>KOMPUTER</v>
      </c>
      <c r="X325" s="699">
        <f t="shared" si="113"/>
        <v>4</v>
      </c>
      <c r="Y325" s="816">
        <f t="shared" si="120"/>
        <v>7210260.4588784687</v>
      </c>
      <c r="Z325" s="823"/>
      <c r="AA325" s="824"/>
      <c r="AB325" s="824"/>
      <c r="AC325" s="824">
        <f t="shared" si="124"/>
        <v>7210260.4588784687</v>
      </c>
      <c r="AD325" s="824">
        <f t="shared" si="125"/>
        <v>7210260.4588784687</v>
      </c>
      <c r="AE325" s="825">
        <f t="shared" si="126"/>
        <v>7210260.4588784687</v>
      </c>
      <c r="AF325" s="824">
        <f t="shared" si="127"/>
        <v>7210260.4588784687</v>
      </c>
      <c r="AG325" s="826">
        <f t="shared" si="119"/>
        <v>0</v>
      </c>
      <c r="AH325" s="827">
        <f t="shared" si="114"/>
        <v>2015</v>
      </c>
      <c r="AI325" s="828">
        <f t="shared" si="128"/>
        <v>0</v>
      </c>
      <c r="AJ325" s="829">
        <f t="shared" si="116"/>
        <v>14420520.917756937</v>
      </c>
      <c r="AK325" s="830">
        <f t="shared" si="117"/>
        <v>21630781.376635406</v>
      </c>
      <c r="AL325" s="817">
        <f t="shared" si="115"/>
        <v>28841041.835513875</v>
      </c>
      <c r="AM325" s="817">
        <f t="shared" si="129"/>
        <v>28841041.835513875</v>
      </c>
      <c r="AN325" s="852">
        <v>28841041.835513875</v>
      </c>
      <c r="AO325" s="849">
        <f t="shared" si="130"/>
        <v>0</v>
      </c>
    </row>
    <row r="326" spans="1:41" s="794" customFormat="1" ht="33" customHeight="1" x14ac:dyDescent="0.2">
      <c r="A326" s="794" t="str">
        <f t="shared" si="132"/>
        <v>02.06.03.05</v>
      </c>
      <c r="B326" s="806" t="s">
        <v>36</v>
      </c>
      <c r="C326" s="821">
        <v>294</v>
      </c>
      <c r="D326" s="699" t="s">
        <v>425</v>
      </c>
      <c r="E326" s="777" t="s">
        <v>149</v>
      </c>
      <c r="F326" s="807"/>
      <c r="G326" s="807"/>
      <c r="H326" s="807"/>
      <c r="I326" s="836"/>
      <c r="J326" s="807">
        <v>2015</v>
      </c>
      <c r="K326" s="807"/>
      <c r="L326" s="807"/>
      <c r="M326" s="807"/>
      <c r="N326" s="841"/>
      <c r="O326" s="841"/>
      <c r="P326" s="841" t="s">
        <v>146</v>
      </c>
      <c r="Q326" s="853">
        <v>33538170.892671067</v>
      </c>
      <c r="R326" s="893"/>
      <c r="S326" s="890"/>
      <c r="T326" s="699"/>
      <c r="U326" s="699"/>
      <c r="V326" s="690" t="str">
        <f t="shared" si="131"/>
        <v>2.06.03</v>
      </c>
      <c r="W326" s="699" t="str">
        <f t="shared" si="112"/>
        <v>KOMPUTER</v>
      </c>
      <c r="X326" s="699">
        <f t="shared" si="113"/>
        <v>4</v>
      </c>
      <c r="Y326" s="816">
        <f t="shared" si="120"/>
        <v>8384542.7231677668</v>
      </c>
      <c r="Z326" s="823"/>
      <c r="AA326" s="824"/>
      <c r="AB326" s="824"/>
      <c r="AC326" s="824">
        <f t="shared" si="124"/>
        <v>8384542.7231677668</v>
      </c>
      <c r="AD326" s="824">
        <f t="shared" si="125"/>
        <v>8384542.7231677668</v>
      </c>
      <c r="AE326" s="825">
        <f t="shared" si="126"/>
        <v>8384542.7231677668</v>
      </c>
      <c r="AF326" s="824">
        <f t="shared" si="127"/>
        <v>8384542.7231677668</v>
      </c>
      <c r="AG326" s="826">
        <f t="shared" si="119"/>
        <v>0</v>
      </c>
      <c r="AH326" s="827">
        <f t="shared" si="114"/>
        <v>2015</v>
      </c>
      <c r="AI326" s="828">
        <f t="shared" si="128"/>
        <v>0</v>
      </c>
      <c r="AJ326" s="829">
        <f t="shared" si="116"/>
        <v>16769085.446335534</v>
      </c>
      <c r="AK326" s="830">
        <f t="shared" si="117"/>
        <v>25153628.169503301</v>
      </c>
      <c r="AL326" s="817">
        <f t="shared" si="115"/>
        <v>33538170.892671067</v>
      </c>
      <c r="AM326" s="817">
        <f t="shared" si="129"/>
        <v>33538170.892671067</v>
      </c>
      <c r="AN326" s="852">
        <v>33538170.892671067</v>
      </c>
      <c r="AO326" s="849">
        <f t="shared" si="130"/>
        <v>0</v>
      </c>
    </row>
    <row r="327" spans="1:41" s="794" customFormat="1" ht="33" customHeight="1" x14ac:dyDescent="0.2">
      <c r="A327" s="794" t="str">
        <f t="shared" si="132"/>
        <v>02.06.02.01</v>
      </c>
      <c r="B327" s="806" t="s">
        <v>36</v>
      </c>
      <c r="C327" s="821">
        <v>295</v>
      </c>
      <c r="D327" s="699" t="s">
        <v>866</v>
      </c>
      <c r="E327" s="777" t="s">
        <v>417</v>
      </c>
      <c r="F327" s="807"/>
      <c r="G327" s="807"/>
      <c r="H327" s="807"/>
      <c r="I327" s="836"/>
      <c r="J327" s="807">
        <v>2015</v>
      </c>
      <c r="K327" s="807"/>
      <c r="L327" s="807"/>
      <c r="M327" s="807"/>
      <c r="N327" s="841"/>
      <c r="O327" s="841"/>
      <c r="P327" s="841" t="s">
        <v>146</v>
      </c>
      <c r="Q327" s="853">
        <v>28451944.71387003</v>
      </c>
      <c r="R327" s="893"/>
      <c r="S327" s="890"/>
      <c r="T327" s="699"/>
      <c r="U327" s="699"/>
      <c r="V327" s="690" t="str">
        <f t="shared" si="131"/>
        <v>2.06.02</v>
      </c>
      <c r="W327" s="699" t="str">
        <f t="shared" si="112"/>
        <v>ALAT RUMAH TANGGA</v>
      </c>
      <c r="X327" s="699">
        <f t="shared" si="113"/>
        <v>5</v>
      </c>
      <c r="Y327" s="816">
        <f t="shared" si="120"/>
        <v>5690388.9427740062</v>
      </c>
      <c r="Z327" s="823"/>
      <c r="AA327" s="824"/>
      <c r="AB327" s="824"/>
      <c r="AC327" s="824">
        <f t="shared" si="124"/>
        <v>5690388.9427740062</v>
      </c>
      <c r="AD327" s="824">
        <f t="shared" si="125"/>
        <v>5690388.9427740062</v>
      </c>
      <c r="AE327" s="825">
        <f t="shared" si="126"/>
        <v>5690388.9427740062</v>
      </c>
      <c r="AF327" s="824">
        <f t="shared" si="127"/>
        <v>5690388.9427740062</v>
      </c>
      <c r="AG327" s="826">
        <f t="shared" si="119"/>
        <v>5690388.9427740062</v>
      </c>
      <c r="AH327" s="827">
        <f t="shared" si="114"/>
        <v>2015</v>
      </c>
      <c r="AI327" s="828">
        <f t="shared" si="128"/>
        <v>0</v>
      </c>
      <c r="AJ327" s="829">
        <f t="shared" si="116"/>
        <v>11380777.885548012</v>
      </c>
      <c r="AK327" s="830">
        <f t="shared" si="117"/>
        <v>17071166.828322019</v>
      </c>
      <c r="AL327" s="817">
        <f t="shared" si="115"/>
        <v>22761555.771096025</v>
      </c>
      <c r="AM327" s="817">
        <f t="shared" si="129"/>
        <v>28451944.71387003</v>
      </c>
      <c r="AN327" s="852">
        <v>28451944.71387003</v>
      </c>
      <c r="AO327" s="849">
        <f>AL327-AN327</f>
        <v>-5690388.9427740052</v>
      </c>
    </row>
    <row r="328" spans="1:41" s="794" customFormat="1" ht="33" customHeight="1" x14ac:dyDescent="0.2">
      <c r="A328" s="794" t="str">
        <f t="shared" si="132"/>
        <v>02.06.02.01</v>
      </c>
      <c r="B328" s="806" t="s">
        <v>36</v>
      </c>
      <c r="C328" s="821">
        <v>296</v>
      </c>
      <c r="D328" s="699" t="s">
        <v>423</v>
      </c>
      <c r="E328" s="777" t="s">
        <v>876</v>
      </c>
      <c r="F328" s="807"/>
      <c r="G328" s="807"/>
      <c r="H328" s="807"/>
      <c r="I328" s="836"/>
      <c r="J328" s="807">
        <v>2015</v>
      </c>
      <c r="K328" s="807"/>
      <c r="L328" s="807"/>
      <c r="M328" s="807"/>
      <c r="N328" s="841"/>
      <c r="O328" s="841"/>
      <c r="P328" s="841" t="s">
        <v>146</v>
      </c>
      <c r="Q328" s="853">
        <v>28953055.28612997</v>
      </c>
      <c r="R328" s="893"/>
      <c r="S328" s="890"/>
      <c r="T328" s="699"/>
      <c r="U328" s="699"/>
      <c r="V328" s="690" t="str">
        <f t="shared" si="131"/>
        <v>2.06.02</v>
      </c>
      <c r="W328" s="699" t="str">
        <f t="shared" si="112"/>
        <v>ALAT RUMAH TANGGA</v>
      </c>
      <c r="X328" s="699">
        <f t="shared" si="113"/>
        <v>5</v>
      </c>
      <c r="Y328" s="816">
        <f t="shared" si="120"/>
        <v>5790611.0572259938</v>
      </c>
      <c r="Z328" s="823"/>
      <c r="AA328" s="824"/>
      <c r="AB328" s="824"/>
      <c r="AC328" s="824">
        <f t="shared" si="124"/>
        <v>5790611.0572259938</v>
      </c>
      <c r="AD328" s="824">
        <f t="shared" si="125"/>
        <v>5790611.0572259938</v>
      </c>
      <c r="AE328" s="825">
        <f t="shared" si="126"/>
        <v>5790611.0572259938</v>
      </c>
      <c r="AF328" s="824">
        <f t="shared" si="127"/>
        <v>5790611.0572259938</v>
      </c>
      <c r="AG328" s="826">
        <f t="shared" si="119"/>
        <v>5790611.0572259938</v>
      </c>
      <c r="AH328" s="827">
        <f t="shared" si="114"/>
        <v>2015</v>
      </c>
      <c r="AI328" s="828">
        <f t="shared" si="128"/>
        <v>0</v>
      </c>
      <c r="AJ328" s="829">
        <f t="shared" si="116"/>
        <v>11581222.114451988</v>
      </c>
      <c r="AK328" s="830">
        <f t="shared" si="117"/>
        <v>17371833.171677981</v>
      </c>
      <c r="AL328" s="817">
        <f t="shared" si="115"/>
        <v>23162444.228903975</v>
      </c>
      <c r="AM328" s="817">
        <f t="shared" si="129"/>
        <v>28953055.28612997</v>
      </c>
      <c r="AN328" s="852">
        <v>28953055.28612997</v>
      </c>
      <c r="AO328" s="849">
        <f t="shared" si="130"/>
        <v>-5790611.0572259948</v>
      </c>
    </row>
    <row r="329" spans="1:41" s="794" customFormat="1" ht="33" customHeight="1" x14ac:dyDescent="0.2">
      <c r="A329" s="794" t="str">
        <f t="shared" si="132"/>
        <v>02.06.02.04</v>
      </c>
      <c r="B329" s="806" t="s">
        <v>36</v>
      </c>
      <c r="C329" s="821">
        <v>297</v>
      </c>
      <c r="D329" s="699" t="s">
        <v>851</v>
      </c>
      <c r="E329" s="777" t="s">
        <v>892</v>
      </c>
      <c r="F329" s="807"/>
      <c r="G329" s="807"/>
      <c r="H329" s="807"/>
      <c r="I329" s="836"/>
      <c r="J329" s="807">
        <v>2015</v>
      </c>
      <c r="K329" s="807"/>
      <c r="L329" s="807"/>
      <c r="M329" s="807"/>
      <c r="N329" s="841"/>
      <c r="O329" s="841"/>
      <c r="P329" s="841" t="s">
        <v>146</v>
      </c>
      <c r="Q329" s="853">
        <v>28552000</v>
      </c>
      <c r="R329" s="893"/>
      <c r="S329" s="890"/>
      <c r="T329" s="699"/>
      <c r="U329" s="699"/>
      <c r="V329" s="690" t="str">
        <f t="shared" si="131"/>
        <v>2.06.02</v>
      </c>
      <c r="W329" s="699" t="str">
        <f t="shared" si="112"/>
        <v>ALAT RUMAH TANGGA</v>
      </c>
      <c r="X329" s="699">
        <f t="shared" si="113"/>
        <v>5</v>
      </c>
      <c r="Y329" s="816">
        <f t="shared" si="120"/>
        <v>5710400</v>
      </c>
      <c r="Z329" s="823"/>
      <c r="AA329" s="824"/>
      <c r="AB329" s="824"/>
      <c r="AC329" s="824">
        <f t="shared" si="124"/>
        <v>5710400</v>
      </c>
      <c r="AD329" s="824">
        <f t="shared" si="125"/>
        <v>5710400</v>
      </c>
      <c r="AE329" s="825">
        <f t="shared" si="126"/>
        <v>5710400</v>
      </c>
      <c r="AF329" s="824">
        <f t="shared" si="127"/>
        <v>5710400</v>
      </c>
      <c r="AG329" s="826">
        <f t="shared" si="119"/>
        <v>5710400</v>
      </c>
      <c r="AH329" s="827">
        <f t="shared" si="114"/>
        <v>2015</v>
      </c>
      <c r="AI329" s="828">
        <f t="shared" si="128"/>
        <v>0</v>
      </c>
      <c r="AJ329" s="829">
        <f t="shared" si="116"/>
        <v>11420800</v>
      </c>
      <c r="AK329" s="830">
        <f t="shared" si="117"/>
        <v>17131200</v>
      </c>
      <c r="AL329" s="817">
        <f t="shared" si="115"/>
        <v>22841600</v>
      </c>
      <c r="AM329" s="817">
        <f t="shared" si="129"/>
        <v>28552000</v>
      </c>
      <c r="AN329" s="852">
        <v>28552000</v>
      </c>
      <c r="AO329" s="849">
        <f t="shared" si="130"/>
        <v>-5710400</v>
      </c>
    </row>
    <row r="330" spans="1:41" s="794" customFormat="1" ht="33" customHeight="1" x14ac:dyDescent="0.2">
      <c r="A330" s="794" t="str">
        <f t="shared" si="132"/>
        <v>02.06.03.05</v>
      </c>
      <c r="B330" s="806" t="s">
        <v>36</v>
      </c>
      <c r="C330" s="821">
        <v>298</v>
      </c>
      <c r="D330" s="699" t="s">
        <v>425</v>
      </c>
      <c r="E330" s="777" t="s">
        <v>893</v>
      </c>
      <c r="F330" s="807"/>
      <c r="G330" s="807"/>
      <c r="H330" s="807"/>
      <c r="I330" s="836"/>
      <c r="J330" s="807">
        <v>2015</v>
      </c>
      <c r="K330" s="807"/>
      <c r="L330" s="807"/>
      <c r="M330" s="807"/>
      <c r="N330" s="841"/>
      <c r="O330" s="841"/>
      <c r="P330" s="841" t="s">
        <v>146</v>
      </c>
      <c r="Q330" s="853">
        <v>198690000</v>
      </c>
      <c r="R330" s="893"/>
      <c r="S330" s="890"/>
      <c r="T330" s="699"/>
      <c r="U330" s="699"/>
      <c r="V330" s="690" t="str">
        <f>MID(D330,2,7)</f>
        <v>2.06.03</v>
      </c>
      <c r="W330" s="699" t="str">
        <f t="shared" si="112"/>
        <v>KOMPUTER</v>
      </c>
      <c r="X330" s="699">
        <f t="shared" si="113"/>
        <v>4</v>
      </c>
      <c r="Y330" s="816">
        <f t="shared" si="120"/>
        <v>49672500</v>
      </c>
      <c r="Z330" s="823"/>
      <c r="AA330" s="824"/>
      <c r="AB330" s="824"/>
      <c r="AC330" s="824">
        <f t="shared" si="124"/>
        <v>49672500</v>
      </c>
      <c r="AD330" s="824">
        <f t="shared" si="125"/>
        <v>49672500</v>
      </c>
      <c r="AE330" s="825">
        <f t="shared" si="126"/>
        <v>49672500</v>
      </c>
      <c r="AF330" s="824">
        <f t="shared" si="127"/>
        <v>49672500</v>
      </c>
      <c r="AG330" s="826">
        <f t="shared" si="119"/>
        <v>0</v>
      </c>
      <c r="AH330" s="827">
        <f t="shared" si="114"/>
        <v>2015</v>
      </c>
      <c r="AI330" s="828">
        <f t="shared" si="128"/>
        <v>0</v>
      </c>
      <c r="AJ330" s="829">
        <f t="shared" si="116"/>
        <v>99345000</v>
      </c>
      <c r="AK330" s="830">
        <f t="shared" si="117"/>
        <v>149017500</v>
      </c>
      <c r="AL330" s="817">
        <f t="shared" si="115"/>
        <v>198690000</v>
      </c>
      <c r="AM330" s="817">
        <f t="shared" si="129"/>
        <v>198690000</v>
      </c>
      <c r="AN330" s="852">
        <v>198690000</v>
      </c>
      <c r="AO330" s="849">
        <f t="shared" si="130"/>
        <v>0</v>
      </c>
    </row>
    <row r="331" spans="1:41" s="794" customFormat="1" ht="33" customHeight="1" x14ac:dyDescent="0.2">
      <c r="A331" s="794" t="str">
        <f t="shared" si="132"/>
        <v>02.06.03.02</v>
      </c>
      <c r="B331" s="806" t="s">
        <v>36</v>
      </c>
      <c r="C331" s="821">
        <v>299</v>
      </c>
      <c r="D331" s="699" t="s">
        <v>255</v>
      </c>
      <c r="E331" s="777" t="s">
        <v>823</v>
      </c>
      <c r="F331" s="807">
        <v>5</v>
      </c>
      <c r="G331" s="807"/>
      <c r="H331" s="807"/>
      <c r="I331" s="836"/>
      <c r="J331" s="807">
        <v>2017</v>
      </c>
      <c r="K331" s="807"/>
      <c r="L331" s="807"/>
      <c r="M331" s="807"/>
      <c r="N331" s="841"/>
      <c r="O331" s="841"/>
      <c r="P331" s="841" t="s">
        <v>146</v>
      </c>
      <c r="Q331" s="853">
        <v>79446182.00220181</v>
      </c>
      <c r="R331" s="893"/>
      <c r="S331" s="890"/>
      <c r="T331" s="699"/>
      <c r="U331" s="699"/>
      <c r="V331" s="690" t="str">
        <f t="shared" si="131"/>
        <v>2.06.03</v>
      </c>
      <c r="W331" s="699" t="str">
        <f t="shared" si="112"/>
        <v>KOMPUTER</v>
      </c>
      <c r="X331" s="699">
        <f t="shared" si="113"/>
        <v>4</v>
      </c>
      <c r="Y331" s="816">
        <f t="shared" si="120"/>
        <v>19861545.500550453</v>
      </c>
      <c r="Z331" s="823"/>
      <c r="AA331" s="858"/>
      <c r="AB331" s="858"/>
      <c r="AC331" s="824">
        <v>0</v>
      </c>
      <c r="AD331" s="824">
        <v>0</v>
      </c>
      <c r="AE331" s="825">
        <f t="shared" si="126"/>
        <v>19861545.500550453</v>
      </c>
      <c r="AF331" s="824">
        <f t="shared" si="127"/>
        <v>19861545.500550453</v>
      </c>
      <c r="AG331" s="826">
        <f t="shared" si="119"/>
        <v>19861545.500550453</v>
      </c>
      <c r="AH331" s="827">
        <f t="shared" si="114"/>
        <v>2017</v>
      </c>
      <c r="AI331" s="828">
        <f t="shared" si="128"/>
        <v>19861545.500550449</v>
      </c>
      <c r="AJ331" s="829">
        <f t="shared" si="116"/>
        <v>0</v>
      </c>
      <c r="AK331" s="830">
        <f t="shared" si="117"/>
        <v>19861545.500550453</v>
      </c>
      <c r="AL331" s="817">
        <f t="shared" si="115"/>
        <v>39723091.001100905</v>
      </c>
      <c r="AM331" s="817">
        <f t="shared" si="129"/>
        <v>59584636.501651362</v>
      </c>
      <c r="AN331" s="852">
        <v>39723091.001100905</v>
      </c>
      <c r="AO331" s="849">
        <f t="shared" si="130"/>
        <v>0</v>
      </c>
    </row>
    <row r="332" spans="1:41" s="794" customFormat="1" ht="33" customHeight="1" x14ac:dyDescent="0.2">
      <c r="A332" s="794" t="str">
        <f t="shared" si="132"/>
        <v>02.06.03.02</v>
      </c>
      <c r="B332" s="806" t="s">
        <v>36</v>
      </c>
      <c r="C332" s="821">
        <v>300</v>
      </c>
      <c r="D332" s="699" t="s">
        <v>297</v>
      </c>
      <c r="E332" s="777" t="s">
        <v>824</v>
      </c>
      <c r="F332" s="807">
        <v>2</v>
      </c>
      <c r="G332" s="807"/>
      <c r="H332" s="807"/>
      <c r="I332" s="836"/>
      <c r="J332" s="807">
        <v>2017</v>
      </c>
      <c r="K332" s="807"/>
      <c r="L332" s="807"/>
      <c r="M332" s="807"/>
      <c r="N332" s="841"/>
      <c r="O332" s="841"/>
      <c r="P332" s="841" t="s">
        <v>146</v>
      </c>
      <c r="Q332" s="853">
        <v>22244931.001717411</v>
      </c>
      <c r="R332" s="893"/>
      <c r="S332" s="890"/>
      <c r="T332" s="699"/>
      <c r="U332" s="699"/>
      <c r="V332" s="690" t="str">
        <f t="shared" si="131"/>
        <v>2.06.03</v>
      </c>
      <c r="W332" s="699" t="str">
        <f t="shared" si="112"/>
        <v>KOMPUTER</v>
      </c>
      <c r="X332" s="699">
        <f t="shared" si="113"/>
        <v>4</v>
      </c>
      <c r="Y332" s="816">
        <f t="shared" si="120"/>
        <v>5561232.7504293527</v>
      </c>
      <c r="Z332" s="823"/>
      <c r="AA332" s="859"/>
      <c r="AB332" s="859"/>
      <c r="AC332" s="824">
        <v>0</v>
      </c>
      <c r="AD332" s="824">
        <v>0</v>
      </c>
      <c r="AE332" s="825">
        <f t="shared" si="126"/>
        <v>5561232.7504293527</v>
      </c>
      <c r="AF332" s="824">
        <f t="shared" si="127"/>
        <v>5561232.7504293527</v>
      </c>
      <c r="AG332" s="826">
        <f t="shared" si="119"/>
        <v>5561232.7504293527</v>
      </c>
      <c r="AH332" s="827">
        <f t="shared" si="114"/>
        <v>2017</v>
      </c>
      <c r="AI332" s="828">
        <f t="shared" si="128"/>
        <v>5561232.7504293527</v>
      </c>
      <c r="AJ332" s="829">
        <f t="shared" si="116"/>
        <v>0</v>
      </c>
      <c r="AK332" s="830">
        <f t="shared" si="117"/>
        <v>5561232.7504293527</v>
      </c>
      <c r="AL332" s="817">
        <f t="shared" si="115"/>
        <v>11122465.500858705</v>
      </c>
      <c r="AM332" s="817">
        <f t="shared" si="129"/>
        <v>16683698.251288058</v>
      </c>
      <c r="AN332" s="852">
        <v>11122465.500858705</v>
      </c>
      <c r="AO332" s="849">
        <f t="shared" si="130"/>
        <v>0</v>
      </c>
    </row>
    <row r="333" spans="1:41" s="794" customFormat="1" ht="33" customHeight="1" x14ac:dyDescent="0.2">
      <c r="A333" s="794" t="str">
        <f t="shared" si="132"/>
        <v>02.06.03.05</v>
      </c>
      <c r="B333" s="806" t="s">
        <v>36</v>
      </c>
      <c r="C333" s="821">
        <v>301</v>
      </c>
      <c r="D333" s="699" t="s">
        <v>425</v>
      </c>
      <c r="E333" s="777" t="s">
        <v>149</v>
      </c>
      <c r="F333" s="807">
        <v>3</v>
      </c>
      <c r="G333" s="807"/>
      <c r="H333" s="807"/>
      <c r="I333" s="836"/>
      <c r="J333" s="807">
        <v>2017</v>
      </c>
      <c r="K333" s="807"/>
      <c r="L333" s="807"/>
      <c r="M333" s="807"/>
      <c r="N333" s="841"/>
      <c r="O333" s="841"/>
      <c r="P333" s="841" t="s">
        <v>146</v>
      </c>
      <c r="Q333" s="853">
        <v>40177068.996080779</v>
      </c>
      <c r="R333" s="893"/>
      <c r="S333" s="890"/>
      <c r="T333" s="699"/>
      <c r="U333" s="699"/>
      <c r="V333" s="690" t="str">
        <f t="shared" si="131"/>
        <v>2.06.03</v>
      </c>
      <c r="W333" s="699" t="str">
        <f t="shared" si="112"/>
        <v>KOMPUTER</v>
      </c>
      <c r="X333" s="699">
        <f t="shared" si="113"/>
        <v>4</v>
      </c>
      <c r="Y333" s="816">
        <f t="shared" si="120"/>
        <v>10044267.249020195</v>
      </c>
      <c r="Z333" s="823"/>
      <c r="AA333" s="859"/>
      <c r="AB333" s="859"/>
      <c r="AC333" s="824">
        <v>0</v>
      </c>
      <c r="AD333" s="824">
        <v>0</v>
      </c>
      <c r="AE333" s="825">
        <f t="shared" si="126"/>
        <v>10044267.249020195</v>
      </c>
      <c r="AF333" s="824">
        <f t="shared" si="127"/>
        <v>10044267.249020195</v>
      </c>
      <c r="AG333" s="826">
        <f t="shared" si="119"/>
        <v>10044267.249020195</v>
      </c>
      <c r="AH333" s="827">
        <f t="shared" si="114"/>
        <v>2017</v>
      </c>
      <c r="AI333" s="828">
        <f t="shared" si="128"/>
        <v>10044267.249020196</v>
      </c>
      <c r="AJ333" s="829">
        <f t="shared" si="116"/>
        <v>0</v>
      </c>
      <c r="AK333" s="830">
        <f t="shared" si="117"/>
        <v>10044267.249020195</v>
      </c>
      <c r="AL333" s="817">
        <f t="shared" ref="AL333:AL335" si="134">AA333+AB333+AC333+AD333+AE333+AF333</f>
        <v>20088534.498040389</v>
      </c>
      <c r="AM333" s="817">
        <f t="shared" si="129"/>
        <v>30132801.747060582</v>
      </c>
      <c r="AN333" s="852">
        <v>20088534.498040389</v>
      </c>
      <c r="AO333" s="849">
        <f t="shared" si="130"/>
        <v>0</v>
      </c>
    </row>
    <row r="334" spans="1:41" s="794" customFormat="1" ht="33" customHeight="1" x14ac:dyDescent="0.2">
      <c r="A334" s="794" t="str">
        <f t="shared" si="132"/>
        <v>02.06.01.05</v>
      </c>
      <c r="B334" s="806" t="s">
        <v>36</v>
      </c>
      <c r="C334" s="821">
        <v>302</v>
      </c>
      <c r="D334" s="699" t="s">
        <v>967</v>
      </c>
      <c r="E334" s="777" t="s">
        <v>825</v>
      </c>
      <c r="F334" s="807">
        <v>1</v>
      </c>
      <c r="G334" s="807"/>
      <c r="H334" s="807"/>
      <c r="I334" s="836"/>
      <c r="J334" s="807">
        <v>2017</v>
      </c>
      <c r="K334" s="807"/>
      <c r="L334" s="807"/>
      <c r="M334" s="807"/>
      <c r="N334" s="841"/>
      <c r="O334" s="841"/>
      <c r="P334" s="841" t="s">
        <v>146</v>
      </c>
      <c r="Q334" s="853">
        <v>49152273</v>
      </c>
      <c r="R334" s="893"/>
      <c r="S334" s="890"/>
      <c r="T334" s="699"/>
      <c r="U334" s="699"/>
      <c r="V334" s="690" t="str">
        <f t="shared" si="131"/>
        <v>2.06.01</v>
      </c>
      <c r="W334" s="699" t="str">
        <f t="shared" si="112"/>
        <v>ALAT KANTOR</v>
      </c>
      <c r="X334" s="699">
        <f t="shared" si="113"/>
        <v>5</v>
      </c>
      <c r="Y334" s="816">
        <f t="shared" si="120"/>
        <v>9830454.5999999996</v>
      </c>
      <c r="Z334" s="823"/>
      <c r="AA334" s="859"/>
      <c r="AB334" s="859"/>
      <c r="AC334" s="824">
        <v>0</v>
      </c>
      <c r="AD334" s="824">
        <v>0</v>
      </c>
      <c r="AE334" s="825">
        <f t="shared" si="126"/>
        <v>9830454.5999999996</v>
      </c>
      <c r="AF334" s="824">
        <f t="shared" si="127"/>
        <v>9830454.5999999996</v>
      </c>
      <c r="AG334" s="826">
        <f t="shared" si="119"/>
        <v>9830454.5999999996</v>
      </c>
      <c r="AH334" s="827">
        <f t="shared" si="114"/>
        <v>2017</v>
      </c>
      <c r="AI334" s="828">
        <f t="shared" si="128"/>
        <v>19660909.200000003</v>
      </c>
      <c r="AJ334" s="829">
        <f t="shared" si="116"/>
        <v>0</v>
      </c>
      <c r="AK334" s="830">
        <f t="shared" si="117"/>
        <v>9830454.5999999996</v>
      </c>
      <c r="AL334" s="817">
        <f t="shared" si="134"/>
        <v>19660909.199999999</v>
      </c>
      <c r="AM334" s="817">
        <f t="shared" si="129"/>
        <v>29491363.799999997</v>
      </c>
      <c r="AN334" s="852">
        <v>24576136.5</v>
      </c>
      <c r="AO334" s="849">
        <f t="shared" si="130"/>
        <v>-4915227.3000000007</v>
      </c>
    </row>
    <row r="335" spans="1:41" s="794" customFormat="1" ht="33" customHeight="1" x14ac:dyDescent="0.2">
      <c r="A335" s="794" t="str">
        <f t="shared" si="132"/>
        <v>02.06.03.02</v>
      </c>
      <c r="B335" s="806" t="s">
        <v>36</v>
      </c>
      <c r="C335" s="821">
        <v>303</v>
      </c>
      <c r="D335" s="699" t="s">
        <v>255</v>
      </c>
      <c r="E335" s="777" t="s">
        <v>823</v>
      </c>
      <c r="F335" s="807">
        <v>4</v>
      </c>
      <c r="G335" s="807"/>
      <c r="H335" s="807"/>
      <c r="I335" s="836"/>
      <c r="J335" s="807">
        <v>2017</v>
      </c>
      <c r="K335" s="807"/>
      <c r="L335" s="807"/>
      <c r="M335" s="807"/>
      <c r="N335" s="841"/>
      <c r="O335" s="841"/>
      <c r="P335" s="841" t="s">
        <v>146</v>
      </c>
      <c r="Q335" s="853">
        <v>57436364</v>
      </c>
      <c r="R335" s="893"/>
      <c r="S335" s="890"/>
      <c r="T335" s="699"/>
      <c r="U335" s="699"/>
      <c r="V335" s="690" t="str">
        <f t="shared" si="131"/>
        <v>2.06.03</v>
      </c>
      <c r="W335" s="699" t="str">
        <f t="shared" si="112"/>
        <v>KOMPUTER</v>
      </c>
      <c r="X335" s="699">
        <f t="shared" si="113"/>
        <v>4</v>
      </c>
      <c r="Y335" s="816">
        <f t="shared" si="120"/>
        <v>14359091</v>
      </c>
      <c r="Z335" s="823"/>
      <c r="AA335" s="860"/>
      <c r="AB335" s="860"/>
      <c r="AC335" s="824">
        <v>0</v>
      </c>
      <c r="AD335" s="824">
        <v>0</v>
      </c>
      <c r="AE335" s="825">
        <f t="shared" si="126"/>
        <v>14359091</v>
      </c>
      <c r="AF335" s="824">
        <f t="shared" si="127"/>
        <v>14359091</v>
      </c>
      <c r="AG335" s="826">
        <f t="shared" si="119"/>
        <v>14359091</v>
      </c>
      <c r="AH335" s="827">
        <f t="shared" si="114"/>
        <v>2017</v>
      </c>
      <c r="AI335" s="828">
        <f t="shared" si="128"/>
        <v>14359091</v>
      </c>
      <c r="AJ335" s="829">
        <f t="shared" si="116"/>
        <v>0</v>
      </c>
      <c r="AK335" s="830">
        <f t="shared" si="117"/>
        <v>14359091</v>
      </c>
      <c r="AL335" s="817">
        <f t="shared" si="134"/>
        <v>28718182</v>
      </c>
      <c r="AM335" s="817">
        <f t="shared" si="129"/>
        <v>43077273</v>
      </c>
      <c r="AN335" s="852">
        <v>28718182</v>
      </c>
      <c r="AO335" s="849">
        <f t="shared" si="130"/>
        <v>0</v>
      </c>
    </row>
    <row r="336" spans="1:41" s="794" customFormat="1" ht="33" customHeight="1" x14ac:dyDescent="0.2">
      <c r="A336" s="794" t="str">
        <f t="shared" si="132"/>
        <v>02.06.02.04</v>
      </c>
      <c r="B336" s="806" t="s">
        <v>36</v>
      </c>
      <c r="C336" s="821">
        <v>304</v>
      </c>
      <c r="D336" s="699" t="s">
        <v>250</v>
      </c>
      <c r="E336" s="777" t="s">
        <v>158</v>
      </c>
      <c r="F336" s="807" t="s">
        <v>972</v>
      </c>
      <c r="G336" s="777" t="s">
        <v>969</v>
      </c>
      <c r="H336" s="807" t="s">
        <v>970</v>
      </c>
      <c r="I336" s="836"/>
      <c r="J336" s="807">
        <v>2019</v>
      </c>
      <c r="K336" s="807"/>
      <c r="L336" s="807"/>
      <c r="M336" s="807"/>
      <c r="N336" s="841"/>
      <c r="O336" s="841"/>
      <c r="P336" s="841" t="s">
        <v>146</v>
      </c>
      <c r="Q336" s="853">
        <v>36505000</v>
      </c>
      <c r="R336" s="893"/>
      <c r="S336" s="890"/>
      <c r="T336" s="699"/>
      <c r="U336" s="699"/>
      <c r="V336" s="690" t="str">
        <f t="shared" si="131"/>
        <v>2.06.02</v>
      </c>
      <c r="W336" s="699" t="str">
        <f t="shared" si="112"/>
        <v>ALAT RUMAH TANGGA</v>
      </c>
      <c r="X336" s="699">
        <f t="shared" si="113"/>
        <v>5</v>
      </c>
      <c r="Y336" s="816">
        <f t="shared" si="120"/>
        <v>7301000</v>
      </c>
      <c r="Z336" s="861"/>
      <c r="AA336" s="862"/>
      <c r="AB336" s="862"/>
      <c r="AC336" s="863"/>
      <c r="AD336" s="863"/>
      <c r="AE336" s="863"/>
      <c r="AF336" s="824"/>
      <c r="AG336" s="826">
        <f t="shared" si="119"/>
        <v>7301000</v>
      </c>
      <c r="AH336" s="861">
        <f t="shared" si="114"/>
        <v>2019</v>
      </c>
      <c r="AI336" s="828">
        <f t="shared" si="128"/>
        <v>29204000</v>
      </c>
      <c r="AJ336" s="864"/>
      <c r="AK336" s="864"/>
      <c r="AL336" s="840"/>
      <c r="AM336" s="817">
        <f t="shared" si="129"/>
        <v>7301000</v>
      </c>
    </row>
    <row r="337" spans="1:39" s="794" customFormat="1" ht="33" customHeight="1" x14ac:dyDescent="0.2">
      <c r="A337" s="794" t="str">
        <f t="shared" si="132"/>
        <v>02.06.02.06</v>
      </c>
      <c r="B337" s="806" t="s">
        <v>36</v>
      </c>
      <c r="C337" s="821">
        <v>305</v>
      </c>
      <c r="D337" s="699" t="s">
        <v>977</v>
      </c>
      <c r="E337" s="777" t="s">
        <v>989</v>
      </c>
      <c r="F337" s="822" t="s">
        <v>390</v>
      </c>
      <c r="G337" s="777" t="s">
        <v>981</v>
      </c>
      <c r="H337" s="807"/>
      <c r="I337" s="836"/>
      <c r="J337" s="807">
        <v>2019</v>
      </c>
      <c r="K337" s="807"/>
      <c r="L337" s="807"/>
      <c r="M337" s="807"/>
      <c r="N337" s="841"/>
      <c r="O337" s="841"/>
      <c r="P337" s="841" t="s">
        <v>146</v>
      </c>
      <c r="Q337" s="853">
        <v>39695847.106649883</v>
      </c>
      <c r="R337" s="893"/>
      <c r="S337" s="890"/>
      <c r="T337" s="699"/>
      <c r="U337" s="699"/>
      <c r="V337" s="690" t="str">
        <f t="shared" si="131"/>
        <v>2.06.02</v>
      </c>
      <c r="W337" s="699" t="str">
        <f t="shared" ref="W337:W345" si="135">VLOOKUP(V337,kelompok,2,0)</f>
        <v>ALAT RUMAH TANGGA</v>
      </c>
      <c r="X337" s="699">
        <f t="shared" si="113"/>
        <v>5</v>
      </c>
      <c r="Y337" s="816">
        <f t="shared" si="120"/>
        <v>7939169.421329977</v>
      </c>
      <c r="Z337" s="861"/>
      <c r="AA337" s="862"/>
      <c r="AB337" s="862"/>
      <c r="AC337" s="863"/>
      <c r="AD337" s="863"/>
      <c r="AE337" s="863"/>
      <c r="AF337" s="824"/>
      <c r="AG337" s="826">
        <f t="shared" si="119"/>
        <v>7939169.421329977</v>
      </c>
      <c r="AH337" s="861">
        <f t="shared" si="114"/>
        <v>2019</v>
      </c>
      <c r="AI337" s="828">
        <f t="shared" si="128"/>
        <v>31756677.685319908</v>
      </c>
      <c r="AJ337" s="864"/>
      <c r="AK337" s="864"/>
      <c r="AL337" s="840"/>
      <c r="AM337" s="817">
        <f t="shared" si="129"/>
        <v>7939169.421329977</v>
      </c>
    </row>
    <row r="338" spans="1:39" s="794" customFormat="1" ht="33" customHeight="1" x14ac:dyDescent="0.2">
      <c r="A338" s="794" t="str">
        <f t="shared" si="132"/>
        <v>02.06.04.01</v>
      </c>
      <c r="B338" s="806" t="s">
        <v>36</v>
      </c>
      <c r="C338" s="821">
        <v>306</v>
      </c>
      <c r="D338" s="699" t="s">
        <v>978</v>
      </c>
      <c r="E338" s="777" t="s">
        <v>990</v>
      </c>
      <c r="F338" s="822" t="s">
        <v>390</v>
      </c>
      <c r="G338" s="777" t="s">
        <v>983</v>
      </c>
      <c r="H338" s="807"/>
      <c r="I338" s="836"/>
      <c r="J338" s="807">
        <v>2019</v>
      </c>
      <c r="K338" s="807"/>
      <c r="L338" s="807"/>
      <c r="M338" s="807"/>
      <c r="N338" s="841"/>
      <c r="O338" s="841"/>
      <c r="P338" s="841" t="s">
        <v>146</v>
      </c>
      <c r="Q338" s="853">
        <v>30696649.501108948</v>
      </c>
      <c r="R338" s="893"/>
      <c r="S338" s="890"/>
      <c r="T338" s="699"/>
      <c r="U338" s="699"/>
      <c r="V338" s="690" t="str">
        <f t="shared" si="131"/>
        <v>2.06.04</v>
      </c>
      <c r="W338" s="699" t="str">
        <f t="shared" si="135"/>
        <v>MEJA DAN KURSI KERJA/RAPAT PEJABAT</v>
      </c>
      <c r="X338" s="699">
        <f t="shared" si="113"/>
        <v>5</v>
      </c>
      <c r="Y338" s="816">
        <f t="shared" si="120"/>
        <v>6139329.9002217893</v>
      </c>
      <c r="Z338" s="861"/>
      <c r="AA338" s="862"/>
      <c r="AB338" s="862"/>
      <c r="AC338" s="863"/>
      <c r="AD338" s="863"/>
      <c r="AE338" s="863"/>
      <c r="AF338" s="824"/>
      <c r="AG338" s="826">
        <f t="shared" si="119"/>
        <v>6139329.9002217893</v>
      </c>
      <c r="AH338" s="861">
        <f t="shared" ref="AH338:AH345" si="136">J338</f>
        <v>2019</v>
      </c>
      <c r="AI338" s="828">
        <f t="shared" si="128"/>
        <v>24557319.600887157</v>
      </c>
      <c r="AJ338" s="864"/>
      <c r="AK338" s="864"/>
      <c r="AL338" s="840"/>
      <c r="AM338" s="840">
        <f t="shared" si="129"/>
        <v>6139329.9002217893</v>
      </c>
    </row>
    <row r="339" spans="1:39" s="794" customFormat="1" ht="33" customHeight="1" x14ac:dyDescent="0.2">
      <c r="A339" s="794" t="str">
        <f t="shared" si="132"/>
        <v>02.06.04.01</v>
      </c>
      <c r="B339" s="806" t="s">
        <v>36</v>
      </c>
      <c r="C339" s="821">
        <v>307</v>
      </c>
      <c r="D339" s="699" t="s">
        <v>278</v>
      </c>
      <c r="E339" s="777" t="s">
        <v>991</v>
      </c>
      <c r="F339" s="822" t="s">
        <v>390</v>
      </c>
      <c r="G339" s="777" t="s">
        <v>983</v>
      </c>
      <c r="H339" s="807"/>
      <c r="I339" s="836"/>
      <c r="J339" s="807">
        <v>2019</v>
      </c>
      <c r="K339" s="807"/>
      <c r="L339" s="807"/>
      <c r="M339" s="807"/>
      <c r="N339" s="841"/>
      <c r="O339" s="841"/>
      <c r="P339" s="841" t="s">
        <v>146</v>
      </c>
      <c r="Q339" s="853">
        <v>30696649.501108948</v>
      </c>
      <c r="R339" s="893"/>
      <c r="S339" s="890"/>
      <c r="T339" s="699"/>
      <c r="U339" s="699"/>
      <c r="V339" s="690" t="str">
        <f t="shared" si="131"/>
        <v>2.06.04</v>
      </c>
      <c r="W339" s="699" t="str">
        <f t="shared" si="135"/>
        <v>MEJA DAN KURSI KERJA/RAPAT PEJABAT</v>
      </c>
      <c r="X339" s="699">
        <f t="shared" si="113"/>
        <v>5</v>
      </c>
      <c r="Y339" s="816">
        <f t="shared" si="120"/>
        <v>6139329.9002217893</v>
      </c>
      <c r="Z339" s="861"/>
      <c r="AA339" s="862"/>
      <c r="AB339" s="862"/>
      <c r="AC339" s="863"/>
      <c r="AD339" s="863"/>
      <c r="AE339" s="863"/>
      <c r="AF339" s="824"/>
      <c r="AG339" s="826">
        <f t="shared" si="119"/>
        <v>6139329.9002217893</v>
      </c>
      <c r="AH339" s="861">
        <f t="shared" si="136"/>
        <v>2019</v>
      </c>
      <c r="AI339" s="828">
        <f t="shared" si="128"/>
        <v>24557319.600887157</v>
      </c>
      <c r="AJ339" s="864"/>
      <c r="AK339" s="864"/>
      <c r="AL339" s="840"/>
      <c r="AM339" s="840">
        <f t="shared" si="129"/>
        <v>6139329.9002217893</v>
      </c>
    </row>
    <row r="340" spans="1:39" s="794" customFormat="1" ht="33" customHeight="1" x14ac:dyDescent="0.2">
      <c r="A340" s="794" t="str">
        <f t="shared" si="132"/>
        <v>02.06.04.03</v>
      </c>
      <c r="B340" s="806" t="s">
        <v>36</v>
      </c>
      <c r="C340" s="821">
        <v>308</v>
      </c>
      <c r="D340" s="699" t="s">
        <v>280</v>
      </c>
      <c r="E340" s="777" t="s">
        <v>985</v>
      </c>
      <c r="F340" s="807" t="s">
        <v>979</v>
      </c>
      <c r="G340" s="777" t="s">
        <v>984</v>
      </c>
      <c r="H340" s="807"/>
      <c r="I340" s="836"/>
      <c r="J340" s="807">
        <v>2019</v>
      </c>
      <c r="K340" s="807"/>
      <c r="L340" s="807"/>
      <c r="M340" s="807"/>
      <c r="N340" s="841"/>
      <c r="O340" s="841"/>
      <c r="P340" s="841" t="s">
        <v>146</v>
      </c>
      <c r="Q340" s="853">
        <f>2677645.83719999*3</f>
        <v>8032937.511599971</v>
      </c>
      <c r="R340" s="893"/>
      <c r="S340" s="890"/>
      <c r="T340" s="699"/>
      <c r="U340" s="699"/>
      <c r="V340" s="690" t="str">
        <f t="shared" si="131"/>
        <v>2.06.04</v>
      </c>
      <c r="W340" s="699" t="str">
        <f t="shared" si="135"/>
        <v>MEJA DAN KURSI KERJA/RAPAT PEJABAT</v>
      </c>
      <c r="X340" s="699">
        <f t="shared" si="113"/>
        <v>5</v>
      </c>
      <c r="Y340" s="816">
        <f t="shared" si="120"/>
        <v>1606587.5023199941</v>
      </c>
      <c r="Z340" s="861"/>
      <c r="AA340" s="862"/>
      <c r="AB340" s="862"/>
      <c r="AC340" s="863"/>
      <c r="AD340" s="863"/>
      <c r="AE340" s="863"/>
      <c r="AF340" s="824"/>
      <c r="AG340" s="826">
        <f t="shared" si="119"/>
        <v>1606587.5023199941</v>
      </c>
      <c r="AH340" s="861">
        <f t="shared" si="136"/>
        <v>2019</v>
      </c>
      <c r="AI340" s="828">
        <f t="shared" si="128"/>
        <v>6426350.0092799766</v>
      </c>
      <c r="AJ340" s="864"/>
      <c r="AK340" s="864"/>
      <c r="AL340" s="840"/>
      <c r="AM340" s="840">
        <f t="shared" si="129"/>
        <v>1606587.5023199941</v>
      </c>
    </row>
    <row r="341" spans="1:39" s="794" customFormat="1" ht="33" customHeight="1" x14ac:dyDescent="0.2">
      <c r="A341" s="794" t="str">
        <f t="shared" si="132"/>
        <v>02.06.04.03</v>
      </c>
      <c r="B341" s="806" t="s">
        <v>36</v>
      </c>
      <c r="C341" s="821">
        <v>309</v>
      </c>
      <c r="D341" s="699" t="s">
        <v>875</v>
      </c>
      <c r="E341" s="777" t="s">
        <v>986</v>
      </c>
      <c r="F341" s="807" t="s">
        <v>980</v>
      </c>
      <c r="G341" s="777" t="s">
        <v>984</v>
      </c>
      <c r="H341" s="807"/>
      <c r="I341" s="836"/>
      <c r="J341" s="807">
        <v>2019</v>
      </c>
      <c r="K341" s="807"/>
      <c r="L341" s="807"/>
      <c r="M341" s="807"/>
      <c r="N341" s="841"/>
      <c r="O341" s="841"/>
      <c r="P341" s="841" t="s">
        <v>146</v>
      </c>
      <c r="Q341" s="853">
        <f>2677645.83719999*14</f>
        <v>37487041.720799863</v>
      </c>
      <c r="R341" s="893"/>
      <c r="S341" s="890"/>
      <c r="T341" s="699"/>
      <c r="U341" s="699"/>
      <c r="V341" s="690" t="str">
        <f t="shared" si="131"/>
        <v>2.06.04</v>
      </c>
      <c r="W341" s="699" t="str">
        <f t="shared" si="135"/>
        <v>MEJA DAN KURSI KERJA/RAPAT PEJABAT</v>
      </c>
      <c r="X341" s="699">
        <f t="shared" si="113"/>
        <v>5</v>
      </c>
      <c r="Y341" s="816">
        <f t="shared" si="120"/>
        <v>7497408.3441599729</v>
      </c>
      <c r="Z341" s="861"/>
      <c r="AA341" s="862"/>
      <c r="AB341" s="862"/>
      <c r="AC341" s="863"/>
      <c r="AD341" s="863"/>
      <c r="AE341" s="863"/>
      <c r="AF341" s="824"/>
      <c r="AG341" s="826">
        <f t="shared" si="119"/>
        <v>7497408.3441599729</v>
      </c>
      <c r="AH341" s="861">
        <f t="shared" si="136"/>
        <v>2019</v>
      </c>
      <c r="AI341" s="828">
        <f t="shared" si="128"/>
        <v>29989633.376639891</v>
      </c>
      <c r="AJ341" s="864"/>
      <c r="AK341" s="864"/>
      <c r="AL341" s="840"/>
      <c r="AM341" s="840">
        <f t="shared" si="129"/>
        <v>7497408.3441599729</v>
      </c>
    </row>
    <row r="342" spans="1:39" s="794" customFormat="1" ht="33" customHeight="1" x14ac:dyDescent="0.2">
      <c r="A342" s="794" t="str">
        <f t="shared" si="132"/>
        <v>02.06.04.03</v>
      </c>
      <c r="B342" s="806" t="s">
        <v>36</v>
      </c>
      <c r="C342" s="821">
        <v>310</v>
      </c>
      <c r="D342" s="699" t="s">
        <v>858</v>
      </c>
      <c r="E342" s="777" t="s">
        <v>992</v>
      </c>
      <c r="F342" s="822" t="s">
        <v>390</v>
      </c>
      <c r="G342" s="777" t="s">
        <v>987</v>
      </c>
      <c r="H342" s="807"/>
      <c r="I342" s="836"/>
      <c r="J342" s="807">
        <v>2019</v>
      </c>
      <c r="K342" s="807"/>
      <c r="L342" s="807"/>
      <c r="M342" s="807"/>
      <c r="N342" s="841"/>
      <c r="O342" s="841"/>
      <c r="P342" s="841" t="s">
        <v>146</v>
      </c>
      <c r="Q342" s="853">
        <v>5024091.9147498459</v>
      </c>
      <c r="R342" s="893"/>
      <c r="S342" s="890"/>
      <c r="T342" s="699"/>
      <c r="U342" s="699"/>
      <c r="V342" s="690" t="str">
        <f t="shared" si="131"/>
        <v>2.06.04</v>
      </c>
      <c r="W342" s="699" t="str">
        <f t="shared" si="135"/>
        <v>MEJA DAN KURSI KERJA/RAPAT PEJABAT</v>
      </c>
      <c r="X342" s="699">
        <f t="shared" si="113"/>
        <v>5</v>
      </c>
      <c r="Y342" s="816">
        <f t="shared" si="120"/>
        <v>1004818.3829499691</v>
      </c>
      <c r="Z342" s="861"/>
      <c r="AA342" s="862"/>
      <c r="AB342" s="862"/>
      <c r="AC342" s="863"/>
      <c r="AD342" s="863"/>
      <c r="AE342" s="863"/>
      <c r="AF342" s="824"/>
      <c r="AG342" s="826">
        <f t="shared" si="119"/>
        <v>1004818.3829499691</v>
      </c>
      <c r="AH342" s="861">
        <f t="shared" si="136"/>
        <v>2019</v>
      </c>
      <c r="AI342" s="828">
        <f t="shared" si="128"/>
        <v>4019273.5317998766</v>
      </c>
      <c r="AJ342" s="864"/>
      <c r="AK342" s="864"/>
      <c r="AL342" s="840"/>
      <c r="AM342" s="840">
        <f t="shared" si="129"/>
        <v>1004818.3829499691</v>
      </c>
    </row>
    <row r="343" spans="1:39" s="794" customFormat="1" ht="33" customHeight="1" x14ac:dyDescent="0.2">
      <c r="A343" s="794" t="str">
        <f t="shared" si="132"/>
        <v>02.06.04.03</v>
      </c>
      <c r="B343" s="806" t="s">
        <v>36</v>
      </c>
      <c r="C343" s="821">
        <v>311</v>
      </c>
      <c r="D343" s="699" t="s">
        <v>280</v>
      </c>
      <c r="E343" s="777" t="s">
        <v>993</v>
      </c>
      <c r="F343" s="822" t="s">
        <v>390</v>
      </c>
      <c r="G343" s="777" t="s">
        <v>987</v>
      </c>
      <c r="H343" s="807"/>
      <c r="I343" s="836"/>
      <c r="J343" s="807">
        <v>2019</v>
      </c>
      <c r="K343" s="807"/>
      <c r="L343" s="807"/>
      <c r="M343" s="807"/>
      <c r="N343" s="841"/>
      <c r="O343" s="841"/>
      <c r="P343" s="841" t="s">
        <v>146</v>
      </c>
      <c r="Q343" s="853">
        <v>5024091.9147498459</v>
      </c>
      <c r="R343" s="893"/>
      <c r="S343" s="890"/>
      <c r="T343" s="699"/>
      <c r="U343" s="699"/>
      <c r="V343" s="690" t="str">
        <f t="shared" si="131"/>
        <v>2.06.04</v>
      </c>
      <c r="W343" s="699" t="str">
        <f t="shared" si="135"/>
        <v>MEJA DAN KURSI KERJA/RAPAT PEJABAT</v>
      </c>
      <c r="X343" s="699">
        <f t="shared" si="113"/>
        <v>5</v>
      </c>
      <c r="Y343" s="816">
        <f t="shared" si="120"/>
        <v>1004818.3829499691</v>
      </c>
      <c r="Z343" s="861"/>
      <c r="AA343" s="862"/>
      <c r="AB343" s="862"/>
      <c r="AC343" s="863"/>
      <c r="AD343" s="863"/>
      <c r="AE343" s="863"/>
      <c r="AF343" s="824"/>
      <c r="AG343" s="826">
        <f t="shared" si="119"/>
        <v>1004818.3829499691</v>
      </c>
      <c r="AH343" s="861">
        <f t="shared" si="136"/>
        <v>2019</v>
      </c>
      <c r="AI343" s="828">
        <f t="shared" si="128"/>
        <v>4019273.5317998766</v>
      </c>
      <c r="AJ343" s="864"/>
      <c r="AK343" s="864"/>
      <c r="AL343" s="840"/>
      <c r="AM343" s="840">
        <f t="shared" si="129"/>
        <v>1004818.3829499691</v>
      </c>
    </row>
    <row r="344" spans="1:39" s="794" customFormat="1" ht="33" customHeight="1" x14ac:dyDescent="0.2">
      <c r="A344" s="794" t="str">
        <f t="shared" si="132"/>
        <v>02.06.02.01</v>
      </c>
      <c r="B344" s="806" t="s">
        <v>36</v>
      </c>
      <c r="C344" s="821">
        <v>312</v>
      </c>
      <c r="D344" s="699" t="s">
        <v>254</v>
      </c>
      <c r="E344" s="777" t="s">
        <v>994</v>
      </c>
      <c r="F344" s="822" t="s">
        <v>390</v>
      </c>
      <c r="G344" s="777" t="s">
        <v>988</v>
      </c>
      <c r="H344" s="807"/>
      <c r="I344" s="836"/>
      <c r="J344" s="807">
        <v>2019</v>
      </c>
      <c r="K344" s="807"/>
      <c r="L344" s="807"/>
      <c r="M344" s="807"/>
      <c r="N344" s="841"/>
      <c r="O344" s="841"/>
      <c r="P344" s="841" t="s">
        <v>146</v>
      </c>
      <c r="Q344" s="853">
        <v>27549690.829232674</v>
      </c>
      <c r="R344" s="893"/>
      <c r="S344" s="890"/>
      <c r="T344" s="699"/>
      <c r="U344" s="699"/>
      <c r="V344" s="690" t="str">
        <f t="shared" si="131"/>
        <v>2.06.02</v>
      </c>
      <c r="W344" s="699" t="str">
        <f t="shared" si="135"/>
        <v>ALAT RUMAH TANGGA</v>
      </c>
      <c r="X344" s="699">
        <f t="shared" si="113"/>
        <v>5</v>
      </c>
      <c r="Y344" s="816">
        <f t="shared" si="120"/>
        <v>5509938.165846535</v>
      </c>
      <c r="Z344" s="861"/>
      <c r="AA344" s="862"/>
      <c r="AB344" s="862"/>
      <c r="AC344" s="863"/>
      <c r="AD344" s="863"/>
      <c r="AE344" s="863"/>
      <c r="AF344" s="824"/>
      <c r="AG344" s="826">
        <f t="shared" si="119"/>
        <v>5509938.165846535</v>
      </c>
      <c r="AH344" s="861">
        <f t="shared" si="136"/>
        <v>2019</v>
      </c>
      <c r="AI344" s="828">
        <f t="shared" si="128"/>
        <v>22039752.66338614</v>
      </c>
      <c r="AJ344" s="864"/>
      <c r="AK344" s="864"/>
      <c r="AL344" s="840"/>
      <c r="AM344" s="817">
        <f t="shared" si="129"/>
        <v>5509938.165846535</v>
      </c>
    </row>
    <row r="345" spans="1:39" s="794" customFormat="1" ht="33" customHeight="1" x14ac:dyDescent="0.2">
      <c r="A345" s="794" t="str">
        <f t="shared" si="132"/>
        <v>02.06.02.06</v>
      </c>
      <c r="B345" s="806" t="s">
        <v>36</v>
      </c>
      <c r="C345" s="821">
        <v>313</v>
      </c>
      <c r="D345" s="699" t="s">
        <v>982</v>
      </c>
      <c r="E345" s="777" t="s">
        <v>890</v>
      </c>
      <c r="F345" s="865">
        <v>0</v>
      </c>
      <c r="G345" s="865">
        <v>0</v>
      </c>
      <c r="H345" s="807" t="s">
        <v>973</v>
      </c>
      <c r="I345" s="836"/>
      <c r="J345" s="807">
        <v>2019</v>
      </c>
      <c r="K345" s="807"/>
      <c r="L345" s="807"/>
      <c r="M345" s="807"/>
      <c r="N345" s="841"/>
      <c r="O345" s="841"/>
      <c r="P345" s="841" t="s">
        <v>146</v>
      </c>
      <c r="Q345" s="853">
        <v>181168000</v>
      </c>
      <c r="R345" s="893"/>
      <c r="S345" s="890"/>
      <c r="T345" s="699"/>
      <c r="U345" s="699"/>
      <c r="V345" s="690" t="str">
        <f t="shared" si="131"/>
        <v>2.06.02</v>
      </c>
      <c r="W345" s="699" t="str">
        <f t="shared" si="135"/>
        <v>ALAT RUMAH TANGGA</v>
      </c>
      <c r="X345" s="699">
        <f t="shared" si="113"/>
        <v>5</v>
      </c>
      <c r="Y345" s="816">
        <f t="shared" si="120"/>
        <v>36233600</v>
      </c>
      <c r="Z345" s="861"/>
      <c r="AA345" s="862"/>
      <c r="AB345" s="862"/>
      <c r="AC345" s="863"/>
      <c r="AD345" s="863"/>
      <c r="AE345" s="863"/>
      <c r="AF345" s="824"/>
      <c r="AG345" s="826">
        <f t="shared" si="119"/>
        <v>36233600</v>
      </c>
      <c r="AH345" s="861">
        <f t="shared" si="136"/>
        <v>2019</v>
      </c>
      <c r="AI345" s="828">
        <f t="shared" si="128"/>
        <v>144934400</v>
      </c>
      <c r="AJ345" s="864"/>
      <c r="AK345" s="864"/>
      <c r="AL345" s="840"/>
      <c r="AM345" s="817">
        <f t="shared" si="129"/>
        <v>36233600</v>
      </c>
    </row>
    <row r="346" spans="1:39" s="794" customFormat="1" ht="33" customHeight="1" x14ac:dyDescent="0.2">
      <c r="A346" s="794" t="str">
        <f t="shared" si="132"/>
        <v/>
      </c>
      <c r="C346" s="805"/>
      <c r="D346" s="806"/>
      <c r="E346" s="833"/>
      <c r="F346" s="690"/>
      <c r="G346" s="690"/>
      <c r="H346" s="690"/>
      <c r="I346" s="690"/>
      <c r="J346" s="848"/>
      <c r="K346" s="690"/>
      <c r="L346" s="690"/>
      <c r="M346" s="690"/>
      <c r="N346" s="690"/>
      <c r="O346" s="690"/>
      <c r="P346" s="848"/>
      <c r="Q346" s="820"/>
      <c r="R346" s="892"/>
      <c r="S346" s="890"/>
      <c r="T346" s="699"/>
      <c r="U346" s="699"/>
      <c r="V346" s="866"/>
      <c r="W346" s="862"/>
      <c r="X346" s="862"/>
      <c r="Y346" s="862"/>
      <c r="Z346" s="862"/>
      <c r="AA346" s="862"/>
      <c r="AB346" s="862"/>
      <c r="AC346" s="862"/>
      <c r="AD346" s="862"/>
      <c r="AE346" s="862"/>
      <c r="AF346" s="867"/>
      <c r="AG346" s="862"/>
      <c r="AH346" s="862"/>
      <c r="AI346" s="862"/>
      <c r="AJ346" s="862"/>
      <c r="AK346" s="862"/>
      <c r="AL346" s="690"/>
    </row>
    <row r="347" spans="1:39" s="794" customFormat="1" ht="33" customHeight="1" x14ac:dyDescent="0.2">
      <c r="A347" s="794" t="str">
        <f t="shared" si="132"/>
        <v>ALAT-ALAT S</v>
      </c>
      <c r="C347" s="805" t="s">
        <v>37</v>
      </c>
      <c r="D347" s="806" t="s">
        <v>912</v>
      </c>
      <c r="E347" s="868"/>
      <c r="F347" s="869"/>
      <c r="G347" s="870"/>
      <c r="H347" s="871"/>
      <c r="I347" s="868"/>
      <c r="J347" s="848"/>
      <c r="K347" s="871"/>
      <c r="L347" s="690"/>
      <c r="M347" s="690"/>
      <c r="N347" s="690"/>
      <c r="O347" s="690"/>
      <c r="P347" s="848"/>
      <c r="Q347" s="872">
        <f>SUM(Q348:Q348)</f>
        <v>18719432.352527101</v>
      </c>
      <c r="R347" s="895"/>
      <c r="S347" s="890"/>
      <c r="T347" s="699"/>
      <c r="U347" s="699"/>
      <c r="V347" s="690"/>
      <c r="W347" s="699"/>
      <c r="X347" s="699"/>
      <c r="Y347" s="816"/>
      <c r="Z347" s="699"/>
      <c r="AA347" s="872">
        <f t="shared" ref="AA347:AG347" si="137">SUM(AA348:AA348)</f>
        <v>3743886.4705054201</v>
      </c>
      <c r="AB347" s="872">
        <f t="shared" si="137"/>
        <v>3743886.4705054201</v>
      </c>
      <c r="AC347" s="872">
        <f t="shared" si="137"/>
        <v>3743886.4705054201</v>
      </c>
      <c r="AD347" s="820">
        <f t="shared" si="137"/>
        <v>3743886.4705054201</v>
      </c>
      <c r="AE347" s="873">
        <f t="shared" si="137"/>
        <v>3743886.4705054201</v>
      </c>
      <c r="AF347" s="820">
        <f t="shared" si="137"/>
        <v>0</v>
      </c>
      <c r="AG347" s="873">
        <f t="shared" si="137"/>
        <v>0</v>
      </c>
      <c r="AH347" s="827"/>
      <c r="AI347" s="874">
        <f>SUM(AI348:AI348)</f>
        <v>0</v>
      </c>
      <c r="AJ347" s="820">
        <f>SUM(AJ348:AJ348)</f>
        <v>14975545.88202168</v>
      </c>
      <c r="AK347" s="873">
        <f>SUM(AK348:AK348)</f>
        <v>18719432.352527101</v>
      </c>
      <c r="AL347" s="820">
        <f>SUM(AL348:AL348)</f>
        <v>18719432.352527101</v>
      </c>
      <c r="AM347" s="820">
        <f>SUM(AM348:AM348)</f>
        <v>18719432.352527101</v>
      </c>
    </row>
    <row r="348" spans="1:39" s="794" customFormat="1" ht="33" customHeight="1" x14ac:dyDescent="0.2">
      <c r="A348" s="794" t="str">
        <f t="shared" si="132"/>
        <v>02.07.01.01</v>
      </c>
      <c r="B348" s="806" t="s">
        <v>38</v>
      </c>
      <c r="C348" s="821"/>
      <c r="D348" s="699" t="s">
        <v>903</v>
      </c>
      <c r="E348" s="833" t="s">
        <v>902</v>
      </c>
      <c r="F348" s="875" t="s">
        <v>513</v>
      </c>
      <c r="G348" s="699" t="s">
        <v>520</v>
      </c>
      <c r="H348" s="699"/>
      <c r="I348" s="807" t="s">
        <v>521</v>
      </c>
      <c r="J348" s="837">
        <v>2013</v>
      </c>
      <c r="K348" s="871"/>
      <c r="L348" s="690"/>
      <c r="M348" s="690"/>
      <c r="N348" s="690"/>
      <c r="O348" s="690"/>
      <c r="P348" s="807" t="s">
        <v>146</v>
      </c>
      <c r="Q348" s="847">
        <v>18719432.352527101</v>
      </c>
      <c r="R348" s="812"/>
      <c r="S348" s="890"/>
      <c r="T348" s="699"/>
      <c r="U348" s="699"/>
      <c r="V348" s="690" t="str">
        <f>MID(D348,2,7)</f>
        <v>2.07.01</v>
      </c>
      <c r="W348" s="699" t="str">
        <f>VLOOKUP(V348,kelompok,2,0)</f>
        <v>ALAT STUDIO</v>
      </c>
      <c r="X348" s="699">
        <f t="shared" si="113"/>
        <v>5</v>
      </c>
      <c r="Y348" s="816">
        <f>(Q348)/X348</f>
        <v>3743886.4705054201</v>
      </c>
      <c r="Z348" s="823">
        <f>2013-AH348+1</f>
        <v>1</v>
      </c>
      <c r="AA348" s="824">
        <f>IF(Z348&gt;X348,Q348,Y348*Z348)</f>
        <v>3743886.4705054201</v>
      </c>
      <c r="AB348" s="824">
        <f>IF(Q348=AA348,0,Y348)</f>
        <v>3743886.4705054201</v>
      </c>
      <c r="AC348" s="824">
        <f>IF(Q348=AA348+AB348,0,Y348)</f>
        <v>3743886.4705054201</v>
      </c>
      <c r="AD348" s="824">
        <f>IF(Q348=AA348+AB348,0,Y348)</f>
        <v>3743886.4705054201</v>
      </c>
      <c r="AE348" s="825">
        <f>IF(Q348=AA348+AB348+AC348+AD348,0,Y348)</f>
        <v>3743886.4705054201</v>
      </c>
      <c r="AF348" s="824">
        <f>IF(Q348=AA348+AB348+AC348+AD348+AE348,0,Y348)</f>
        <v>0</v>
      </c>
      <c r="AG348" s="824">
        <f>IF(Q348=AA348+AB348+AC348+AD348+AE348+AF348,0,Y348)</f>
        <v>0</v>
      </c>
      <c r="AH348" s="831">
        <f t="shared" ref="AH348:AH352" si="138">J348</f>
        <v>2013</v>
      </c>
      <c r="AI348" s="828">
        <f>Q348-(AA348+AB348+AC348+AD348+AE348+AF348+AG348)</f>
        <v>0</v>
      </c>
      <c r="AJ348" s="829">
        <f t="shared" ref="AJ348" si="139">AA348+AB348+AC348+AD348</f>
        <v>14975545.88202168</v>
      </c>
      <c r="AK348" s="830">
        <f t="shared" ref="AK348" si="140">AA348+AB348+AC348+AD348+AE348</f>
        <v>18719432.352527101</v>
      </c>
      <c r="AL348" s="817">
        <f t="shared" ref="AL348" si="141">AA348+AB348+AC348+AD348+AE348+AF348</f>
        <v>18719432.352527101</v>
      </c>
      <c r="AM348" s="817">
        <f t="shared" ref="AM348" si="142">AA348+AB348+AC348+AD348+AE348+AF348+AG348</f>
        <v>18719432.352527101</v>
      </c>
    </row>
    <row r="349" spans="1:39" s="794" customFormat="1" ht="33" customHeight="1" x14ac:dyDescent="0.2">
      <c r="A349" s="794" t="str">
        <f t="shared" si="132"/>
        <v/>
      </c>
      <c r="C349" s="821"/>
      <c r="D349" s="833"/>
      <c r="E349" s="777"/>
      <c r="F349" s="876"/>
      <c r="G349" s="699"/>
      <c r="H349" s="699"/>
      <c r="I349" s="699"/>
      <c r="J349" s="837"/>
      <c r="K349" s="871"/>
      <c r="L349" s="690"/>
      <c r="M349" s="690"/>
      <c r="N349" s="690"/>
      <c r="O349" s="690"/>
      <c r="P349" s="841"/>
      <c r="Q349" s="847"/>
      <c r="R349" s="893"/>
      <c r="S349" s="890"/>
      <c r="T349" s="699"/>
      <c r="U349" s="699"/>
      <c r="V349" s="690" t="str">
        <f>MID(D349,2,7)</f>
        <v/>
      </c>
      <c r="W349" s="699"/>
      <c r="X349" s="699"/>
      <c r="Y349" s="816"/>
      <c r="Z349" s="699"/>
      <c r="AA349" s="824">
        <f t="shared" ref="AA349" si="143">IF(Z349&gt;X349,Q349-10,Y349*Z349)</f>
        <v>0</v>
      </c>
      <c r="AB349" s="824">
        <f t="shared" ref="AB349" si="144">IF(Q349-10=AA349,0,Y349)</f>
        <v>0</v>
      </c>
      <c r="AC349" s="824">
        <f t="shared" ref="AC349" si="145">IF(Q349-10=AA349+AB349,0,Y349)</f>
        <v>0</v>
      </c>
      <c r="AD349" s="824"/>
      <c r="AE349" s="825"/>
      <c r="AF349" s="824"/>
      <c r="AG349" s="839"/>
      <c r="AH349" s="827"/>
      <c r="AI349" s="828">
        <f t="shared" ref="AI349" si="146">Q349-(AA349+AB349+AC349)</f>
        <v>0</v>
      </c>
      <c r="AJ349" s="799"/>
      <c r="AK349" s="800"/>
      <c r="AL349" s="690"/>
    </row>
    <row r="350" spans="1:39" s="786" customFormat="1" ht="33" customHeight="1" x14ac:dyDescent="0.2">
      <c r="A350" s="794" t="str">
        <f t="shared" si="132"/>
        <v>ALAT-ALAT U</v>
      </c>
      <c r="C350" s="877" t="s">
        <v>39</v>
      </c>
      <c r="D350" s="806" t="s">
        <v>916</v>
      </c>
      <c r="E350" s="868"/>
      <c r="F350" s="841"/>
      <c r="G350" s="836"/>
      <c r="H350" s="836"/>
      <c r="I350" s="841"/>
      <c r="J350" s="841"/>
      <c r="K350" s="836"/>
      <c r="L350" s="807"/>
      <c r="M350" s="807"/>
      <c r="N350" s="807"/>
      <c r="O350" s="807"/>
      <c r="P350" s="841"/>
      <c r="Q350" s="878">
        <f>SUM(Q351:Q352)</f>
        <v>27552000</v>
      </c>
      <c r="R350" s="893"/>
      <c r="S350" s="891"/>
      <c r="T350" s="807"/>
      <c r="U350" s="807"/>
      <c r="V350" s="819"/>
      <c r="W350" s="807"/>
      <c r="X350" s="807"/>
      <c r="Y350" s="879"/>
      <c r="Z350" s="807"/>
      <c r="AA350" s="878">
        <f t="shared" ref="AA350:AF350" si="147">SUM(AA351:AA352)</f>
        <v>5510400</v>
      </c>
      <c r="AB350" s="878">
        <f t="shared" si="147"/>
        <v>5510400</v>
      </c>
      <c r="AC350" s="878">
        <f t="shared" si="147"/>
        <v>5510400</v>
      </c>
      <c r="AD350" s="878">
        <f t="shared" si="147"/>
        <v>5510400</v>
      </c>
      <c r="AE350" s="880">
        <f t="shared" si="147"/>
        <v>5510400</v>
      </c>
      <c r="AF350" s="878">
        <f t="shared" si="147"/>
        <v>0</v>
      </c>
      <c r="AG350" s="878">
        <f>SUM(AG351:AG352)</f>
        <v>0</v>
      </c>
      <c r="AH350" s="881"/>
      <c r="AI350" s="882">
        <f>SUM(AI351:AI352)</f>
        <v>0</v>
      </c>
      <c r="AJ350" s="878">
        <f>SUM(AJ351:AJ352)</f>
        <v>22041600</v>
      </c>
      <c r="AK350" s="880">
        <f>SUM(AK351:AK352)</f>
        <v>27552000</v>
      </c>
      <c r="AL350" s="878">
        <f>SUM(AL351:AL352)</f>
        <v>27552000</v>
      </c>
      <c r="AM350" s="878">
        <f>SUM(AM351:AM352)</f>
        <v>27552000</v>
      </c>
    </row>
    <row r="351" spans="1:39" s="786" customFormat="1" ht="33" customHeight="1" x14ac:dyDescent="0.2">
      <c r="A351" s="794" t="str">
        <f t="shared" si="132"/>
        <v>02.04.03.01</v>
      </c>
      <c r="B351" s="806" t="s">
        <v>40</v>
      </c>
      <c r="C351" s="805"/>
      <c r="D351" s="777" t="s">
        <v>1243</v>
      </c>
      <c r="E351" s="777" t="s">
        <v>522</v>
      </c>
      <c r="F351" s="875" t="s">
        <v>513</v>
      </c>
      <c r="G351" s="835"/>
      <c r="H351" s="836"/>
      <c r="I351" s="807" t="s">
        <v>521</v>
      </c>
      <c r="J351" s="841">
        <v>2013</v>
      </c>
      <c r="K351" s="836"/>
      <c r="L351" s="699"/>
      <c r="M351" s="699"/>
      <c r="N351" s="699"/>
      <c r="O351" s="699"/>
      <c r="P351" s="807" t="s">
        <v>146</v>
      </c>
      <c r="Q351" s="847">
        <v>14652430.107526882</v>
      </c>
      <c r="R351" s="893"/>
      <c r="S351" s="890"/>
      <c r="T351" s="699"/>
      <c r="U351" s="699"/>
      <c r="V351" s="690" t="str">
        <f>MID(D351,2,7)</f>
        <v>2.04.03</v>
      </c>
      <c r="W351" s="699" t="e">
        <f>VLOOKUP(V351,kelompok,2,0)</f>
        <v>#N/A</v>
      </c>
      <c r="X351" s="699">
        <v>5</v>
      </c>
      <c r="Y351" s="816">
        <f>(Q351)/X351</f>
        <v>2930486.0215053763</v>
      </c>
      <c r="Z351" s="823">
        <f>2013-AH351+1</f>
        <v>1</v>
      </c>
      <c r="AA351" s="824">
        <f>IF(Z351&gt;X351,Q351,Y351*Z351)</f>
        <v>2930486.0215053763</v>
      </c>
      <c r="AB351" s="824">
        <f>IF(Q351=AA351,0,Y351)</f>
        <v>2930486.0215053763</v>
      </c>
      <c r="AC351" s="824">
        <f>IF(Q351=AA351+AB351,0,Y351)</f>
        <v>2930486.0215053763</v>
      </c>
      <c r="AD351" s="824">
        <f>IF(Q351=AA351+AB351+AC351,0,Y351)</f>
        <v>2930486.0215053763</v>
      </c>
      <c r="AE351" s="825">
        <f>IF(Q351=AA351+AB351+AC351+AD351,0,Y351)</f>
        <v>2930486.0215053763</v>
      </c>
      <c r="AF351" s="826">
        <f>IF(Q351=AA351+AB351+AC351+AD351+AE351,0,Y351)</f>
        <v>0</v>
      </c>
      <c r="AG351" s="826">
        <f t="shared" ref="AG351:AG352" si="148">IF(Q351=AA351+AB351+AC351+AD351+AE351+AF351,0,Y351)</f>
        <v>0</v>
      </c>
      <c r="AH351" s="831">
        <f t="shared" si="138"/>
        <v>2013</v>
      </c>
      <c r="AI351" s="828">
        <f t="shared" ref="AI351:AI352" si="149">Q351-(AA351+AB351+AC351+AD351+AE351+AF351+AG351)</f>
        <v>0</v>
      </c>
      <c r="AJ351" s="829">
        <f>AA351+AB351+AC351+AD351</f>
        <v>11721944.086021505</v>
      </c>
      <c r="AK351" s="830">
        <f t="shared" ref="AK351:AK352" si="150">AA351+AB351+AC351+AD351+AE351</f>
        <v>14652430.107526882</v>
      </c>
      <c r="AL351" s="840">
        <f t="shared" ref="AL351:AL352" si="151">AA351+AB351+AC351+AD351+AE351+AF351</f>
        <v>14652430.107526882</v>
      </c>
      <c r="AM351" s="840">
        <f>AA351+AB351+AC351+AD351+AE351+AF351+AG351</f>
        <v>14652430.107526882</v>
      </c>
    </row>
    <row r="352" spans="1:39" s="786" customFormat="1" ht="33" customHeight="1" x14ac:dyDescent="0.2">
      <c r="A352" s="794" t="str">
        <f t="shared" si="132"/>
        <v>02.04.03.01</v>
      </c>
      <c r="B352" s="806" t="s">
        <v>40</v>
      </c>
      <c r="C352" s="805"/>
      <c r="D352" s="777" t="s">
        <v>1243</v>
      </c>
      <c r="E352" s="777" t="s">
        <v>904</v>
      </c>
      <c r="F352" s="875" t="s">
        <v>513</v>
      </c>
      <c r="G352" s="835" t="s">
        <v>523</v>
      </c>
      <c r="H352" s="836"/>
      <c r="I352" s="807" t="s">
        <v>521</v>
      </c>
      <c r="J352" s="841">
        <v>2013</v>
      </c>
      <c r="K352" s="836"/>
      <c r="L352" s="699"/>
      <c r="M352" s="699"/>
      <c r="N352" s="699"/>
      <c r="O352" s="699"/>
      <c r="P352" s="807" t="s">
        <v>146</v>
      </c>
      <c r="Q352" s="847">
        <v>12899569.892473118</v>
      </c>
      <c r="R352" s="893"/>
      <c r="S352" s="890"/>
      <c r="T352" s="699"/>
      <c r="U352" s="699"/>
      <c r="V352" s="690" t="str">
        <f>MID(D352,2,7)</f>
        <v>2.04.03</v>
      </c>
      <c r="W352" s="699" t="e">
        <f>VLOOKUP(V352,kelompok,2,0)</f>
        <v>#N/A</v>
      </c>
      <c r="X352" s="699">
        <v>5</v>
      </c>
      <c r="Y352" s="816">
        <f>(Q352)/X352</f>
        <v>2579913.9784946237</v>
      </c>
      <c r="Z352" s="823">
        <f>2013-AH352+1</f>
        <v>1</v>
      </c>
      <c r="AA352" s="824">
        <f>IF(Z352&gt;X352,Q352,Y352*Z352)</f>
        <v>2579913.9784946237</v>
      </c>
      <c r="AB352" s="824">
        <f>IF(Q352=AA352,0,Y352)</f>
        <v>2579913.9784946237</v>
      </c>
      <c r="AC352" s="824">
        <f>IF(Q352=AA352+AB352,0,Y352)</f>
        <v>2579913.9784946237</v>
      </c>
      <c r="AD352" s="824">
        <f>IF(Q352=AA352+AB352+AC352,0,Y352)</f>
        <v>2579913.9784946237</v>
      </c>
      <c r="AE352" s="825">
        <f>IF(Q352=AA352+AB352+AC352+AD352,0,Y352)</f>
        <v>2579913.9784946237</v>
      </c>
      <c r="AF352" s="826">
        <f>IF(Q352=AA352+AB352+AC352+AD352+AE352,0,Y352)</f>
        <v>0</v>
      </c>
      <c r="AG352" s="826">
        <f t="shared" si="148"/>
        <v>0</v>
      </c>
      <c r="AH352" s="831">
        <f t="shared" si="138"/>
        <v>2013</v>
      </c>
      <c r="AI352" s="828">
        <f t="shared" si="149"/>
        <v>0</v>
      </c>
      <c r="AJ352" s="829">
        <f t="shared" ref="AJ352" si="152">AA352+AB352+AC352+AD352</f>
        <v>10319655.913978495</v>
      </c>
      <c r="AK352" s="830">
        <f t="shared" si="150"/>
        <v>12899569.892473118</v>
      </c>
      <c r="AL352" s="840">
        <f t="shared" si="151"/>
        <v>12899569.892473118</v>
      </c>
      <c r="AM352" s="840">
        <f>AA352+AB352+AC352+AD352+AE352+AF352+AG352</f>
        <v>12899569.892473118</v>
      </c>
    </row>
    <row r="353" spans="1:39" s="786" customFormat="1" ht="33" customHeight="1" x14ac:dyDescent="0.2">
      <c r="A353" s="794" t="str">
        <f t="shared" ref="A353:A358" si="153">LEFT(D353,11)</f>
        <v/>
      </c>
      <c r="C353" s="813"/>
      <c r="D353" s="777"/>
      <c r="E353" s="833"/>
      <c r="F353" s="845"/>
      <c r="G353" s="835"/>
      <c r="H353" s="836"/>
      <c r="I353" s="833"/>
      <c r="J353" s="841"/>
      <c r="K353" s="836"/>
      <c r="L353" s="699"/>
      <c r="M353" s="699"/>
      <c r="N353" s="699"/>
      <c r="O353" s="699"/>
      <c r="P353" s="841"/>
      <c r="Q353" s="847"/>
      <c r="R353" s="893"/>
      <c r="S353" s="890"/>
      <c r="T353" s="699"/>
      <c r="U353" s="699"/>
      <c r="V353" s="690"/>
      <c r="W353" s="699"/>
      <c r="X353" s="699"/>
      <c r="Y353" s="816"/>
      <c r="Z353" s="699"/>
      <c r="AA353" s="824"/>
      <c r="AB353" s="824"/>
      <c r="AC353" s="824"/>
      <c r="AD353" s="824"/>
      <c r="AE353" s="825"/>
      <c r="AF353" s="824">
        <f t="shared" ref="AF353:AF358" si="154">IF(Q353-10=AA353+AB353+AC353+AD353+AE353,0,Y353)</f>
        <v>0</v>
      </c>
      <c r="AG353" s="839"/>
      <c r="AH353" s="827"/>
      <c r="AI353" s="828">
        <f t="shared" ref="AI353:AI359" si="155">Q353-(AA353+AB353+AC353+AD353+AE353+AF353)</f>
        <v>0</v>
      </c>
      <c r="AJ353" s="803"/>
      <c r="AK353" s="804"/>
      <c r="AL353" s="699"/>
    </row>
    <row r="354" spans="1:39" s="786" customFormat="1" ht="34" customHeight="1" x14ac:dyDescent="0.2">
      <c r="A354" s="794" t="str">
        <f t="shared" si="153"/>
        <v>ALAT-ALAT K</v>
      </c>
      <c r="C354" s="805" t="s">
        <v>41</v>
      </c>
      <c r="D354" s="806" t="s">
        <v>913</v>
      </c>
      <c r="E354" s="848" t="s">
        <v>374</v>
      </c>
      <c r="F354" s="845"/>
      <c r="G354" s="835"/>
      <c r="H354" s="836"/>
      <c r="I354" s="833"/>
      <c r="J354" s="841"/>
      <c r="K354" s="836"/>
      <c r="L354" s="699"/>
      <c r="M354" s="699"/>
      <c r="N354" s="699"/>
      <c r="O354" s="699"/>
      <c r="P354" s="841"/>
      <c r="Q354" s="872"/>
      <c r="R354" s="893"/>
      <c r="S354" s="890"/>
      <c r="T354" s="699"/>
      <c r="U354" s="699"/>
      <c r="V354" s="690"/>
      <c r="W354" s="699"/>
      <c r="X354" s="699"/>
      <c r="Y354" s="816"/>
      <c r="Z354" s="699"/>
      <c r="AA354" s="824"/>
      <c r="AB354" s="824"/>
      <c r="AC354" s="824"/>
      <c r="AD354" s="824"/>
      <c r="AE354" s="825"/>
      <c r="AF354" s="824">
        <f t="shared" si="154"/>
        <v>0</v>
      </c>
      <c r="AG354" s="839"/>
      <c r="AH354" s="827"/>
      <c r="AI354" s="828">
        <f t="shared" si="155"/>
        <v>0</v>
      </c>
      <c r="AJ354" s="803"/>
      <c r="AK354" s="804"/>
      <c r="AL354" s="699"/>
    </row>
    <row r="355" spans="1:39" s="786" customFormat="1" ht="33" customHeight="1" x14ac:dyDescent="0.2">
      <c r="A355" s="794" t="str">
        <f t="shared" si="153"/>
        <v/>
      </c>
      <c r="C355" s="813"/>
      <c r="D355" s="777"/>
      <c r="E355" s="841"/>
      <c r="F355" s="845"/>
      <c r="G355" s="835"/>
      <c r="H355" s="836"/>
      <c r="I355" s="833"/>
      <c r="J355" s="841"/>
      <c r="K355" s="836"/>
      <c r="L355" s="699"/>
      <c r="M355" s="699"/>
      <c r="N355" s="699"/>
      <c r="O355" s="699"/>
      <c r="P355" s="841"/>
      <c r="Q355" s="847"/>
      <c r="R355" s="893"/>
      <c r="S355" s="890"/>
      <c r="T355" s="699"/>
      <c r="U355" s="699"/>
      <c r="V355" s="690"/>
      <c r="W355" s="699"/>
      <c r="X355" s="699"/>
      <c r="Y355" s="816"/>
      <c r="Z355" s="699"/>
      <c r="AA355" s="824"/>
      <c r="AB355" s="824"/>
      <c r="AC355" s="824"/>
      <c r="AD355" s="824"/>
      <c r="AE355" s="825"/>
      <c r="AF355" s="824">
        <f t="shared" si="154"/>
        <v>0</v>
      </c>
      <c r="AG355" s="839"/>
      <c r="AH355" s="827"/>
      <c r="AI355" s="828">
        <f t="shared" si="155"/>
        <v>0</v>
      </c>
      <c r="AJ355" s="803"/>
      <c r="AK355" s="804"/>
      <c r="AL355" s="699"/>
    </row>
    <row r="356" spans="1:39" s="786" customFormat="1" ht="37" customHeight="1" x14ac:dyDescent="0.2">
      <c r="A356" s="794" t="str">
        <f t="shared" si="153"/>
        <v>ALAT-ALAT L</v>
      </c>
      <c r="C356" s="805" t="s">
        <v>43</v>
      </c>
      <c r="D356" s="806" t="s">
        <v>914</v>
      </c>
      <c r="E356" s="848" t="s">
        <v>374</v>
      </c>
      <c r="F356" s="845"/>
      <c r="G356" s="835"/>
      <c r="H356" s="836"/>
      <c r="I356" s="833"/>
      <c r="J356" s="841"/>
      <c r="K356" s="836"/>
      <c r="L356" s="699"/>
      <c r="M356" s="699"/>
      <c r="N356" s="699"/>
      <c r="O356" s="699"/>
      <c r="P356" s="841"/>
      <c r="Q356" s="847"/>
      <c r="R356" s="893"/>
      <c r="S356" s="890"/>
      <c r="T356" s="699"/>
      <c r="U356" s="699"/>
      <c r="V356" s="690"/>
      <c r="W356" s="699"/>
      <c r="X356" s="699"/>
      <c r="Y356" s="816"/>
      <c r="Z356" s="699"/>
      <c r="AA356" s="824"/>
      <c r="AB356" s="824"/>
      <c r="AC356" s="824"/>
      <c r="AD356" s="824"/>
      <c r="AE356" s="825"/>
      <c r="AF356" s="824">
        <f t="shared" si="154"/>
        <v>0</v>
      </c>
      <c r="AG356" s="839"/>
      <c r="AH356" s="827"/>
      <c r="AI356" s="828">
        <f t="shared" si="155"/>
        <v>0</v>
      </c>
      <c r="AJ356" s="803"/>
      <c r="AK356" s="804"/>
      <c r="AL356" s="699"/>
    </row>
    <row r="357" spans="1:39" s="786" customFormat="1" ht="33" customHeight="1" x14ac:dyDescent="0.2">
      <c r="A357" s="794" t="str">
        <f t="shared" si="153"/>
        <v/>
      </c>
      <c r="C357" s="813"/>
      <c r="D357" s="777"/>
      <c r="E357" s="841"/>
      <c r="F357" s="845"/>
      <c r="G357" s="835"/>
      <c r="H357" s="836"/>
      <c r="I357" s="833"/>
      <c r="J357" s="841"/>
      <c r="K357" s="836"/>
      <c r="L357" s="699"/>
      <c r="M357" s="699"/>
      <c r="N357" s="699"/>
      <c r="O357" s="699"/>
      <c r="P357" s="841"/>
      <c r="Q357" s="847"/>
      <c r="R357" s="893"/>
      <c r="S357" s="890"/>
      <c r="T357" s="699"/>
      <c r="U357" s="699"/>
      <c r="V357" s="690"/>
      <c r="W357" s="699"/>
      <c r="X357" s="699"/>
      <c r="Y357" s="816"/>
      <c r="Z357" s="699"/>
      <c r="AA357" s="824"/>
      <c r="AB357" s="824"/>
      <c r="AC357" s="824"/>
      <c r="AD357" s="824"/>
      <c r="AE357" s="825"/>
      <c r="AF357" s="824">
        <f t="shared" si="154"/>
        <v>0</v>
      </c>
      <c r="AG357" s="839"/>
      <c r="AH357" s="827"/>
      <c r="AI357" s="828">
        <f t="shared" si="155"/>
        <v>0</v>
      </c>
      <c r="AJ357" s="803"/>
      <c r="AK357" s="804"/>
      <c r="AL357" s="699"/>
    </row>
    <row r="358" spans="1:39" s="786" customFormat="1" ht="33" customHeight="1" x14ac:dyDescent="0.2">
      <c r="A358" s="794" t="str">
        <f t="shared" si="153"/>
        <v>ALAT-ALAT K</v>
      </c>
      <c r="C358" s="805" t="s">
        <v>45</v>
      </c>
      <c r="D358" s="806" t="s">
        <v>915</v>
      </c>
      <c r="E358" s="848" t="s">
        <v>374</v>
      </c>
      <c r="F358" s="845"/>
      <c r="G358" s="835"/>
      <c r="H358" s="836"/>
      <c r="I358" s="833"/>
      <c r="J358" s="841"/>
      <c r="K358" s="836"/>
      <c r="L358" s="699"/>
      <c r="M358" s="699"/>
      <c r="N358" s="699"/>
      <c r="O358" s="699"/>
      <c r="P358" s="841"/>
      <c r="Q358" s="847"/>
      <c r="R358" s="893"/>
      <c r="S358" s="890"/>
      <c r="T358" s="699"/>
      <c r="U358" s="699"/>
      <c r="V358" s="690"/>
      <c r="W358" s="699"/>
      <c r="X358" s="699"/>
      <c r="Y358" s="816"/>
      <c r="Z358" s="699"/>
      <c r="AA358" s="824"/>
      <c r="AB358" s="824"/>
      <c r="AC358" s="824"/>
      <c r="AD358" s="824"/>
      <c r="AE358" s="825"/>
      <c r="AF358" s="824">
        <f t="shared" si="154"/>
        <v>0</v>
      </c>
      <c r="AG358" s="839"/>
      <c r="AH358" s="827"/>
      <c r="AI358" s="828">
        <f t="shared" si="155"/>
        <v>0</v>
      </c>
      <c r="AJ358" s="803"/>
      <c r="AK358" s="804"/>
      <c r="AL358" s="699"/>
    </row>
    <row r="359" spans="1:39" s="786" customFormat="1" ht="33" customHeight="1" thickBot="1" x14ac:dyDescent="0.25">
      <c r="C359" s="896"/>
      <c r="D359" s="897"/>
      <c r="E359" s="897"/>
      <c r="F359" s="897"/>
      <c r="G359" s="897"/>
      <c r="H359" s="897"/>
      <c r="I359" s="897"/>
      <c r="J359" s="898"/>
      <c r="K359" s="897"/>
      <c r="L359" s="897"/>
      <c r="M359" s="897"/>
      <c r="N359" s="897"/>
      <c r="O359" s="897"/>
      <c r="P359" s="898"/>
      <c r="Q359" s="897"/>
      <c r="R359" s="899"/>
      <c r="S359" s="890"/>
      <c r="T359" s="699"/>
      <c r="U359" s="699"/>
      <c r="V359" s="690"/>
      <c r="W359" s="699"/>
      <c r="X359" s="699"/>
      <c r="Y359" s="816"/>
      <c r="Z359" s="699"/>
      <c r="AA359" s="824"/>
      <c r="AB359" s="824"/>
      <c r="AC359" s="824"/>
      <c r="AD359" s="824"/>
      <c r="AE359" s="825"/>
      <c r="AF359" s="824"/>
      <c r="AG359" s="839"/>
      <c r="AH359" s="827"/>
      <c r="AI359" s="828">
        <f t="shared" si="155"/>
        <v>0</v>
      </c>
      <c r="AJ359" s="803"/>
      <c r="AK359" s="804"/>
      <c r="AL359" s="699"/>
    </row>
    <row r="360" spans="1:39" s="786" customFormat="1" ht="14" x14ac:dyDescent="0.2">
      <c r="J360" s="793"/>
      <c r="P360" s="793"/>
      <c r="R360" s="793"/>
      <c r="AG360" s="883"/>
      <c r="AL360" s="883"/>
      <c r="AM360" s="883"/>
    </row>
    <row r="361" spans="1:39" s="613" customFormat="1" ht="14" x14ac:dyDescent="0.2">
      <c r="J361" s="910"/>
      <c r="P361" s="910"/>
      <c r="R361" s="910"/>
      <c r="AG361" s="911"/>
      <c r="AL361" s="911"/>
      <c r="AM361" s="911"/>
    </row>
    <row r="362" spans="1:39" s="613" customFormat="1" ht="16" customHeight="1" x14ac:dyDescent="0.2">
      <c r="C362" s="1031" t="s">
        <v>373</v>
      </c>
      <c r="D362" s="1031"/>
      <c r="E362" s="1031"/>
      <c r="F362" s="1031"/>
      <c r="G362" s="1031"/>
      <c r="H362" s="592"/>
      <c r="I362" s="592"/>
      <c r="J362" s="592"/>
      <c r="K362" s="632"/>
      <c r="L362" s="632"/>
      <c r="M362" s="1036" t="s">
        <v>1265</v>
      </c>
      <c r="N362" s="1036"/>
      <c r="O362" s="1036"/>
      <c r="P362" s="1036"/>
      <c r="Q362" s="632"/>
      <c r="R362" s="632"/>
      <c r="S362" s="912"/>
      <c r="T362" s="912"/>
      <c r="U362" s="913"/>
      <c r="AG362" s="911"/>
      <c r="AL362" s="911"/>
      <c r="AM362" s="911"/>
    </row>
    <row r="363" spans="1:39" s="613" customFormat="1" ht="16" customHeight="1" x14ac:dyDescent="0.2">
      <c r="C363" s="1032" t="s">
        <v>1175</v>
      </c>
      <c r="D363" s="1032"/>
      <c r="E363" s="1032"/>
      <c r="F363" s="1032"/>
      <c r="G363" s="1032"/>
      <c r="H363" s="592"/>
      <c r="I363" s="592"/>
      <c r="J363" s="593"/>
      <c r="K363" s="633"/>
      <c r="L363" s="633"/>
      <c r="M363" s="633"/>
      <c r="N363" s="633"/>
      <c r="O363" s="633"/>
      <c r="P363" s="910"/>
      <c r="R363" s="614"/>
      <c r="AG363" s="911"/>
      <c r="AL363" s="911"/>
      <c r="AM363" s="911"/>
    </row>
    <row r="364" spans="1:39" s="613" customFormat="1" ht="16" customHeight="1" x14ac:dyDescent="0.2">
      <c r="C364" s="1032" t="s">
        <v>145</v>
      </c>
      <c r="D364" s="1032"/>
      <c r="E364" s="1032"/>
      <c r="F364" s="1032"/>
      <c r="G364" s="1032"/>
      <c r="H364" s="592"/>
      <c r="I364" s="592"/>
      <c r="J364" s="592"/>
      <c r="K364" s="633"/>
      <c r="L364" s="633"/>
      <c r="M364" s="1034" t="s">
        <v>143</v>
      </c>
      <c r="N364" s="1034"/>
      <c r="O364" s="1034"/>
      <c r="P364" s="1034"/>
      <c r="Q364" s="633"/>
      <c r="R364" s="633"/>
      <c r="S364" s="912"/>
      <c r="T364" s="912"/>
      <c r="U364" s="913"/>
      <c r="AG364" s="911"/>
      <c r="AL364" s="911"/>
      <c r="AM364" s="911"/>
    </row>
    <row r="365" spans="1:39" s="613" customFormat="1" ht="16" customHeight="1" x14ac:dyDescent="0.2">
      <c r="C365" s="615"/>
      <c r="D365" s="615"/>
      <c r="E365" s="615"/>
      <c r="F365" s="616"/>
      <c r="G365" s="592"/>
      <c r="H365" s="592"/>
      <c r="I365" s="594"/>
      <c r="J365" s="594"/>
      <c r="K365" s="612"/>
      <c r="L365" s="617"/>
      <c r="M365" s="612"/>
      <c r="N365" s="617"/>
      <c r="O365" s="618"/>
      <c r="R365" s="614"/>
      <c r="AG365" s="911"/>
      <c r="AL365" s="911"/>
      <c r="AM365" s="911"/>
    </row>
    <row r="366" spans="1:39" s="613" customFormat="1" ht="16" customHeight="1" x14ac:dyDescent="0.2">
      <c r="C366" s="615"/>
      <c r="D366" s="615"/>
      <c r="E366" s="615"/>
      <c r="F366" s="616"/>
      <c r="G366" s="592"/>
      <c r="H366" s="592"/>
      <c r="I366" s="594"/>
      <c r="J366" s="594"/>
      <c r="K366" s="612"/>
      <c r="L366" s="617"/>
      <c r="M366" s="612"/>
      <c r="N366" s="617"/>
      <c r="O366" s="618"/>
      <c r="R366" s="614"/>
      <c r="AG366" s="911"/>
      <c r="AL366" s="911"/>
      <c r="AM366" s="911"/>
    </row>
    <row r="367" spans="1:39" s="613" customFormat="1" ht="16" customHeight="1" x14ac:dyDescent="0.2">
      <c r="C367" s="615"/>
      <c r="D367" s="615"/>
      <c r="E367" s="615"/>
      <c r="F367" s="616"/>
      <c r="G367" s="592"/>
      <c r="H367" s="592"/>
      <c r="I367" s="594"/>
      <c r="J367" s="594"/>
      <c r="K367" s="612"/>
      <c r="L367" s="617"/>
      <c r="M367" s="612"/>
      <c r="N367" s="617"/>
      <c r="O367" s="618"/>
      <c r="R367" s="614"/>
      <c r="AG367" s="911"/>
      <c r="AL367" s="911"/>
    </row>
    <row r="368" spans="1:39" s="613" customFormat="1" ht="16" customHeight="1" x14ac:dyDescent="0.2">
      <c r="C368" s="615"/>
      <c r="D368" s="615"/>
      <c r="E368" s="615"/>
      <c r="F368" s="616"/>
      <c r="G368" s="592"/>
      <c r="H368" s="592"/>
      <c r="I368" s="594"/>
      <c r="J368" s="594"/>
      <c r="K368" s="612"/>
      <c r="L368" s="617"/>
      <c r="M368" s="612"/>
      <c r="N368" s="617"/>
      <c r="O368" s="618"/>
      <c r="R368" s="614"/>
      <c r="AG368" s="911"/>
      <c r="AL368" s="911"/>
    </row>
    <row r="369" spans="3:38" s="613" customFormat="1" ht="16" customHeight="1" x14ac:dyDescent="0.2">
      <c r="C369" s="1033" t="s">
        <v>838</v>
      </c>
      <c r="D369" s="1033"/>
      <c r="E369" s="1033"/>
      <c r="F369" s="1033"/>
      <c r="G369" s="1033"/>
      <c r="H369" s="607"/>
      <c r="I369" s="608"/>
      <c r="J369" s="607"/>
      <c r="K369" s="634"/>
      <c r="L369" s="634"/>
      <c r="M369" s="1033" t="s">
        <v>975</v>
      </c>
      <c r="N369" s="1033"/>
      <c r="O369" s="1033"/>
      <c r="P369" s="1033"/>
      <c r="R369" s="614"/>
      <c r="AG369" s="911"/>
      <c r="AL369" s="911"/>
    </row>
    <row r="370" spans="3:38" s="613" customFormat="1" ht="16" customHeight="1" x14ac:dyDescent="0.2">
      <c r="C370" s="1030" t="s">
        <v>839</v>
      </c>
      <c r="D370" s="1030"/>
      <c r="E370" s="1030"/>
      <c r="F370" s="1030"/>
      <c r="G370" s="1030"/>
      <c r="H370" s="592"/>
      <c r="I370" s="592"/>
      <c r="J370" s="592"/>
      <c r="K370" s="594"/>
      <c r="L370" s="594"/>
      <c r="M370" s="1030" t="s">
        <v>976</v>
      </c>
      <c r="N370" s="1030"/>
      <c r="O370" s="1030"/>
      <c r="P370" s="1030"/>
      <c r="Q370" s="914"/>
      <c r="R370" s="914"/>
      <c r="S370" s="915"/>
      <c r="T370" s="915"/>
      <c r="U370" s="916"/>
      <c r="AG370" s="911"/>
      <c r="AL370" s="911"/>
    </row>
    <row r="371" spans="3:38" s="613" customFormat="1" ht="14" x14ac:dyDescent="0.2">
      <c r="C371" s="617"/>
      <c r="D371" s="617"/>
      <c r="E371" s="617"/>
      <c r="F371" s="617"/>
      <c r="G371" s="915"/>
      <c r="H371" s="915"/>
      <c r="J371" s="910"/>
      <c r="N371" s="617"/>
      <c r="O371" s="617"/>
      <c r="P371" s="617"/>
      <c r="Q371" s="617"/>
      <c r="R371" s="617"/>
      <c r="S371" s="912"/>
      <c r="T371" s="912"/>
      <c r="U371" s="913"/>
      <c r="AG371" s="911"/>
      <c r="AL371" s="911"/>
    </row>
    <row r="372" spans="3:38" s="613" customFormat="1" ht="14" x14ac:dyDescent="0.2">
      <c r="G372" s="912"/>
      <c r="H372" s="912"/>
      <c r="J372" s="910"/>
      <c r="K372" s="917"/>
      <c r="P372" s="910"/>
      <c r="Q372" s="915"/>
      <c r="R372" s="916"/>
      <c r="S372" s="916"/>
      <c r="T372" s="916"/>
      <c r="U372" s="916"/>
      <c r="AG372" s="911"/>
    </row>
    <row r="373" spans="3:38" x14ac:dyDescent="0.2">
      <c r="D373" s="126"/>
      <c r="E373" s="126"/>
      <c r="F373" s="126"/>
      <c r="J373" s="560"/>
      <c r="K373" s="559"/>
      <c r="Q373" s="134"/>
      <c r="R373" s="133"/>
      <c r="S373" s="561"/>
      <c r="T373" s="561"/>
      <c r="U373" s="561"/>
    </row>
    <row r="374" spans="3:38" x14ac:dyDescent="0.2">
      <c r="K374" s="559"/>
    </row>
    <row r="375" spans="3:38" x14ac:dyDescent="0.2">
      <c r="K375" s="559"/>
    </row>
    <row r="376" spans="3:38" x14ac:dyDescent="0.2">
      <c r="L376" s="559"/>
    </row>
    <row r="377" spans="3:38" x14ac:dyDescent="0.2">
      <c r="L377" s="559"/>
      <c r="N377" s="559"/>
    </row>
    <row r="378" spans="3:38" x14ac:dyDescent="0.2">
      <c r="L378" s="559"/>
    </row>
  </sheetData>
  <autoFilter ref="A9:AO359" xr:uid="{00000000-0009-0000-0000-000004000000}"/>
  <mergeCells count="37">
    <mergeCell ref="C2:U2"/>
    <mergeCell ref="C3:U3"/>
    <mergeCell ref="C4:U4"/>
    <mergeCell ref="C6:C8"/>
    <mergeCell ref="D6:D8"/>
    <mergeCell ref="E6:E8"/>
    <mergeCell ref="F6:F8"/>
    <mergeCell ref="G6:G8"/>
    <mergeCell ref="H6:H8"/>
    <mergeCell ref="I6:I8"/>
    <mergeCell ref="J6:J8"/>
    <mergeCell ref="K6:O6"/>
    <mergeCell ref="P6:P8"/>
    <mergeCell ref="Q6:Q8"/>
    <mergeCell ref="AM6:AM8"/>
    <mergeCell ref="AJ6:AJ8"/>
    <mergeCell ref="AK6:AK8"/>
    <mergeCell ref="AL6:AL8"/>
    <mergeCell ref="K7:K8"/>
    <mergeCell ref="L7:L8"/>
    <mergeCell ref="M7:M8"/>
    <mergeCell ref="N7:N8"/>
    <mergeCell ref="O7:O8"/>
    <mergeCell ref="S7:S8"/>
    <mergeCell ref="R6:R8"/>
    <mergeCell ref="T7:U7"/>
    <mergeCell ref="S6:U6"/>
    <mergeCell ref="M362:P362"/>
    <mergeCell ref="M364:P364"/>
    <mergeCell ref="M369:P369"/>
    <mergeCell ref="M370:P370"/>
    <mergeCell ref="C5:F5"/>
    <mergeCell ref="C362:G362"/>
    <mergeCell ref="C363:G363"/>
    <mergeCell ref="C364:G364"/>
    <mergeCell ref="C369:G369"/>
    <mergeCell ref="C370:G370"/>
  </mergeCells>
  <pageMargins left="0.69" right="0.61811023600000004" top="1.1299999999999999" bottom="0.70866141732283505" header="0.31496062992126" footer="0.31496062992126"/>
  <pageSetup paperSize="5" scale="55" orientation="landscape"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2:AI40"/>
  <sheetViews>
    <sheetView view="pageBreakPreview" topLeftCell="A25" zoomScale="80" zoomScaleNormal="80" zoomScaleSheetLayoutView="80" workbookViewId="0">
      <selection activeCell="A31" sqref="A31:D31"/>
    </sheetView>
  </sheetViews>
  <sheetFormatPr baseColWidth="10" defaultColWidth="8.83203125" defaultRowHeight="15" x14ac:dyDescent="0.2"/>
  <cols>
    <col min="1" max="1" width="6.5" style="32" bestFit="1" customWidth="1"/>
    <col min="2" max="2" width="35" style="32" customWidth="1"/>
    <col min="3" max="3" width="19.5" style="32" customWidth="1"/>
    <col min="4" max="5" width="11.1640625" style="32" customWidth="1"/>
    <col min="6" max="6" width="14" style="32" customWidth="1"/>
    <col min="7" max="7" width="10.1640625" style="32" customWidth="1"/>
    <col min="8" max="8" width="10.83203125" style="32" customWidth="1"/>
    <col min="9" max="9" width="27.1640625" style="32" customWidth="1"/>
    <col min="10" max="10" width="11.5" style="32" customWidth="1"/>
    <col min="11" max="11" width="12.1640625" style="32" customWidth="1"/>
    <col min="12" max="12" width="12" style="32" customWidth="1"/>
    <col min="13" max="13" width="17" style="32" customWidth="1"/>
    <col min="14" max="14" width="13.6640625" style="32" customWidth="1"/>
    <col min="15" max="15" width="11.1640625" style="32" customWidth="1"/>
    <col min="16" max="16" width="18.83203125" style="32" bestFit="1" customWidth="1"/>
    <col min="17" max="17" width="13.5" style="32" customWidth="1"/>
    <col min="18" max="18" width="9.6640625" customWidth="1"/>
    <col min="19" max="19" width="35.5" customWidth="1"/>
    <col min="20" max="20" width="13.33203125" customWidth="1"/>
    <col min="21" max="21" width="15.33203125" style="169" customWidth="1"/>
    <col min="22" max="22" width="13.33203125" style="171" customWidth="1"/>
    <col min="23" max="23" width="18" style="169" customWidth="1"/>
    <col min="24" max="26" width="14.6640625" style="169" customWidth="1"/>
    <col min="27" max="29" width="19.5" style="169" customWidth="1"/>
    <col min="30" max="30" width="13.33203125" style="170" customWidth="1"/>
    <col min="31" max="31" width="17.5" style="169" customWidth="1"/>
    <col min="32" max="32" width="21" style="169" customWidth="1"/>
    <col min="33" max="33" width="17.6640625" style="169" customWidth="1"/>
    <col min="34" max="34" width="17.5" style="169" customWidth="1"/>
    <col min="35" max="35" width="15.83203125" customWidth="1"/>
    <col min="36" max="36" width="9.1640625" customWidth="1"/>
  </cols>
  <sheetData>
    <row r="2" spans="1:35" s="609" customFormat="1" ht="25" x14ac:dyDescent="0.25">
      <c r="A2" s="1095" t="s">
        <v>370</v>
      </c>
      <c r="B2" s="1095"/>
      <c r="C2" s="1095"/>
      <c r="D2" s="1095"/>
      <c r="E2" s="1095"/>
      <c r="F2" s="1095"/>
      <c r="G2" s="1095"/>
      <c r="H2" s="1095"/>
      <c r="I2" s="1095"/>
      <c r="J2" s="1095"/>
      <c r="K2" s="1095"/>
      <c r="L2" s="1095"/>
      <c r="M2" s="1095"/>
      <c r="N2" s="1095"/>
      <c r="O2" s="1095"/>
      <c r="P2" s="1095"/>
      <c r="Q2" s="1095"/>
      <c r="U2" s="731"/>
      <c r="V2" s="732"/>
      <c r="W2" s="731"/>
      <c r="X2" s="731"/>
      <c r="Y2" s="731"/>
      <c r="Z2" s="731"/>
      <c r="AA2" s="731"/>
      <c r="AB2" s="731"/>
      <c r="AC2" s="731"/>
      <c r="AD2" s="733"/>
      <c r="AE2" s="731"/>
      <c r="AF2" s="731"/>
      <c r="AG2" s="731"/>
      <c r="AH2" s="731"/>
    </row>
    <row r="3" spans="1:35" s="609" customFormat="1" ht="25" x14ac:dyDescent="0.25">
      <c r="A3" s="1095" t="s">
        <v>371</v>
      </c>
      <c r="B3" s="1095"/>
      <c r="C3" s="1095"/>
      <c r="D3" s="1095"/>
      <c r="E3" s="1095"/>
      <c r="F3" s="1095"/>
      <c r="G3" s="1095"/>
      <c r="H3" s="1095"/>
      <c r="I3" s="1095"/>
      <c r="J3" s="1095"/>
      <c r="K3" s="1095"/>
      <c r="L3" s="1095"/>
      <c r="M3" s="1095"/>
      <c r="N3" s="1095"/>
      <c r="O3" s="1095"/>
      <c r="P3" s="1095"/>
      <c r="Q3" s="1095"/>
      <c r="U3" s="731"/>
      <c r="V3" s="732"/>
      <c r="W3" s="731"/>
      <c r="X3" s="731"/>
      <c r="Y3" s="731"/>
      <c r="Z3" s="731"/>
      <c r="AA3" s="731"/>
      <c r="AB3" s="731"/>
      <c r="AC3" s="731"/>
      <c r="AD3" s="733"/>
      <c r="AE3" s="731"/>
      <c r="AF3" s="731"/>
      <c r="AG3" s="731"/>
      <c r="AH3" s="731"/>
    </row>
    <row r="4" spans="1:35" s="609" customFormat="1" ht="14" x14ac:dyDescent="0.15">
      <c r="A4" s="657"/>
      <c r="B4" s="657"/>
      <c r="C4" s="657"/>
      <c r="D4" s="657"/>
      <c r="E4" s="657"/>
      <c r="F4" s="657"/>
      <c r="G4" s="657"/>
      <c r="H4" s="657"/>
      <c r="I4" s="657"/>
      <c r="J4" s="657"/>
      <c r="K4" s="657"/>
      <c r="L4" s="657"/>
      <c r="M4" s="657"/>
      <c r="N4" s="657"/>
      <c r="O4" s="657"/>
      <c r="P4" s="657"/>
      <c r="Q4" s="657"/>
      <c r="U4" s="731"/>
      <c r="V4" s="732"/>
      <c r="W4" s="731"/>
      <c r="X4" s="731"/>
      <c r="Y4" s="731"/>
      <c r="Z4" s="731"/>
      <c r="AA4" s="731"/>
      <c r="AB4" s="731"/>
      <c r="AC4" s="731"/>
      <c r="AD4" s="733"/>
      <c r="AE4" s="731"/>
      <c r="AF4" s="731"/>
      <c r="AG4" s="731"/>
      <c r="AH4" s="731"/>
    </row>
    <row r="5" spans="1:35" s="609" customFormat="1" ht="12.75" customHeight="1" x14ac:dyDescent="0.15">
      <c r="A5" s="657"/>
      <c r="B5" s="657"/>
      <c r="C5" s="657"/>
      <c r="D5" s="657"/>
      <c r="E5" s="657"/>
      <c r="F5" s="657"/>
      <c r="G5" s="657"/>
      <c r="H5" s="657"/>
      <c r="I5" s="657"/>
      <c r="J5" s="657"/>
      <c r="K5" s="657"/>
      <c r="L5" s="657"/>
      <c r="M5" s="657"/>
      <c r="N5" s="657"/>
      <c r="O5" s="657"/>
      <c r="P5" s="657"/>
      <c r="Q5" s="657"/>
      <c r="U5" s="731"/>
      <c r="V5" s="732"/>
      <c r="W5" s="731"/>
      <c r="X5" s="731"/>
      <c r="Y5" s="731"/>
      <c r="Z5" s="731"/>
      <c r="AA5" s="731"/>
      <c r="AB5" s="731"/>
      <c r="AC5" s="731"/>
      <c r="AD5" s="733"/>
      <c r="AE5" s="731"/>
      <c r="AF5" s="731"/>
      <c r="AG5" s="731"/>
      <c r="AH5" s="731"/>
    </row>
    <row r="6" spans="1:35" s="609" customFormat="1" thickBot="1" x14ac:dyDescent="0.2">
      <c r="A6" s="658"/>
      <c r="B6" s="707" t="s">
        <v>369</v>
      </c>
      <c r="C6" s="635" t="s">
        <v>512</v>
      </c>
      <c r="D6" s="658"/>
      <c r="E6" s="658"/>
      <c r="F6" s="658"/>
      <c r="G6" s="658"/>
      <c r="H6" s="658"/>
      <c r="I6" s="658"/>
      <c r="J6" s="658"/>
      <c r="K6" s="658"/>
      <c r="L6" s="658"/>
      <c r="M6" s="658"/>
      <c r="N6" s="658"/>
      <c r="O6" s="658"/>
      <c r="P6" s="658"/>
      <c r="Q6" s="658"/>
      <c r="U6" s="731"/>
      <c r="V6" s="732"/>
      <c r="W6" s="731"/>
      <c r="X6" s="731"/>
      <c r="Y6" s="731"/>
      <c r="Z6" s="731"/>
      <c r="AA6" s="731"/>
      <c r="AB6" s="731"/>
      <c r="AC6" s="731"/>
      <c r="AD6" s="733"/>
      <c r="AE6" s="731"/>
      <c r="AF6" s="731"/>
      <c r="AG6" s="731"/>
      <c r="AH6" s="731"/>
    </row>
    <row r="7" spans="1:35" s="734" customFormat="1" ht="33" customHeight="1" x14ac:dyDescent="0.15">
      <c r="A7" s="1096" t="s">
        <v>918</v>
      </c>
      <c r="B7" s="1091" t="s">
        <v>920</v>
      </c>
      <c r="C7" s="1091" t="s">
        <v>919</v>
      </c>
      <c r="D7" s="1091" t="s">
        <v>927</v>
      </c>
      <c r="E7" s="1091" t="s">
        <v>937</v>
      </c>
      <c r="F7" s="1091" t="s">
        <v>938</v>
      </c>
      <c r="G7" s="1091"/>
      <c r="H7" s="1091"/>
      <c r="I7" s="1091" t="s">
        <v>940</v>
      </c>
      <c r="J7" s="1091" t="s">
        <v>941</v>
      </c>
      <c r="K7" s="1091"/>
      <c r="L7" s="1091" t="s">
        <v>928</v>
      </c>
      <c r="M7" s="1091" t="s">
        <v>942</v>
      </c>
      <c r="N7" s="1091" t="s">
        <v>943</v>
      </c>
      <c r="O7" s="1091" t="s">
        <v>936</v>
      </c>
      <c r="P7" s="1091" t="s">
        <v>1255</v>
      </c>
      <c r="Q7" s="1092" t="s">
        <v>923</v>
      </c>
      <c r="R7" s="659" t="s">
        <v>944</v>
      </c>
      <c r="S7" s="659" t="s">
        <v>804</v>
      </c>
      <c r="T7" s="659" t="s">
        <v>805</v>
      </c>
      <c r="U7" s="704" t="s">
        <v>806</v>
      </c>
      <c r="V7" s="708" t="s">
        <v>100</v>
      </c>
      <c r="W7" s="704" t="s">
        <v>807</v>
      </c>
      <c r="X7" s="704" t="s">
        <v>807</v>
      </c>
      <c r="Y7" s="704" t="s">
        <v>807</v>
      </c>
      <c r="Z7" s="704" t="s">
        <v>807</v>
      </c>
      <c r="AA7" s="704" t="s">
        <v>807</v>
      </c>
      <c r="AB7" s="704" t="s">
        <v>807</v>
      </c>
      <c r="AC7" s="704" t="s">
        <v>807</v>
      </c>
      <c r="AD7" s="708" t="s">
        <v>803</v>
      </c>
      <c r="AE7" s="709" t="s">
        <v>808</v>
      </c>
      <c r="AF7" s="1084" t="s">
        <v>833</v>
      </c>
      <c r="AG7" s="1084" t="s">
        <v>832</v>
      </c>
      <c r="AH7" s="1079" t="s">
        <v>837</v>
      </c>
      <c r="AI7" s="1079" t="s">
        <v>1004</v>
      </c>
    </row>
    <row r="8" spans="1:35" s="735" customFormat="1" ht="38.25" customHeight="1" x14ac:dyDescent="0.15">
      <c r="A8" s="1097"/>
      <c r="B8" s="1087"/>
      <c r="C8" s="1087"/>
      <c r="D8" s="1087"/>
      <c r="E8" s="1087"/>
      <c r="F8" s="1087" t="s">
        <v>1277</v>
      </c>
      <c r="G8" s="1087" t="s">
        <v>1275</v>
      </c>
      <c r="H8" s="1087" t="s">
        <v>939</v>
      </c>
      <c r="I8" s="1087"/>
      <c r="J8" s="1089" t="s">
        <v>933</v>
      </c>
      <c r="K8" s="1089" t="s">
        <v>934</v>
      </c>
      <c r="L8" s="1087"/>
      <c r="M8" s="1087"/>
      <c r="N8" s="1087"/>
      <c r="O8" s="1087"/>
      <c r="P8" s="1087"/>
      <c r="Q8" s="1093"/>
      <c r="R8" s="660" t="s">
        <v>809</v>
      </c>
      <c r="S8" s="660" t="s">
        <v>810</v>
      </c>
      <c r="T8" s="660" t="s">
        <v>811</v>
      </c>
      <c r="U8" s="710" t="s">
        <v>812</v>
      </c>
      <c r="V8" s="711" t="s">
        <v>826</v>
      </c>
      <c r="W8" s="710" t="s">
        <v>827</v>
      </c>
      <c r="X8" s="710" t="s">
        <v>828</v>
      </c>
      <c r="Y8" s="710" t="s">
        <v>829</v>
      </c>
      <c r="Z8" s="710" t="s">
        <v>830</v>
      </c>
      <c r="AA8" s="710" t="s">
        <v>831</v>
      </c>
      <c r="AB8" s="710" t="s">
        <v>836</v>
      </c>
      <c r="AC8" s="710" t="s">
        <v>1003</v>
      </c>
      <c r="AD8" s="711"/>
      <c r="AE8" s="712" t="s">
        <v>814</v>
      </c>
      <c r="AF8" s="1085"/>
      <c r="AG8" s="1085"/>
      <c r="AH8" s="1080"/>
      <c r="AI8" s="1080"/>
    </row>
    <row r="9" spans="1:35" s="735" customFormat="1" thickBot="1" x14ac:dyDescent="0.2">
      <c r="A9" s="1098"/>
      <c r="B9" s="1088"/>
      <c r="C9" s="1088"/>
      <c r="D9" s="1088"/>
      <c r="E9" s="1088"/>
      <c r="F9" s="1088"/>
      <c r="G9" s="1088"/>
      <c r="H9" s="1088"/>
      <c r="I9" s="1088"/>
      <c r="J9" s="1090"/>
      <c r="K9" s="1090"/>
      <c r="L9" s="1088"/>
      <c r="M9" s="1088"/>
      <c r="N9" s="1088"/>
      <c r="O9" s="1088"/>
      <c r="P9" s="1088"/>
      <c r="Q9" s="1094"/>
      <c r="R9" s="736"/>
      <c r="S9" s="736"/>
      <c r="T9" s="736"/>
      <c r="U9" s="705"/>
      <c r="V9" s="737"/>
      <c r="W9" s="705"/>
      <c r="X9" s="705"/>
      <c r="Y9" s="705"/>
      <c r="Z9" s="705"/>
      <c r="AA9" s="705"/>
      <c r="AB9" s="705"/>
      <c r="AC9" s="705"/>
      <c r="AD9" s="737"/>
      <c r="AE9" s="738"/>
      <c r="AF9" s="1086"/>
      <c r="AG9" s="1086"/>
      <c r="AH9" s="1081"/>
      <c r="AI9" s="1081"/>
    </row>
    <row r="10" spans="1:35" s="735" customFormat="1" thickBot="1" x14ac:dyDescent="0.2">
      <c r="A10" s="764">
        <v>1</v>
      </c>
      <c r="B10" s="765">
        <v>2</v>
      </c>
      <c r="C10" s="765">
        <v>3</v>
      </c>
      <c r="D10" s="766">
        <v>4</v>
      </c>
      <c r="E10" s="766">
        <v>5</v>
      </c>
      <c r="F10" s="765">
        <v>6</v>
      </c>
      <c r="G10" s="765">
        <v>7</v>
      </c>
      <c r="H10" s="766">
        <v>8</v>
      </c>
      <c r="I10" s="767">
        <v>9</v>
      </c>
      <c r="J10" s="765">
        <v>10</v>
      </c>
      <c r="K10" s="765">
        <v>11</v>
      </c>
      <c r="L10" s="765">
        <v>12</v>
      </c>
      <c r="M10" s="765">
        <v>13</v>
      </c>
      <c r="N10" s="765">
        <v>14</v>
      </c>
      <c r="O10" s="766">
        <v>15</v>
      </c>
      <c r="P10" s="765">
        <v>16</v>
      </c>
      <c r="Q10" s="768">
        <v>17</v>
      </c>
      <c r="R10" s="662"/>
      <c r="S10" s="662"/>
      <c r="T10" s="662"/>
      <c r="U10" s="706"/>
      <c r="V10" s="708"/>
      <c r="W10" s="706"/>
      <c r="X10" s="706"/>
      <c r="Y10" s="706"/>
      <c r="Z10" s="706"/>
      <c r="AA10" s="706"/>
      <c r="AB10" s="706"/>
      <c r="AC10" s="706"/>
      <c r="AD10" s="713"/>
      <c r="AE10" s="714"/>
      <c r="AF10" s="739"/>
      <c r="AG10" s="739"/>
      <c r="AH10" s="740"/>
      <c r="AI10" s="741"/>
    </row>
    <row r="11" spans="1:35" s="613" customFormat="1" ht="36" customHeight="1" thickTop="1" x14ac:dyDescent="0.2">
      <c r="A11" s="761" t="s">
        <v>47</v>
      </c>
      <c r="B11" s="762" t="s">
        <v>945</v>
      </c>
      <c r="C11" s="762"/>
      <c r="D11" s="769"/>
      <c r="E11" s="769"/>
      <c r="F11" s="769"/>
      <c r="G11" s="769"/>
      <c r="H11" s="769"/>
      <c r="I11" s="769"/>
      <c r="J11" s="769"/>
      <c r="K11" s="769"/>
      <c r="L11" s="769"/>
      <c r="M11" s="769"/>
      <c r="N11" s="769"/>
      <c r="O11" s="769"/>
      <c r="P11" s="763"/>
      <c r="Q11" s="770"/>
      <c r="R11" s="662"/>
      <c r="S11" s="662"/>
      <c r="T11" s="662"/>
      <c r="U11" s="706"/>
      <c r="V11" s="708"/>
      <c r="W11" s="706"/>
      <c r="X11" s="706"/>
      <c r="Y11" s="706"/>
      <c r="Z11" s="706"/>
      <c r="AA11" s="706"/>
      <c r="AB11" s="706"/>
      <c r="AC11" s="706"/>
      <c r="AD11" s="713"/>
      <c r="AE11" s="714"/>
      <c r="AF11" s="747"/>
      <c r="AG11" s="747"/>
      <c r="AH11" s="748"/>
      <c r="AI11" s="691"/>
    </row>
    <row r="12" spans="1:35" s="613" customFormat="1" ht="36" customHeight="1" x14ac:dyDescent="0.2">
      <c r="A12" s="749" t="s">
        <v>49</v>
      </c>
      <c r="B12" s="750" t="s">
        <v>652</v>
      </c>
      <c r="C12" s="702"/>
      <c r="D12" s="688"/>
      <c r="E12" s="688"/>
      <c r="F12" s="688"/>
      <c r="G12" s="688"/>
      <c r="H12" s="688"/>
      <c r="I12" s="688"/>
      <c r="J12" s="688"/>
      <c r="K12" s="688"/>
      <c r="L12" s="688"/>
      <c r="M12" s="688"/>
      <c r="N12" s="688"/>
      <c r="O12" s="688"/>
      <c r="P12" s="751">
        <f>SUBTOTAL(9,P$13:P$23)</f>
        <v>1343097730.8614206</v>
      </c>
      <c r="Q12" s="771"/>
      <c r="R12" s="667"/>
      <c r="S12" s="667"/>
      <c r="T12" s="667"/>
      <c r="U12" s="715"/>
      <c r="V12" s="716"/>
      <c r="W12" s="744">
        <f t="shared" ref="W12:AC12" si="0">SUBTOTAL(9,W$13:W$23)</f>
        <v>256755314.32059896</v>
      </c>
      <c r="X12" s="744">
        <f t="shared" si="0"/>
        <v>20455570.617228419</v>
      </c>
      <c r="Y12" s="745">
        <f t="shared" si="0"/>
        <v>23375990.617228419</v>
      </c>
      <c r="Z12" s="745">
        <f t="shared" si="0"/>
        <v>23375990.617228419</v>
      </c>
      <c r="AA12" s="745">
        <f t="shared" si="0"/>
        <v>23375990.617228419</v>
      </c>
      <c r="AB12" s="745">
        <f t="shared" si="0"/>
        <v>23375990.617228419</v>
      </c>
      <c r="AC12" s="744">
        <f t="shared" si="0"/>
        <v>21122690.617228415</v>
      </c>
      <c r="AD12" s="718"/>
      <c r="AE12" s="745">
        <f>SUBTOTAL(9,AE$13:AE$23)</f>
        <v>951260192.83745134</v>
      </c>
      <c r="AF12" s="745">
        <f>SUBTOTAL(9,AF$13:AF$23)</f>
        <v>323962866.17228425</v>
      </c>
      <c r="AG12" s="745">
        <f>SUBTOTAL(9,AG$13:AG$23)</f>
        <v>347338856.78951252</v>
      </c>
      <c r="AH12" s="745">
        <f>SUBTOTAL(9,AH$13:AH$23)</f>
        <v>370714847.40674102</v>
      </c>
      <c r="AI12" s="745">
        <f>SUBTOTAL(9,AI$13:AI$23)</f>
        <v>391837538.02396929</v>
      </c>
    </row>
    <row r="13" spans="1:35" s="613" customFormat="1" ht="36" customHeight="1" x14ac:dyDescent="0.2">
      <c r="A13" s="752">
        <v>1</v>
      </c>
      <c r="B13" s="753" t="s">
        <v>946</v>
      </c>
      <c r="C13" s="702" t="s">
        <v>815</v>
      </c>
      <c r="D13" s="754"/>
      <c r="E13" s="688"/>
      <c r="F13" s="754" t="s">
        <v>953</v>
      </c>
      <c r="G13" s="754" t="s">
        <v>954</v>
      </c>
      <c r="H13" s="754">
        <v>499.5</v>
      </c>
      <c r="I13" s="753" t="s">
        <v>955</v>
      </c>
      <c r="J13" s="688">
        <v>2000</v>
      </c>
      <c r="K13" s="688"/>
      <c r="L13" s="688"/>
      <c r="M13" s="754"/>
      <c r="N13" s="688"/>
      <c r="O13" s="754" t="s">
        <v>146</v>
      </c>
      <c r="P13" s="755">
        <v>985486200</v>
      </c>
      <c r="Q13" s="756"/>
      <c r="R13" s="666" t="str">
        <f>MID(C13,2,7)</f>
        <v>3.11.01</v>
      </c>
      <c r="S13" s="667" t="str">
        <f t="shared" ref="S13:S23" si="1">VLOOKUP(R13,kelompok,2,0)</f>
        <v>BANGUNAN GEDUNG TEMPAT KERJA</v>
      </c>
      <c r="T13" s="667">
        <f t="shared" ref="T13:T23" si="2">VLOOKUP(R13,MASAMANFAAT,4,0)</f>
        <v>50</v>
      </c>
      <c r="U13" s="715">
        <f>(P13)/T13</f>
        <v>19709724</v>
      </c>
      <c r="V13" s="716">
        <f>2013-AD13+1</f>
        <v>14</v>
      </c>
      <c r="W13" s="715">
        <v>227132640</v>
      </c>
      <c r="X13" s="715">
        <v>16223760</v>
      </c>
      <c r="Y13" s="715">
        <v>16223760</v>
      </c>
      <c r="Z13" s="715">
        <v>16223760</v>
      </c>
      <c r="AA13" s="715">
        <v>16223760</v>
      </c>
      <c r="AB13" s="717">
        <v>16223760</v>
      </c>
      <c r="AC13" s="717">
        <v>13970460</v>
      </c>
      <c r="AD13" s="718">
        <f>J13</f>
        <v>2000</v>
      </c>
      <c r="AE13" s="746">
        <f>P13-(W13+X13+Y13+Z13+AA13+AB13+AC13)</f>
        <v>663264300</v>
      </c>
      <c r="AF13" s="747">
        <f>W13+X13+Y13+Z13</f>
        <v>275803920</v>
      </c>
      <c r="AG13" s="747">
        <f>W13+X13+Y13+Z13+AA13</f>
        <v>292027680</v>
      </c>
      <c r="AH13" s="748">
        <f>W13+X13+Y13+Z13+AA13+AB13</f>
        <v>308251440</v>
      </c>
      <c r="AI13" s="748">
        <f>W13+X13+Y13+Z13+AA13+AB13+AC13</f>
        <v>322221900</v>
      </c>
    </row>
    <row r="14" spans="1:35" s="613" customFormat="1" ht="36" customHeight="1" x14ac:dyDescent="0.2">
      <c r="A14" s="752"/>
      <c r="B14" s="753" t="s">
        <v>971</v>
      </c>
      <c r="C14" s="702" t="s">
        <v>815</v>
      </c>
      <c r="D14" s="754"/>
      <c r="E14" s="688"/>
      <c r="F14" s="754"/>
      <c r="G14" s="754"/>
      <c r="H14" s="754"/>
      <c r="I14" s="772" t="s">
        <v>968</v>
      </c>
      <c r="J14" s="688">
        <v>2019</v>
      </c>
      <c r="K14" s="688"/>
      <c r="L14" s="688"/>
      <c r="M14" s="754"/>
      <c r="N14" s="688"/>
      <c r="O14" s="754" t="s">
        <v>146</v>
      </c>
      <c r="P14" s="755"/>
      <c r="Q14" s="756"/>
      <c r="R14" s="666"/>
      <c r="S14" s="667"/>
      <c r="T14" s="667"/>
      <c r="U14" s="715"/>
      <c r="V14" s="716"/>
      <c r="W14" s="715"/>
      <c r="X14" s="715"/>
      <c r="Y14" s="715"/>
      <c r="Z14" s="715"/>
      <c r="AA14" s="715"/>
      <c r="AB14" s="717"/>
      <c r="AC14" s="717"/>
      <c r="AD14" s="718"/>
      <c r="AE14" s="746"/>
      <c r="AF14" s="747"/>
      <c r="AG14" s="747"/>
      <c r="AH14" s="748"/>
      <c r="AI14" s="748"/>
    </row>
    <row r="15" spans="1:35" s="613" customFormat="1" ht="36" customHeight="1" x14ac:dyDescent="0.2">
      <c r="A15" s="752"/>
      <c r="B15" s="753" t="s">
        <v>974</v>
      </c>
      <c r="C15" s="702" t="s">
        <v>815</v>
      </c>
      <c r="D15" s="754"/>
      <c r="E15" s="688"/>
      <c r="F15" s="754"/>
      <c r="G15" s="754"/>
      <c r="H15" s="754"/>
      <c r="I15" s="772" t="s">
        <v>968</v>
      </c>
      <c r="J15" s="688">
        <v>2019</v>
      </c>
      <c r="K15" s="688"/>
      <c r="L15" s="688"/>
      <c r="M15" s="754"/>
      <c r="N15" s="688"/>
      <c r="O15" s="754" t="s">
        <v>146</v>
      </c>
      <c r="P15" s="755"/>
      <c r="Q15" s="756"/>
      <c r="R15" s="666"/>
      <c r="S15" s="667"/>
      <c r="T15" s="667"/>
      <c r="U15" s="715"/>
      <c r="V15" s="716"/>
      <c r="W15" s="715"/>
      <c r="X15" s="715"/>
      <c r="Y15" s="715"/>
      <c r="Z15" s="715"/>
      <c r="AA15" s="715"/>
      <c r="AB15" s="717"/>
      <c r="AC15" s="717"/>
      <c r="AD15" s="718"/>
      <c r="AE15" s="746"/>
      <c r="AF15" s="747"/>
      <c r="AG15" s="747"/>
      <c r="AH15" s="748"/>
      <c r="AI15" s="748"/>
    </row>
    <row r="16" spans="1:35" s="613" customFormat="1" ht="36" customHeight="1" x14ac:dyDescent="0.2">
      <c r="A16" s="752">
        <v>2</v>
      </c>
      <c r="B16" s="699" t="s">
        <v>947</v>
      </c>
      <c r="C16" s="702" t="s">
        <v>815</v>
      </c>
      <c r="D16" s="773" t="s">
        <v>390</v>
      </c>
      <c r="E16" s="688"/>
      <c r="F16" s="702"/>
      <c r="G16" s="754" t="s">
        <v>954</v>
      </c>
      <c r="H16" s="691"/>
      <c r="I16" s="774" t="s">
        <v>956</v>
      </c>
      <c r="J16" s="688">
        <v>2007</v>
      </c>
      <c r="K16" s="688"/>
      <c r="L16" s="688"/>
      <c r="M16" s="775" t="s">
        <v>959</v>
      </c>
      <c r="N16" s="688"/>
      <c r="O16" s="754" t="s">
        <v>146</v>
      </c>
      <c r="P16" s="755">
        <v>52055864</v>
      </c>
      <c r="Q16" s="776"/>
      <c r="R16" s="666" t="str">
        <f t="shared" ref="R16:R22" si="3">MID(C16,2,7)</f>
        <v>3.11.01</v>
      </c>
      <c r="S16" s="667" t="str">
        <f t="shared" si="1"/>
        <v>BANGUNAN GEDUNG TEMPAT KERJA</v>
      </c>
      <c r="T16" s="667">
        <f t="shared" si="2"/>
        <v>50</v>
      </c>
      <c r="U16" s="715">
        <f t="shared" ref="U16:U23" si="4">(P16)/T16</f>
        <v>1041117.28</v>
      </c>
      <c r="V16" s="716">
        <f t="shared" ref="V16:V23" si="5">2013-AD16+1</f>
        <v>7</v>
      </c>
      <c r="W16" s="715">
        <f t="shared" ref="W16:W22" si="6">IF(V16&gt;T16,P16,U16*V16)</f>
        <v>7287820.96</v>
      </c>
      <c r="X16" s="715">
        <f t="shared" ref="X16:X22" si="7">IF(P16=W16,0,U16)</f>
        <v>1041117.28</v>
      </c>
      <c r="Y16" s="715">
        <f t="shared" ref="Y16:Y23" si="8">IF(P16=W16+X16,0,U16)</f>
        <v>1041117.28</v>
      </c>
      <c r="Z16" s="715">
        <f t="shared" ref="Z16:Z23" si="9">IF(P16=X16+Y16+W16,0,U16)</f>
        <v>1041117.28</v>
      </c>
      <c r="AA16" s="715">
        <f t="shared" ref="AA16:AA23" si="10">IF(P16=W16+X16+Y16+Z16,0,U16)</f>
        <v>1041117.28</v>
      </c>
      <c r="AB16" s="717">
        <f t="shared" ref="AB16:AB23" si="11">IF(P16=W16+X16+Y16+Z16+AA16,0,U16)</f>
        <v>1041117.28</v>
      </c>
      <c r="AC16" s="717">
        <f t="shared" ref="AC16:AC25" si="12">IF(P16=W16+X16+Y16+Z16+AA16+AB16,0,U16)</f>
        <v>1041117.28</v>
      </c>
      <c r="AD16" s="718">
        <f>J16</f>
        <v>2007</v>
      </c>
      <c r="AE16" s="746">
        <f t="shared" ref="AE16:AE23" si="13">P16-(W16+X16+Y16+Z16+AA16+AB16+AC16)</f>
        <v>38521339.359999999</v>
      </c>
      <c r="AF16" s="747">
        <f t="shared" ref="AF16:AF23" si="14">W16+X16+Y16+Z16</f>
        <v>10411172.799999999</v>
      </c>
      <c r="AG16" s="747">
        <f t="shared" ref="AG16:AG23" si="15">W16+X16+Y16+Z16+AA16</f>
        <v>11452290.079999998</v>
      </c>
      <c r="AH16" s="748">
        <f t="shared" ref="AH16:AH23" si="16">W16+X16+Y16+Z16+AA16+AB16</f>
        <v>12493407.359999998</v>
      </c>
      <c r="AI16" s="748">
        <f t="shared" ref="AI16:AI23" si="17">W16+X16+Y16+Z16+AA16+AB16+AC16</f>
        <v>13534524.639999997</v>
      </c>
    </row>
    <row r="17" spans="1:35" s="613" customFormat="1" ht="36" customHeight="1" x14ac:dyDescent="0.2">
      <c r="A17" s="752">
        <v>3</v>
      </c>
      <c r="B17" s="699" t="s">
        <v>947</v>
      </c>
      <c r="C17" s="702" t="s">
        <v>815</v>
      </c>
      <c r="D17" s="773" t="s">
        <v>426</v>
      </c>
      <c r="E17" s="688"/>
      <c r="F17" s="691"/>
      <c r="G17" s="754" t="s">
        <v>954</v>
      </c>
      <c r="H17" s="691"/>
      <c r="I17" s="774" t="s">
        <v>957</v>
      </c>
      <c r="J17" s="688">
        <v>2007</v>
      </c>
      <c r="K17" s="688"/>
      <c r="L17" s="688"/>
      <c r="M17" s="775" t="s">
        <v>959</v>
      </c>
      <c r="N17" s="688"/>
      <c r="O17" s="754" t="s">
        <v>146</v>
      </c>
      <c r="P17" s="755">
        <v>52055864</v>
      </c>
      <c r="Q17" s="776"/>
      <c r="R17" s="666" t="str">
        <f t="shared" si="3"/>
        <v>3.11.01</v>
      </c>
      <c r="S17" s="667" t="str">
        <f t="shared" si="1"/>
        <v>BANGUNAN GEDUNG TEMPAT KERJA</v>
      </c>
      <c r="T17" s="667">
        <f t="shared" si="2"/>
        <v>50</v>
      </c>
      <c r="U17" s="715">
        <f t="shared" si="4"/>
        <v>1041117.28</v>
      </c>
      <c r="V17" s="716">
        <f t="shared" si="5"/>
        <v>7</v>
      </c>
      <c r="W17" s="715">
        <f t="shared" si="6"/>
        <v>7287820.96</v>
      </c>
      <c r="X17" s="715">
        <f t="shared" si="7"/>
        <v>1041117.28</v>
      </c>
      <c r="Y17" s="715">
        <f t="shared" si="8"/>
        <v>1041117.28</v>
      </c>
      <c r="Z17" s="715">
        <f t="shared" si="9"/>
        <v>1041117.28</v>
      </c>
      <c r="AA17" s="715">
        <f t="shared" si="10"/>
        <v>1041117.28</v>
      </c>
      <c r="AB17" s="717">
        <f t="shared" si="11"/>
        <v>1041117.28</v>
      </c>
      <c r="AC17" s="717">
        <f t="shared" si="12"/>
        <v>1041117.28</v>
      </c>
      <c r="AD17" s="718">
        <f t="shared" ref="AD17:AD23" si="18">J17</f>
        <v>2007</v>
      </c>
      <c r="AE17" s="746">
        <f t="shared" si="13"/>
        <v>38521339.359999999</v>
      </c>
      <c r="AF17" s="747">
        <f t="shared" si="14"/>
        <v>10411172.799999999</v>
      </c>
      <c r="AG17" s="747">
        <f t="shared" si="15"/>
        <v>11452290.079999998</v>
      </c>
      <c r="AH17" s="748">
        <f t="shared" si="16"/>
        <v>12493407.359999998</v>
      </c>
      <c r="AI17" s="748">
        <f t="shared" si="17"/>
        <v>13534524.639999997</v>
      </c>
    </row>
    <row r="18" spans="1:35" s="613" customFormat="1" ht="36" customHeight="1" x14ac:dyDescent="0.2">
      <c r="A18" s="752">
        <v>4</v>
      </c>
      <c r="B18" s="699" t="s">
        <v>947</v>
      </c>
      <c r="C18" s="702" t="s">
        <v>815</v>
      </c>
      <c r="D18" s="773" t="s">
        <v>427</v>
      </c>
      <c r="E18" s="688"/>
      <c r="F18" s="691"/>
      <c r="G18" s="754" t="s">
        <v>954</v>
      </c>
      <c r="H18" s="691"/>
      <c r="I18" s="774" t="s">
        <v>958</v>
      </c>
      <c r="J18" s="688">
        <v>2007</v>
      </c>
      <c r="K18" s="688"/>
      <c r="L18" s="688"/>
      <c r="M18" s="775" t="s">
        <v>959</v>
      </c>
      <c r="N18" s="688"/>
      <c r="O18" s="754" t="s">
        <v>146</v>
      </c>
      <c r="P18" s="755">
        <v>52055864</v>
      </c>
      <c r="Q18" s="776"/>
      <c r="R18" s="666" t="str">
        <f t="shared" si="3"/>
        <v>3.11.01</v>
      </c>
      <c r="S18" s="667" t="str">
        <f t="shared" si="1"/>
        <v>BANGUNAN GEDUNG TEMPAT KERJA</v>
      </c>
      <c r="T18" s="667">
        <f t="shared" si="2"/>
        <v>50</v>
      </c>
      <c r="U18" s="715">
        <f t="shared" si="4"/>
        <v>1041117.28</v>
      </c>
      <c r="V18" s="716">
        <f t="shared" si="5"/>
        <v>7</v>
      </c>
      <c r="W18" s="715">
        <f t="shared" si="6"/>
        <v>7287820.96</v>
      </c>
      <c r="X18" s="715">
        <f t="shared" si="7"/>
        <v>1041117.28</v>
      </c>
      <c r="Y18" s="715">
        <f t="shared" si="8"/>
        <v>1041117.28</v>
      </c>
      <c r="Z18" s="715">
        <f t="shared" si="9"/>
        <v>1041117.28</v>
      </c>
      <c r="AA18" s="715">
        <f t="shared" si="10"/>
        <v>1041117.28</v>
      </c>
      <c r="AB18" s="717">
        <f t="shared" si="11"/>
        <v>1041117.28</v>
      </c>
      <c r="AC18" s="717">
        <f t="shared" si="12"/>
        <v>1041117.28</v>
      </c>
      <c r="AD18" s="718">
        <f t="shared" si="18"/>
        <v>2007</v>
      </c>
      <c r="AE18" s="746">
        <f t="shared" si="13"/>
        <v>38521339.359999999</v>
      </c>
      <c r="AF18" s="747">
        <f t="shared" si="14"/>
        <v>10411172.799999999</v>
      </c>
      <c r="AG18" s="747">
        <f t="shared" si="15"/>
        <v>11452290.079999998</v>
      </c>
      <c r="AH18" s="748">
        <f t="shared" si="16"/>
        <v>12493407.359999998</v>
      </c>
      <c r="AI18" s="748">
        <f t="shared" si="17"/>
        <v>13534524.639999997</v>
      </c>
    </row>
    <row r="19" spans="1:35" s="613" customFormat="1" ht="36" customHeight="1" x14ac:dyDescent="0.2">
      <c r="A19" s="752">
        <v>5</v>
      </c>
      <c r="B19" s="699" t="s">
        <v>948</v>
      </c>
      <c r="C19" s="702" t="s">
        <v>815</v>
      </c>
      <c r="D19" s="773" t="s">
        <v>390</v>
      </c>
      <c r="E19" s="688"/>
      <c r="F19" s="691"/>
      <c r="G19" s="754" t="s">
        <v>954</v>
      </c>
      <c r="H19" s="691"/>
      <c r="I19" s="774" t="s">
        <v>956</v>
      </c>
      <c r="J19" s="688">
        <v>2007</v>
      </c>
      <c r="K19" s="688"/>
      <c r="L19" s="688"/>
      <c r="M19" s="775" t="s">
        <v>959</v>
      </c>
      <c r="N19" s="688"/>
      <c r="O19" s="754" t="s">
        <v>146</v>
      </c>
      <c r="P19" s="755">
        <v>11929469.333333334</v>
      </c>
      <c r="Q19" s="776"/>
      <c r="R19" s="666" t="str">
        <f t="shared" si="3"/>
        <v>3.11.01</v>
      </c>
      <c r="S19" s="667" t="str">
        <f t="shared" si="1"/>
        <v>BANGUNAN GEDUNG TEMPAT KERJA</v>
      </c>
      <c r="T19" s="667">
        <f t="shared" si="2"/>
        <v>50</v>
      </c>
      <c r="U19" s="715">
        <f t="shared" si="4"/>
        <v>238589.38666666669</v>
      </c>
      <c r="V19" s="716">
        <f t="shared" si="5"/>
        <v>7</v>
      </c>
      <c r="W19" s="715">
        <f t="shared" si="6"/>
        <v>1670125.7066666668</v>
      </c>
      <c r="X19" s="715">
        <f t="shared" si="7"/>
        <v>238589.38666666669</v>
      </c>
      <c r="Y19" s="715">
        <f t="shared" si="8"/>
        <v>238589.38666666669</v>
      </c>
      <c r="Z19" s="715">
        <f t="shared" si="9"/>
        <v>238589.38666666669</v>
      </c>
      <c r="AA19" s="715">
        <f t="shared" si="10"/>
        <v>238589.38666666669</v>
      </c>
      <c r="AB19" s="717">
        <f t="shared" si="11"/>
        <v>238589.38666666669</v>
      </c>
      <c r="AC19" s="717">
        <f t="shared" si="12"/>
        <v>238589.38666666669</v>
      </c>
      <c r="AD19" s="718">
        <f t="shared" si="18"/>
        <v>2007</v>
      </c>
      <c r="AE19" s="746">
        <f t="shared" si="13"/>
        <v>8827807.3066666666</v>
      </c>
      <c r="AF19" s="747">
        <f t="shared" si="14"/>
        <v>2385893.8666666667</v>
      </c>
      <c r="AG19" s="747">
        <f t="shared" si="15"/>
        <v>2624483.2533333334</v>
      </c>
      <c r="AH19" s="748">
        <f t="shared" si="16"/>
        <v>2863072.64</v>
      </c>
      <c r="AI19" s="748">
        <f t="shared" si="17"/>
        <v>3101662.0266666668</v>
      </c>
    </row>
    <row r="20" spans="1:35" s="613" customFormat="1" ht="36" customHeight="1" x14ac:dyDescent="0.2">
      <c r="A20" s="752">
        <v>6</v>
      </c>
      <c r="B20" s="699" t="s">
        <v>948</v>
      </c>
      <c r="C20" s="702" t="s">
        <v>815</v>
      </c>
      <c r="D20" s="773" t="s">
        <v>426</v>
      </c>
      <c r="E20" s="688"/>
      <c r="F20" s="691"/>
      <c r="G20" s="754" t="s">
        <v>954</v>
      </c>
      <c r="H20" s="691"/>
      <c r="I20" s="774" t="s">
        <v>957</v>
      </c>
      <c r="J20" s="688">
        <v>2007</v>
      </c>
      <c r="K20" s="688"/>
      <c r="L20" s="688"/>
      <c r="M20" s="775" t="s">
        <v>959</v>
      </c>
      <c r="N20" s="688"/>
      <c r="O20" s="754" t="s">
        <v>146</v>
      </c>
      <c r="P20" s="755">
        <v>11929469.333333334</v>
      </c>
      <c r="Q20" s="776"/>
      <c r="R20" s="666" t="str">
        <f t="shared" si="3"/>
        <v>3.11.01</v>
      </c>
      <c r="S20" s="667" t="str">
        <f t="shared" si="1"/>
        <v>BANGUNAN GEDUNG TEMPAT KERJA</v>
      </c>
      <c r="T20" s="667">
        <f t="shared" si="2"/>
        <v>50</v>
      </c>
      <c r="U20" s="715">
        <f t="shared" si="4"/>
        <v>238589.38666666669</v>
      </c>
      <c r="V20" s="716">
        <f t="shared" si="5"/>
        <v>7</v>
      </c>
      <c r="W20" s="715">
        <f t="shared" si="6"/>
        <v>1670125.7066666668</v>
      </c>
      <c r="X20" s="715">
        <f t="shared" si="7"/>
        <v>238589.38666666669</v>
      </c>
      <c r="Y20" s="715">
        <f t="shared" si="8"/>
        <v>238589.38666666669</v>
      </c>
      <c r="Z20" s="715">
        <f t="shared" si="9"/>
        <v>238589.38666666669</v>
      </c>
      <c r="AA20" s="715">
        <f t="shared" si="10"/>
        <v>238589.38666666669</v>
      </c>
      <c r="AB20" s="717">
        <f t="shared" si="11"/>
        <v>238589.38666666669</v>
      </c>
      <c r="AC20" s="717">
        <f t="shared" si="12"/>
        <v>238589.38666666669</v>
      </c>
      <c r="AD20" s="718">
        <f t="shared" si="18"/>
        <v>2007</v>
      </c>
      <c r="AE20" s="746">
        <f t="shared" si="13"/>
        <v>8827807.3066666666</v>
      </c>
      <c r="AF20" s="747">
        <f t="shared" si="14"/>
        <v>2385893.8666666667</v>
      </c>
      <c r="AG20" s="747">
        <f t="shared" si="15"/>
        <v>2624483.2533333334</v>
      </c>
      <c r="AH20" s="748">
        <f t="shared" si="16"/>
        <v>2863072.64</v>
      </c>
      <c r="AI20" s="748">
        <f t="shared" si="17"/>
        <v>3101662.0266666668</v>
      </c>
    </row>
    <row r="21" spans="1:35" s="613" customFormat="1" ht="36" customHeight="1" x14ac:dyDescent="0.2">
      <c r="A21" s="752">
        <v>7</v>
      </c>
      <c r="B21" s="699" t="s">
        <v>948</v>
      </c>
      <c r="C21" s="702" t="s">
        <v>815</v>
      </c>
      <c r="D21" s="773" t="s">
        <v>427</v>
      </c>
      <c r="E21" s="688"/>
      <c r="F21" s="691"/>
      <c r="G21" s="754" t="s">
        <v>954</v>
      </c>
      <c r="H21" s="691"/>
      <c r="I21" s="774" t="s">
        <v>958</v>
      </c>
      <c r="J21" s="688">
        <v>2007</v>
      </c>
      <c r="K21" s="688"/>
      <c r="L21" s="688"/>
      <c r="M21" s="775" t="s">
        <v>959</v>
      </c>
      <c r="N21" s="688"/>
      <c r="O21" s="754" t="s">
        <v>146</v>
      </c>
      <c r="P21" s="755">
        <v>11929469.333333334</v>
      </c>
      <c r="Q21" s="776"/>
      <c r="R21" s="666" t="str">
        <f t="shared" si="3"/>
        <v>3.11.01</v>
      </c>
      <c r="S21" s="667" t="str">
        <f t="shared" si="1"/>
        <v>BANGUNAN GEDUNG TEMPAT KERJA</v>
      </c>
      <c r="T21" s="667">
        <f t="shared" si="2"/>
        <v>50</v>
      </c>
      <c r="U21" s="715">
        <f t="shared" si="4"/>
        <v>238589.38666666669</v>
      </c>
      <c r="V21" s="716">
        <f t="shared" si="5"/>
        <v>7</v>
      </c>
      <c r="W21" s="715">
        <f t="shared" si="6"/>
        <v>1670125.7066666668</v>
      </c>
      <c r="X21" s="715">
        <f t="shared" si="7"/>
        <v>238589.38666666669</v>
      </c>
      <c r="Y21" s="715">
        <f t="shared" si="8"/>
        <v>238589.38666666669</v>
      </c>
      <c r="Z21" s="715">
        <f t="shared" si="9"/>
        <v>238589.38666666669</v>
      </c>
      <c r="AA21" s="715">
        <f t="shared" si="10"/>
        <v>238589.38666666669</v>
      </c>
      <c r="AB21" s="717">
        <f t="shared" si="11"/>
        <v>238589.38666666669</v>
      </c>
      <c r="AC21" s="717">
        <f t="shared" si="12"/>
        <v>238589.38666666669</v>
      </c>
      <c r="AD21" s="718">
        <f t="shared" si="18"/>
        <v>2007</v>
      </c>
      <c r="AE21" s="746">
        <f t="shared" si="13"/>
        <v>8827807.3066666666</v>
      </c>
      <c r="AF21" s="747">
        <f t="shared" si="14"/>
        <v>2385893.8666666667</v>
      </c>
      <c r="AG21" s="747">
        <f t="shared" si="15"/>
        <v>2624483.2533333334</v>
      </c>
      <c r="AH21" s="748">
        <f t="shared" si="16"/>
        <v>2863072.64</v>
      </c>
      <c r="AI21" s="748">
        <f t="shared" si="17"/>
        <v>3101662.0266666668</v>
      </c>
    </row>
    <row r="22" spans="1:35" s="613" customFormat="1" ht="36" customHeight="1" x14ac:dyDescent="0.2">
      <c r="A22" s="752">
        <v>8</v>
      </c>
      <c r="B22" s="777" t="s">
        <v>949</v>
      </c>
      <c r="C22" s="702" t="s">
        <v>815</v>
      </c>
      <c r="D22" s="778"/>
      <c r="E22" s="688"/>
      <c r="F22" s="688"/>
      <c r="G22" s="688"/>
      <c r="H22" s="688"/>
      <c r="I22" s="774"/>
      <c r="J22" s="688">
        <v>2007</v>
      </c>
      <c r="K22" s="688"/>
      <c r="L22" s="688"/>
      <c r="M22" s="775" t="s">
        <v>959</v>
      </c>
      <c r="N22" s="688"/>
      <c r="O22" s="754" t="s">
        <v>146</v>
      </c>
      <c r="P22" s="755">
        <v>19634530.861420814</v>
      </c>
      <c r="Q22" s="776"/>
      <c r="R22" s="666" t="str">
        <f t="shared" si="3"/>
        <v>3.11.01</v>
      </c>
      <c r="S22" s="667" t="str">
        <f t="shared" si="1"/>
        <v>BANGUNAN GEDUNG TEMPAT KERJA</v>
      </c>
      <c r="T22" s="667">
        <f t="shared" si="2"/>
        <v>50</v>
      </c>
      <c r="U22" s="715">
        <f t="shared" si="4"/>
        <v>392690.61722841626</v>
      </c>
      <c r="V22" s="716">
        <f t="shared" si="5"/>
        <v>7</v>
      </c>
      <c r="W22" s="715">
        <f t="shared" si="6"/>
        <v>2748834.3205989138</v>
      </c>
      <c r="X22" s="715">
        <f t="shared" si="7"/>
        <v>392690.61722841626</v>
      </c>
      <c r="Y22" s="715">
        <f t="shared" si="8"/>
        <v>392690.61722841626</v>
      </c>
      <c r="Z22" s="715">
        <f t="shared" si="9"/>
        <v>392690.61722841626</v>
      </c>
      <c r="AA22" s="715">
        <f t="shared" si="10"/>
        <v>392690.61722841626</v>
      </c>
      <c r="AB22" s="717">
        <f t="shared" si="11"/>
        <v>392690.61722841626</v>
      </c>
      <c r="AC22" s="717">
        <f t="shared" si="12"/>
        <v>392690.61722841626</v>
      </c>
      <c r="AD22" s="718">
        <f t="shared" si="18"/>
        <v>2007</v>
      </c>
      <c r="AE22" s="746">
        <f t="shared" si="13"/>
        <v>14529552.837451402</v>
      </c>
      <c r="AF22" s="747">
        <f t="shared" si="14"/>
        <v>3926906.1722841626</v>
      </c>
      <c r="AG22" s="747">
        <f t="shared" si="15"/>
        <v>4319596.7895125784</v>
      </c>
      <c r="AH22" s="748">
        <f t="shared" si="16"/>
        <v>4712287.4067409951</v>
      </c>
      <c r="AI22" s="748">
        <f t="shared" si="17"/>
        <v>5104978.0239694118</v>
      </c>
    </row>
    <row r="23" spans="1:35" s="613" customFormat="1" ht="36" customHeight="1" x14ac:dyDescent="0.2">
      <c r="A23" s="752">
        <v>9</v>
      </c>
      <c r="B23" s="779" t="s">
        <v>950</v>
      </c>
      <c r="C23" s="702" t="s">
        <v>815</v>
      </c>
      <c r="D23" s="688"/>
      <c r="E23" s="688"/>
      <c r="F23" s="688"/>
      <c r="G23" s="688"/>
      <c r="H23" s="688"/>
      <c r="I23" s="780"/>
      <c r="J23" s="688">
        <v>2015</v>
      </c>
      <c r="K23" s="688"/>
      <c r="L23" s="688"/>
      <c r="M23" s="775" t="s">
        <v>959</v>
      </c>
      <c r="N23" s="688"/>
      <c r="O23" s="754" t="s">
        <v>146</v>
      </c>
      <c r="P23" s="755">
        <v>146021000</v>
      </c>
      <c r="Q23" s="776"/>
      <c r="R23" s="666" t="str">
        <f>MID(C23,2,7)</f>
        <v>3.11.01</v>
      </c>
      <c r="S23" s="667" t="str">
        <f t="shared" si="1"/>
        <v>BANGUNAN GEDUNG TEMPAT KERJA</v>
      </c>
      <c r="T23" s="667">
        <f t="shared" si="2"/>
        <v>50</v>
      </c>
      <c r="U23" s="715">
        <f t="shared" si="4"/>
        <v>2920420</v>
      </c>
      <c r="V23" s="716">
        <f t="shared" si="5"/>
        <v>-1</v>
      </c>
      <c r="W23" s="715"/>
      <c r="X23" s="715">
        <v>0</v>
      </c>
      <c r="Y23" s="715">
        <f t="shared" si="8"/>
        <v>2920420</v>
      </c>
      <c r="Z23" s="715">
        <f t="shared" si="9"/>
        <v>2920420</v>
      </c>
      <c r="AA23" s="715">
        <f t="shared" si="10"/>
        <v>2920420</v>
      </c>
      <c r="AB23" s="717">
        <f t="shared" si="11"/>
        <v>2920420</v>
      </c>
      <c r="AC23" s="717">
        <f t="shared" si="12"/>
        <v>2920420</v>
      </c>
      <c r="AD23" s="718">
        <f t="shared" si="18"/>
        <v>2015</v>
      </c>
      <c r="AE23" s="746">
        <f t="shared" si="13"/>
        <v>131418900</v>
      </c>
      <c r="AF23" s="747">
        <f t="shared" si="14"/>
        <v>5840840</v>
      </c>
      <c r="AG23" s="747">
        <f t="shared" si="15"/>
        <v>8761260</v>
      </c>
      <c r="AH23" s="748">
        <f t="shared" si="16"/>
        <v>11681680</v>
      </c>
      <c r="AI23" s="748">
        <f t="shared" si="17"/>
        <v>14602100</v>
      </c>
    </row>
    <row r="24" spans="1:35" s="613" customFormat="1" ht="36" customHeight="1" x14ac:dyDescent="0.2">
      <c r="A24" s="757"/>
      <c r="B24" s="703"/>
      <c r="C24" s="688"/>
      <c r="D24" s="688"/>
      <c r="E24" s="688"/>
      <c r="F24" s="688"/>
      <c r="G24" s="688"/>
      <c r="H24" s="688"/>
      <c r="I24" s="780"/>
      <c r="J24" s="688"/>
      <c r="K24" s="688"/>
      <c r="L24" s="688"/>
      <c r="M24" s="688"/>
      <c r="N24" s="688"/>
      <c r="O24" s="688"/>
      <c r="P24" s="781"/>
      <c r="Q24" s="782"/>
      <c r="R24" s="666"/>
      <c r="S24" s="667"/>
      <c r="T24" s="667"/>
      <c r="U24" s="715"/>
      <c r="V24" s="716"/>
      <c r="W24" s="715"/>
      <c r="X24" s="715"/>
      <c r="Y24" s="715"/>
      <c r="Z24" s="715"/>
      <c r="AA24" s="715"/>
      <c r="AB24" s="715"/>
      <c r="AC24" s="717">
        <f t="shared" si="12"/>
        <v>0</v>
      </c>
      <c r="AD24" s="718"/>
      <c r="AE24" s="746"/>
      <c r="AF24" s="747"/>
      <c r="AG24" s="747"/>
      <c r="AH24" s="748"/>
      <c r="AI24" s="691"/>
    </row>
    <row r="25" spans="1:35" s="613" customFormat="1" ht="36" customHeight="1" x14ac:dyDescent="0.2">
      <c r="A25" s="749" t="s">
        <v>51</v>
      </c>
      <c r="B25" s="750" t="s">
        <v>952</v>
      </c>
      <c r="C25" s="674" t="s">
        <v>374</v>
      </c>
      <c r="D25" s="783"/>
      <c r="E25" s="783"/>
      <c r="F25" s="783"/>
      <c r="G25" s="783"/>
      <c r="H25" s="688"/>
      <c r="I25" s="780"/>
      <c r="J25" s="688"/>
      <c r="K25" s="688"/>
      <c r="L25" s="688"/>
      <c r="M25" s="688"/>
      <c r="N25" s="688"/>
      <c r="O25" s="688"/>
      <c r="P25" s="688"/>
      <c r="Q25" s="782"/>
      <c r="R25" s="666"/>
      <c r="S25" s="667"/>
      <c r="T25" s="667"/>
      <c r="U25" s="715"/>
      <c r="V25" s="716"/>
      <c r="W25" s="715"/>
      <c r="X25" s="715"/>
      <c r="Y25" s="715"/>
      <c r="Z25" s="715"/>
      <c r="AA25" s="715"/>
      <c r="AB25" s="715"/>
      <c r="AC25" s="717">
        <f t="shared" si="12"/>
        <v>0</v>
      </c>
      <c r="AD25" s="718"/>
      <c r="AE25" s="746"/>
      <c r="AF25" s="747"/>
      <c r="AG25" s="747"/>
      <c r="AH25" s="748"/>
      <c r="AI25" s="691"/>
    </row>
    <row r="26" spans="1:35" s="609" customFormat="1" ht="33" customHeight="1" thickBot="1" x14ac:dyDescent="0.2">
      <c r="A26" s="758"/>
      <c r="B26" s="759"/>
      <c r="C26" s="759"/>
      <c r="D26" s="759"/>
      <c r="E26" s="759"/>
      <c r="F26" s="759"/>
      <c r="G26" s="759"/>
      <c r="H26" s="759"/>
      <c r="I26" s="759"/>
      <c r="J26" s="759"/>
      <c r="K26" s="759"/>
      <c r="L26" s="759"/>
      <c r="M26" s="759"/>
      <c r="N26" s="759"/>
      <c r="O26" s="759"/>
      <c r="P26" s="759"/>
      <c r="Q26" s="760"/>
      <c r="R26" s="666"/>
      <c r="S26" s="667"/>
      <c r="T26" s="667"/>
      <c r="U26" s="715"/>
      <c r="V26" s="716"/>
      <c r="W26" s="715"/>
      <c r="X26" s="715"/>
      <c r="Y26" s="715"/>
      <c r="Z26" s="715"/>
      <c r="AA26" s="715"/>
      <c r="AB26" s="715"/>
      <c r="AC26" s="715"/>
      <c r="AD26" s="718"/>
      <c r="AE26" s="746"/>
      <c r="AF26" s="742"/>
      <c r="AG26" s="742"/>
      <c r="AH26" s="743"/>
      <c r="AI26" s="676"/>
    </row>
    <row r="27" spans="1:35" s="609" customFormat="1" ht="14" x14ac:dyDescent="0.15">
      <c r="R27" s="719"/>
      <c r="S27" s="720"/>
      <c r="T27" s="720"/>
      <c r="U27" s="721"/>
      <c r="V27" s="722"/>
      <c r="W27" s="723"/>
      <c r="X27" s="723"/>
      <c r="Y27" s="723"/>
      <c r="Z27" s="724"/>
      <c r="AA27" s="724"/>
      <c r="AB27" s="724"/>
      <c r="AC27" s="724"/>
      <c r="AD27" s="725"/>
      <c r="AE27" s="723"/>
      <c r="AF27" s="731"/>
      <c r="AG27" s="731"/>
      <c r="AH27" s="731"/>
    </row>
    <row r="28" spans="1:35" s="609" customFormat="1" ht="19" customHeight="1" x14ac:dyDescent="0.15">
      <c r="B28" s="649"/>
      <c r="C28" s="649"/>
      <c r="D28" s="649"/>
      <c r="E28" s="649"/>
      <c r="F28" s="649"/>
      <c r="L28" s="650"/>
      <c r="M28" s="672"/>
      <c r="N28" s="672"/>
      <c r="O28" s="672"/>
      <c r="P28" s="672"/>
      <c r="Q28" s="672"/>
      <c r="R28" s="726"/>
      <c r="S28" s="727"/>
      <c r="T28" s="727"/>
      <c r="U28" s="728"/>
      <c r="V28" s="729"/>
      <c r="W28" s="728"/>
      <c r="X28" s="728"/>
      <c r="Y28" s="728"/>
      <c r="Z28" s="728"/>
      <c r="AA28" s="728"/>
      <c r="AB28" s="728"/>
      <c r="AC28" s="728"/>
      <c r="AD28" s="730"/>
      <c r="AE28" s="728"/>
      <c r="AF28" s="731"/>
      <c r="AG28" s="731"/>
      <c r="AH28" s="731"/>
    </row>
    <row r="29" spans="1:35" s="609" customFormat="1" ht="19" customHeight="1" x14ac:dyDescent="0.15">
      <c r="A29" s="1031" t="s">
        <v>373</v>
      </c>
      <c r="B29" s="1031"/>
      <c r="C29" s="1031"/>
      <c r="D29" s="1031"/>
      <c r="E29" s="592"/>
      <c r="F29" s="592"/>
      <c r="G29" s="592"/>
      <c r="H29" s="592"/>
      <c r="I29" s="632"/>
      <c r="J29" s="632"/>
      <c r="K29" s="632"/>
      <c r="L29" s="1036" t="s">
        <v>1265</v>
      </c>
      <c r="M29" s="1036"/>
      <c r="N29" s="1036"/>
      <c r="O29" s="1036"/>
      <c r="Q29" s="610"/>
      <c r="R29" s="726"/>
      <c r="S29" s="727"/>
      <c r="T29" s="727"/>
      <c r="U29" s="728"/>
      <c r="V29" s="729"/>
      <c r="W29" s="728"/>
      <c r="X29" s="728"/>
      <c r="Y29" s="728"/>
      <c r="Z29" s="728"/>
      <c r="AA29" s="728"/>
      <c r="AB29" s="728"/>
      <c r="AC29" s="728"/>
      <c r="AD29" s="730"/>
      <c r="AE29" s="728"/>
      <c r="AF29" s="731"/>
      <c r="AG29" s="731"/>
      <c r="AH29" s="731"/>
    </row>
    <row r="30" spans="1:35" s="609" customFormat="1" ht="19" customHeight="1" x14ac:dyDescent="0.15">
      <c r="A30" s="1032" t="s">
        <v>1175</v>
      </c>
      <c r="B30" s="1032"/>
      <c r="C30" s="1032"/>
      <c r="D30" s="1032"/>
      <c r="E30" s="592"/>
      <c r="F30" s="592"/>
      <c r="G30" s="592"/>
      <c r="H30" s="593"/>
      <c r="I30" s="633"/>
      <c r="J30" s="633"/>
      <c r="K30" s="633"/>
      <c r="L30" s="633"/>
      <c r="M30" s="633"/>
      <c r="N30" s="673"/>
      <c r="O30" s="673"/>
      <c r="P30" s="673"/>
      <c r="Q30" s="673"/>
      <c r="U30" s="731"/>
      <c r="V30" s="732"/>
      <c r="W30" s="731"/>
      <c r="X30" s="731"/>
      <c r="Y30" s="731"/>
      <c r="Z30" s="731"/>
      <c r="AA30" s="731"/>
      <c r="AB30" s="731"/>
      <c r="AC30" s="731"/>
      <c r="AD30" s="733"/>
      <c r="AE30" s="731"/>
      <c r="AF30" s="731"/>
      <c r="AG30" s="731"/>
      <c r="AH30" s="731"/>
    </row>
    <row r="31" spans="1:35" s="609" customFormat="1" ht="19" customHeight="1" x14ac:dyDescent="0.15">
      <c r="A31" s="1032" t="s">
        <v>145</v>
      </c>
      <c r="B31" s="1032"/>
      <c r="C31" s="1032"/>
      <c r="D31" s="1032"/>
      <c r="E31" s="592"/>
      <c r="F31" s="592"/>
      <c r="G31" s="592"/>
      <c r="H31" s="592"/>
      <c r="I31" s="633"/>
      <c r="J31" s="633"/>
      <c r="K31" s="633"/>
      <c r="L31" s="1034" t="s">
        <v>143</v>
      </c>
      <c r="M31" s="1034"/>
      <c r="N31" s="1034"/>
      <c r="O31" s="1034"/>
      <c r="Q31" s="610"/>
      <c r="U31" s="731"/>
      <c r="V31" s="732"/>
      <c r="W31" s="731"/>
      <c r="X31" s="731"/>
      <c r="Y31" s="731"/>
      <c r="Z31" s="731"/>
      <c r="AA31" s="731"/>
      <c r="AB31" s="731"/>
      <c r="AC31" s="731"/>
      <c r="AD31" s="733"/>
      <c r="AE31" s="731"/>
      <c r="AF31" s="731"/>
      <c r="AG31" s="731"/>
      <c r="AH31" s="731"/>
    </row>
    <row r="32" spans="1:35" s="609" customFormat="1" ht="19" customHeight="1" x14ac:dyDescent="0.15">
      <c r="A32" s="615"/>
      <c r="B32" s="615"/>
      <c r="C32" s="615"/>
      <c r="D32" s="616"/>
      <c r="E32" s="592"/>
      <c r="F32" s="592"/>
      <c r="G32" s="594"/>
      <c r="H32" s="594"/>
      <c r="I32" s="612"/>
      <c r="J32" s="617"/>
      <c r="K32" s="617"/>
      <c r="L32" s="612"/>
      <c r="M32" s="618"/>
      <c r="Q32" s="610"/>
      <c r="U32" s="731"/>
      <c r="V32" s="732"/>
      <c r="W32" s="731"/>
      <c r="X32" s="731"/>
      <c r="Y32" s="731"/>
      <c r="Z32" s="731"/>
      <c r="AA32" s="731"/>
      <c r="AB32" s="731"/>
      <c r="AC32" s="731"/>
      <c r="AD32" s="733"/>
      <c r="AE32" s="731"/>
      <c r="AF32" s="731"/>
      <c r="AG32" s="731"/>
      <c r="AH32" s="731"/>
    </row>
    <row r="33" spans="1:34" s="609" customFormat="1" ht="19" customHeight="1" x14ac:dyDescent="0.15">
      <c r="A33" s="615"/>
      <c r="B33" s="615"/>
      <c r="C33" s="615"/>
      <c r="D33" s="616"/>
      <c r="E33" s="592"/>
      <c r="F33" s="592"/>
      <c r="G33" s="594"/>
      <c r="H33" s="594"/>
      <c r="I33" s="612"/>
      <c r="J33" s="617"/>
      <c r="K33" s="617"/>
      <c r="L33" s="612"/>
      <c r="M33" s="618"/>
      <c r="Q33" s="610"/>
      <c r="U33" s="731"/>
      <c r="V33" s="732"/>
      <c r="W33" s="731"/>
      <c r="X33" s="731"/>
      <c r="Y33" s="731"/>
      <c r="Z33" s="731"/>
      <c r="AA33" s="731"/>
      <c r="AB33" s="731"/>
      <c r="AC33" s="731"/>
      <c r="AD33" s="733"/>
      <c r="AE33" s="731"/>
      <c r="AF33" s="731"/>
      <c r="AG33" s="731"/>
      <c r="AH33" s="731"/>
    </row>
    <row r="34" spans="1:34" s="609" customFormat="1" ht="19" customHeight="1" x14ac:dyDescent="0.15">
      <c r="A34" s="615"/>
      <c r="B34" s="615"/>
      <c r="C34" s="615"/>
      <c r="D34" s="616"/>
      <c r="E34" s="592"/>
      <c r="F34" s="592"/>
      <c r="G34" s="594"/>
      <c r="H34" s="594"/>
      <c r="I34" s="612"/>
      <c r="J34" s="617"/>
      <c r="K34" s="617"/>
      <c r="L34" s="612"/>
      <c r="M34" s="618"/>
      <c r="Q34" s="610"/>
      <c r="U34" s="731"/>
      <c r="V34" s="732"/>
      <c r="W34" s="731"/>
      <c r="X34" s="731"/>
      <c r="Y34" s="731"/>
      <c r="Z34" s="731"/>
      <c r="AA34" s="731"/>
      <c r="AB34" s="731"/>
      <c r="AC34" s="731"/>
      <c r="AD34" s="733"/>
      <c r="AE34" s="731"/>
      <c r="AF34" s="731"/>
      <c r="AG34" s="731"/>
      <c r="AH34" s="731"/>
    </row>
    <row r="35" spans="1:34" s="609" customFormat="1" ht="19" customHeight="1" x14ac:dyDescent="0.15">
      <c r="A35" s="615"/>
      <c r="B35" s="615"/>
      <c r="C35" s="615"/>
      <c r="D35" s="616"/>
      <c r="E35" s="592"/>
      <c r="F35" s="592"/>
      <c r="G35" s="594"/>
      <c r="H35" s="594"/>
      <c r="I35" s="612"/>
      <c r="J35" s="617"/>
      <c r="K35" s="617"/>
      <c r="L35" s="612"/>
      <c r="M35" s="618"/>
      <c r="Q35" s="610"/>
      <c r="U35" s="731"/>
      <c r="V35" s="732"/>
      <c r="W35" s="731"/>
      <c r="X35" s="731"/>
      <c r="Y35" s="731"/>
      <c r="Z35" s="731"/>
      <c r="AA35" s="731"/>
      <c r="AB35" s="731"/>
      <c r="AC35" s="731"/>
      <c r="AD35" s="733"/>
      <c r="AE35" s="731"/>
      <c r="AF35" s="731"/>
      <c r="AG35" s="731"/>
      <c r="AH35" s="731"/>
    </row>
    <row r="36" spans="1:34" s="609" customFormat="1" ht="19" customHeight="1" x14ac:dyDescent="0.15">
      <c r="A36" s="1033" t="s">
        <v>838</v>
      </c>
      <c r="B36" s="1033"/>
      <c r="C36" s="1033"/>
      <c r="D36" s="1033"/>
      <c r="E36" s="607"/>
      <c r="F36" s="607"/>
      <c r="G36" s="608"/>
      <c r="H36" s="607"/>
      <c r="I36" s="634"/>
      <c r="J36" s="634"/>
      <c r="K36" s="634"/>
      <c r="L36" s="1033" t="s">
        <v>975</v>
      </c>
      <c r="M36" s="1033"/>
      <c r="N36" s="1033"/>
      <c r="O36" s="1033"/>
      <c r="P36" s="784"/>
      <c r="Q36" s="784"/>
      <c r="U36" s="731"/>
      <c r="V36" s="732"/>
      <c r="W36" s="731"/>
      <c r="X36" s="731"/>
      <c r="Y36" s="731"/>
      <c r="Z36" s="731"/>
      <c r="AA36" s="731"/>
      <c r="AB36" s="731"/>
      <c r="AC36" s="731"/>
      <c r="AD36" s="733"/>
      <c r="AE36" s="731"/>
      <c r="AF36" s="731"/>
      <c r="AG36" s="731"/>
      <c r="AH36" s="731"/>
    </row>
    <row r="37" spans="1:34" s="609" customFormat="1" ht="19" customHeight="1" x14ac:dyDescent="0.15">
      <c r="A37" s="1030" t="s">
        <v>839</v>
      </c>
      <c r="B37" s="1030"/>
      <c r="C37" s="1030"/>
      <c r="D37" s="1030"/>
      <c r="E37" s="592"/>
      <c r="F37" s="592"/>
      <c r="G37" s="592"/>
      <c r="H37" s="592"/>
      <c r="I37" s="594"/>
      <c r="J37" s="594"/>
      <c r="K37" s="594"/>
      <c r="L37" s="1030" t="s">
        <v>976</v>
      </c>
      <c r="M37" s="1030"/>
      <c r="N37" s="1030"/>
      <c r="O37" s="1030"/>
      <c r="P37" s="785"/>
      <c r="Q37" s="785"/>
      <c r="U37" s="731"/>
      <c r="V37" s="732"/>
      <c r="W37" s="731"/>
      <c r="X37" s="731"/>
      <c r="Y37" s="731"/>
      <c r="Z37" s="731"/>
      <c r="AA37" s="731"/>
      <c r="AB37" s="731"/>
      <c r="AC37" s="731"/>
      <c r="AD37" s="733"/>
      <c r="AE37" s="731"/>
      <c r="AF37" s="731"/>
      <c r="AG37" s="731"/>
      <c r="AH37" s="731"/>
    </row>
    <row r="38" spans="1:34" s="609" customFormat="1" ht="19" customHeight="1" x14ac:dyDescent="0.15">
      <c r="A38" s="1083"/>
      <c r="B38" s="1083"/>
      <c r="C38" s="1083"/>
      <c r="D38" s="1083"/>
      <c r="E38" s="652"/>
      <c r="F38" s="652"/>
      <c r="L38" s="650"/>
      <c r="M38" s="1083"/>
      <c r="N38" s="1083"/>
      <c r="O38" s="1083"/>
      <c r="P38" s="1083"/>
      <c r="Q38" s="1083"/>
      <c r="U38" s="731"/>
      <c r="V38" s="732"/>
      <c r="W38" s="731"/>
      <c r="X38" s="731"/>
      <c r="Y38" s="731"/>
      <c r="Z38" s="731"/>
      <c r="AA38" s="731"/>
      <c r="AB38" s="731"/>
      <c r="AC38" s="731"/>
      <c r="AD38" s="733"/>
      <c r="AE38" s="731"/>
      <c r="AF38" s="731"/>
      <c r="AG38" s="731"/>
      <c r="AH38" s="731"/>
    </row>
    <row r="39" spans="1:34" x14ac:dyDescent="0.2">
      <c r="B39" s="127"/>
      <c r="C39" s="127"/>
      <c r="D39" s="127"/>
      <c r="E39" s="127"/>
      <c r="F39" s="127"/>
      <c r="P39" s="128"/>
      <c r="Q39" s="136"/>
    </row>
    <row r="40" spans="1:34" x14ac:dyDescent="0.2">
      <c r="B40" s="1082"/>
      <c r="C40" s="1082"/>
      <c r="D40" s="1082"/>
      <c r="E40" s="167"/>
      <c r="P40" s="126"/>
      <c r="Q40" s="167"/>
    </row>
  </sheetData>
  <mergeCells count="37">
    <mergeCell ref="A2:Q2"/>
    <mergeCell ref="A3:Q3"/>
    <mergeCell ref="A7:A9"/>
    <mergeCell ref="B7:B9"/>
    <mergeCell ref="C7:C9"/>
    <mergeCell ref="D7:D9"/>
    <mergeCell ref="E7:E9"/>
    <mergeCell ref="F7:H7"/>
    <mergeCell ref="I7:I9"/>
    <mergeCell ref="J7:K7"/>
    <mergeCell ref="M38:Q38"/>
    <mergeCell ref="A31:D31"/>
    <mergeCell ref="AF7:AF9"/>
    <mergeCell ref="AG7:AG9"/>
    <mergeCell ref="AH7:AH9"/>
    <mergeCell ref="F8:F9"/>
    <mergeCell ref="G8:G9"/>
    <mergeCell ref="H8:H9"/>
    <mergeCell ref="J8:J9"/>
    <mergeCell ref="K8:K9"/>
    <mergeCell ref="L7:L9"/>
    <mergeCell ref="M7:M9"/>
    <mergeCell ref="N7:N9"/>
    <mergeCell ref="O7:O9"/>
    <mergeCell ref="P7:P9"/>
    <mergeCell ref="Q7:Q9"/>
    <mergeCell ref="A29:D29"/>
    <mergeCell ref="A30:D30"/>
    <mergeCell ref="B40:D40"/>
    <mergeCell ref="A36:D36"/>
    <mergeCell ref="A37:D37"/>
    <mergeCell ref="A38:D38"/>
    <mergeCell ref="L29:O29"/>
    <mergeCell ref="L31:O31"/>
    <mergeCell ref="L36:O36"/>
    <mergeCell ref="L37:O37"/>
    <mergeCell ref="AI7:AI9"/>
  </mergeCells>
  <pageMargins left="0.75" right="0.60433070899999997" top="0.82677165354330695" bottom="0.74803149606299202" header="0.31496062992126" footer="0.31496062992126"/>
  <pageSetup paperSize="5" scale="55" orientation="landscape"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2:BF31"/>
  <sheetViews>
    <sheetView topLeftCell="A7" zoomScale="85" zoomScaleNormal="85" workbookViewId="0">
      <selection activeCell="I33" sqref="I33"/>
    </sheetView>
  </sheetViews>
  <sheetFormatPr baseColWidth="10" defaultColWidth="9.1640625" defaultRowHeight="15" x14ac:dyDescent="0.2"/>
  <cols>
    <col min="1" max="1" width="9.1640625" style="377"/>
    <col min="2" max="2" width="41.6640625" style="377" customWidth="1"/>
    <col min="3" max="3" width="14.83203125" style="377" customWidth="1"/>
    <col min="4" max="5" width="9.1640625" style="377"/>
    <col min="6" max="6" width="18.33203125" style="377" customWidth="1"/>
    <col min="7" max="8" width="9.1640625" style="377"/>
    <col min="9" max="9" width="17" style="378" customWidth="1"/>
    <col min="10" max="10" width="9.1640625" style="377"/>
    <col min="11" max="11" width="16.33203125" style="377" customWidth="1"/>
    <col min="12" max="12" width="13.5" style="377" customWidth="1"/>
    <col min="13" max="13" width="14.5" style="377" customWidth="1"/>
    <col min="14" max="14" width="16.6640625" style="378" customWidth="1"/>
    <col min="15" max="17" width="16.6640625" style="377" customWidth="1"/>
    <col min="18" max="18" width="11" style="377" customWidth="1"/>
    <col min="19" max="19" width="11.83203125" style="377" customWidth="1"/>
    <col min="20" max="20" width="17.5" style="377" customWidth="1"/>
    <col min="21" max="21" width="9.1640625" style="377"/>
    <col min="22" max="22" width="17.6640625" style="377" customWidth="1"/>
    <col min="23" max="23" width="9.1640625" style="377"/>
    <col min="24" max="24" width="5.5" style="377" customWidth="1"/>
    <col min="25" max="25" width="2.83203125" style="377" customWidth="1"/>
    <col min="26" max="28" width="9.1640625" style="377"/>
    <col min="29" max="29" width="24.1640625" style="377" customWidth="1"/>
    <col min="30" max="30" width="9.1640625" style="377"/>
    <col min="31" max="31" width="18.5" style="377" customWidth="1"/>
    <col min="32" max="16384" width="9.1640625" style="377"/>
  </cols>
  <sheetData>
    <row r="2" spans="1:58" x14ac:dyDescent="0.2">
      <c r="S2" s="379"/>
    </row>
    <row r="4" spans="1:58" s="381" customFormat="1" ht="13.5" customHeight="1" x14ac:dyDescent="0.2">
      <c r="A4" s="1099" t="s">
        <v>1209</v>
      </c>
      <c r="B4" s="1099"/>
      <c r="C4" s="1099"/>
      <c r="D4" s="1099"/>
      <c r="E4" s="380"/>
      <c r="H4" s="382"/>
      <c r="I4" s="383"/>
      <c r="J4" s="384"/>
      <c r="N4" s="385"/>
      <c r="T4" s="509"/>
      <c r="U4" s="510"/>
      <c r="X4" s="386"/>
      <c r="Y4" s="386"/>
      <c r="Z4" s="386"/>
      <c r="AA4" s="386"/>
      <c r="AB4" s="386"/>
      <c r="AC4" s="386"/>
      <c r="AD4" s="386"/>
      <c r="AE4" s="386"/>
      <c r="AF4" s="386"/>
      <c r="AG4" s="386"/>
      <c r="AH4" s="386"/>
      <c r="AI4" s="386"/>
      <c r="AJ4" s="386"/>
      <c r="AK4" s="386"/>
      <c r="AL4" s="386"/>
      <c r="AM4" s="386"/>
      <c r="AN4" s="386"/>
      <c r="AO4" s="386"/>
      <c r="AP4" s="386"/>
      <c r="AQ4" s="386"/>
      <c r="AR4" s="386"/>
      <c r="AS4" s="386"/>
      <c r="AT4" s="386"/>
      <c r="AU4" s="386"/>
      <c r="AV4" s="386"/>
      <c r="AW4" s="386"/>
      <c r="AX4" s="386"/>
      <c r="AY4" s="386"/>
      <c r="AZ4" s="386"/>
      <c r="BA4" s="386"/>
    </row>
    <row r="5" spans="1:58" s="394" customFormat="1" ht="13.5" customHeight="1" x14ac:dyDescent="0.2">
      <c r="A5" s="1100" t="s">
        <v>119</v>
      </c>
      <c r="B5" s="1100" t="s">
        <v>1043</v>
      </c>
      <c r="C5" s="1100" t="s">
        <v>3</v>
      </c>
      <c r="D5" s="1100" t="s">
        <v>1183</v>
      </c>
      <c r="E5" s="1100"/>
      <c r="F5" s="1119" t="s">
        <v>1184</v>
      </c>
      <c r="G5" s="1100" t="s">
        <v>1185</v>
      </c>
      <c r="H5" s="1100"/>
      <c r="I5" s="1117" t="s">
        <v>1186</v>
      </c>
      <c r="J5" s="1108" t="s">
        <v>1187</v>
      </c>
      <c r="K5" s="1100" t="s">
        <v>1188</v>
      </c>
      <c r="L5" s="1100" t="s">
        <v>1189</v>
      </c>
      <c r="M5" s="1106" t="s">
        <v>1190</v>
      </c>
      <c r="N5" s="1117" t="s">
        <v>1191</v>
      </c>
      <c r="O5" s="1114" t="s">
        <v>1192</v>
      </c>
      <c r="P5" s="1115"/>
      <c r="Q5" s="387" t="s">
        <v>1193</v>
      </c>
      <c r="R5" s="1114" t="s">
        <v>1194</v>
      </c>
      <c r="S5" s="1116"/>
      <c r="T5" s="1115"/>
      <c r="U5" s="1101" t="s">
        <v>1195</v>
      </c>
      <c r="V5" s="1101"/>
      <c r="W5" s="1102" t="s">
        <v>1196</v>
      </c>
      <c r="X5" s="1105"/>
      <c r="Y5" s="388"/>
      <c r="Z5" s="389"/>
      <c r="AA5" s="389"/>
      <c r="AB5" s="389"/>
      <c r="AC5" s="389"/>
      <c r="AD5" s="389"/>
      <c r="AE5" s="389"/>
      <c r="AF5" s="389"/>
      <c r="AG5" s="389"/>
      <c r="AH5" s="390"/>
      <c r="AI5" s="390"/>
      <c r="AJ5" s="390"/>
      <c r="AK5" s="390"/>
      <c r="AL5" s="391"/>
      <c r="AM5" s="390"/>
      <c r="AN5" s="390"/>
      <c r="AO5" s="389"/>
      <c r="AP5" s="390"/>
      <c r="AQ5" s="390"/>
      <c r="AR5" s="390"/>
      <c r="AS5" s="389"/>
      <c r="AT5" s="390"/>
      <c r="AU5" s="390"/>
      <c r="AV5" s="390"/>
      <c r="AW5" s="389"/>
      <c r="AX5" s="390"/>
      <c r="AY5" s="390"/>
      <c r="AZ5" s="390"/>
      <c r="BA5" s="392"/>
      <c r="BB5" s="393"/>
      <c r="BC5" s="393"/>
    </row>
    <row r="6" spans="1:58" s="394" customFormat="1" ht="16" x14ac:dyDescent="0.2">
      <c r="A6" s="1100"/>
      <c r="B6" s="1100"/>
      <c r="C6" s="1100"/>
      <c r="D6" s="1100"/>
      <c r="E6" s="1100"/>
      <c r="F6" s="1119"/>
      <c r="G6" s="1100"/>
      <c r="H6" s="1100"/>
      <c r="I6" s="1117"/>
      <c r="J6" s="1118"/>
      <c r="K6" s="1100"/>
      <c r="L6" s="1100"/>
      <c r="M6" s="1107"/>
      <c r="N6" s="1117"/>
      <c r="O6" s="1102" t="s">
        <v>1197</v>
      </c>
      <c r="P6" s="1102" t="s">
        <v>1198</v>
      </c>
      <c r="Q6" s="1106" t="s">
        <v>1184</v>
      </c>
      <c r="R6" s="1106" t="s">
        <v>1199</v>
      </c>
      <c r="S6" s="1108" t="s">
        <v>1200</v>
      </c>
      <c r="T6" s="1106" t="s">
        <v>1184</v>
      </c>
      <c r="U6" s="1101"/>
      <c r="V6" s="1101"/>
      <c r="W6" s="1103"/>
      <c r="X6" s="1105"/>
      <c r="Y6" s="388"/>
      <c r="Z6" s="389"/>
      <c r="AA6" s="389"/>
      <c r="AB6" s="389"/>
      <c r="AC6" s="389"/>
      <c r="AD6" s="389"/>
      <c r="AE6" s="389"/>
      <c r="AF6" s="389"/>
      <c r="AG6" s="389"/>
      <c r="AH6" s="390"/>
      <c r="AI6" s="390"/>
      <c r="AJ6" s="389"/>
      <c r="AK6" s="390"/>
      <c r="AL6" s="391"/>
      <c r="AM6" s="390"/>
      <c r="AN6" s="390"/>
      <c r="AO6" s="395"/>
      <c r="AP6" s="390"/>
      <c r="AQ6" s="390"/>
      <c r="AR6" s="390"/>
      <c r="AS6" s="395"/>
      <c r="AT6" s="390"/>
      <c r="AU6" s="390"/>
      <c r="AV6" s="390"/>
      <c r="AW6" s="395"/>
      <c r="AX6" s="390"/>
      <c r="AY6" s="390"/>
      <c r="AZ6" s="390"/>
      <c r="BA6" s="392"/>
      <c r="BB6" s="393"/>
      <c r="BC6" s="393"/>
    </row>
    <row r="7" spans="1:58" s="394" customFormat="1" ht="21.75" customHeight="1" x14ac:dyDescent="0.2">
      <c r="A7" s="1100"/>
      <c r="B7" s="1100"/>
      <c r="C7" s="1100"/>
      <c r="D7" s="396" t="s">
        <v>20</v>
      </c>
      <c r="E7" s="397" t="s">
        <v>803</v>
      </c>
      <c r="F7" s="1119"/>
      <c r="G7" s="398" t="s">
        <v>803</v>
      </c>
      <c r="H7" s="398" t="s">
        <v>1201</v>
      </c>
      <c r="I7" s="1117"/>
      <c r="J7" s="1109"/>
      <c r="K7" s="399" t="s">
        <v>803</v>
      </c>
      <c r="L7" s="399" t="s">
        <v>803</v>
      </c>
      <c r="M7" s="398" t="s">
        <v>803</v>
      </c>
      <c r="N7" s="1117"/>
      <c r="O7" s="1104"/>
      <c r="P7" s="1104"/>
      <c r="Q7" s="1107"/>
      <c r="R7" s="1107"/>
      <c r="S7" s="1109"/>
      <c r="T7" s="1107"/>
      <c r="U7" s="398" t="s">
        <v>1202</v>
      </c>
      <c r="V7" s="398" t="s">
        <v>1184</v>
      </c>
      <c r="W7" s="1104"/>
      <c r="X7" s="400"/>
      <c r="Y7" s="400"/>
      <c r="Z7" s="389"/>
      <c r="AA7" s="389"/>
      <c r="AB7" s="389"/>
      <c r="AC7" s="389"/>
      <c r="AD7" s="389"/>
      <c r="AE7" s="389"/>
      <c r="AF7" s="389"/>
      <c r="AG7" s="389"/>
      <c r="AH7" s="390"/>
      <c r="AI7" s="395"/>
      <c r="AJ7" s="395"/>
      <c r="AK7" s="390"/>
      <c r="AL7" s="391"/>
      <c r="AM7" s="395"/>
      <c r="AN7" s="390"/>
      <c r="AO7" s="395"/>
      <c r="AP7" s="395"/>
      <c r="AQ7" s="390"/>
      <c r="AR7" s="390"/>
      <c r="AS7" s="395"/>
      <c r="AT7" s="395"/>
      <c r="AU7" s="390"/>
      <c r="AV7" s="390"/>
      <c r="AW7" s="395"/>
      <c r="AX7" s="395"/>
      <c r="AY7" s="390"/>
      <c r="AZ7" s="390"/>
      <c r="BA7" s="392"/>
      <c r="BB7" s="393"/>
      <c r="BC7" s="393"/>
    </row>
    <row r="8" spans="1:58" s="433" customFormat="1" ht="13.5" customHeight="1" x14ac:dyDescent="0.2">
      <c r="A8" s="1110">
        <v>1</v>
      </c>
      <c r="B8" s="511" t="s">
        <v>946</v>
      </c>
      <c r="C8" s="402">
        <v>31101</v>
      </c>
      <c r="D8" s="403"/>
      <c r="E8" s="404">
        <v>2000</v>
      </c>
      <c r="F8" s="405">
        <v>811188000</v>
      </c>
      <c r="G8" s="406">
        <f>VLOOKUP(C8,'[34]umur ekonomis'!$A$1:$C$79,3)</f>
        <v>50</v>
      </c>
      <c r="H8" s="407"/>
      <c r="I8" s="408">
        <f>E8+M8-1</f>
        <v>2049</v>
      </c>
      <c r="J8" s="409"/>
      <c r="K8" s="406"/>
      <c r="L8" s="410">
        <f>IF(G8+K8&gt;$G8,$G8-G8,K8)</f>
        <v>0</v>
      </c>
      <c r="M8" s="411">
        <f>G8+L8</f>
        <v>50</v>
      </c>
      <c r="N8" s="408">
        <f>E8+M8-1</f>
        <v>2049</v>
      </c>
      <c r="O8" s="412">
        <f>F8</f>
        <v>811188000</v>
      </c>
      <c r="P8" s="413">
        <v>0</v>
      </c>
      <c r="Q8" s="413">
        <f>(O8)/M8</f>
        <v>16223760</v>
      </c>
      <c r="R8" s="414">
        <f t="shared" ref="R8:R27" si="0">E8</f>
        <v>2000</v>
      </c>
      <c r="S8" s="415">
        <v>1</v>
      </c>
      <c r="T8" s="416">
        <f t="shared" ref="T8:T13" si="1">Q8*S8</f>
        <v>16223760</v>
      </c>
      <c r="U8" s="417">
        <f>E8</f>
        <v>2000</v>
      </c>
      <c r="V8" s="418">
        <f>IF(OR(AND(ISBLANK(D8),ISBLANK(F8)),ISTEXT(D8),ISTEXT(F8)),"",F8-Q8)</f>
        <v>794964240</v>
      </c>
      <c r="W8" s="419"/>
      <c r="X8" s="420"/>
      <c r="Y8" s="420"/>
      <c r="Z8" s="421" t="s">
        <v>1203</v>
      </c>
      <c r="AA8" s="422"/>
      <c r="AB8" s="422"/>
      <c r="AC8" s="423"/>
      <c r="AD8" s="424"/>
      <c r="AE8" s="424"/>
      <c r="AF8" s="424"/>
      <c r="AG8" s="424"/>
      <c r="AH8" s="425"/>
      <c r="AI8" s="420"/>
      <c r="AJ8" s="425"/>
      <c r="AK8" s="426"/>
      <c r="AL8" s="427"/>
      <c r="AM8" s="428"/>
      <c r="AN8" s="427"/>
      <c r="AO8" s="424"/>
      <c r="AP8" s="429"/>
      <c r="AQ8" s="420"/>
      <c r="AR8" s="420"/>
      <c r="AS8" s="424"/>
      <c r="AT8" s="429"/>
      <c r="AU8" s="420"/>
      <c r="AV8" s="430"/>
      <c r="AW8" s="424"/>
      <c r="AX8" s="429"/>
      <c r="AY8" s="420"/>
      <c r="AZ8" s="431"/>
      <c r="BA8" s="427"/>
      <c r="BB8" s="432"/>
      <c r="BC8" s="432"/>
      <c r="BF8" s="434"/>
    </row>
    <row r="9" spans="1:58" s="463" customFormat="1" ht="13.5" customHeight="1" x14ac:dyDescent="0.2">
      <c r="A9" s="1110"/>
      <c r="B9" s="401"/>
      <c r="C9" s="436"/>
      <c r="D9" s="437"/>
      <c r="E9" s="438">
        <f>E8+1</f>
        <v>2001</v>
      </c>
      <c r="F9" s="439">
        <v>0</v>
      </c>
      <c r="G9" s="436">
        <f>M8-(E9-E8)</f>
        <v>49</v>
      </c>
      <c r="H9" s="440"/>
      <c r="I9" s="408">
        <f>E9+M9-1</f>
        <v>2049</v>
      </c>
      <c r="J9" s="466">
        <f t="shared" ref="J9:J26" si="2">F9/$F$8</f>
        <v>0</v>
      </c>
      <c r="K9" s="441">
        <f t="shared" ref="K9:K21" si="3">IF(J9=0%,0,IF(J9&lt;=25%,5,IF(J9&lt;=50%,10,IF(J9&lt;=75%,15,50))))</f>
        <v>0</v>
      </c>
      <c r="L9" s="442">
        <f t="shared" ref="L9:L27" si="4">IF(OR(AND(ISBLANK(D9),ISBLANK(F9)),ISTEXT(D9),ISTEXT(F9)),"",IF(G9+K9&gt;$G$8,$G$8-G9,K9))</f>
        <v>0</v>
      </c>
      <c r="M9" s="443">
        <f>IF(OR(AND(ISBLANK(E9),ISBLANK(F9)),ISTEXT(E9),ISTEXT(F9)),"",G9+L9)</f>
        <v>49</v>
      </c>
      <c r="N9" s="408">
        <f t="shared" ref="N9:N27" si="5">E9+M9-1</f>
        <v>2049</v>
      </c>
      <c r="O9" s="444">
        <f>V8</f>
        <v>794964240</v>
      </c>
      <c r="P9" s="445">
        <f t="shared" ref="P9:P27" si="6">O9+F9</f>
        <v>794964240</v>
      </c>
      <c r="Q9" s="413">
        <f t="shared" ref="Q9:Q27" si="7">(O9)/M9</f>
        <v>16223760</v>
      </c>
      <c r="R9" s="446">
        <f t="shared" si="0"/>
        <v>2001</v>
      </c>
      <c r="S9" s="443">
        <f>R9-R8</f>
        <v>1</v>
      </c>
      <c r="T9" s="447">
        <f>Q9*S9</f>
        <v>16223760</v>
      </c>
      <c r="U9" s="436">
        <f t="shared" ref="U9:U27" si="8">E9</f>
        <v>2001</v>
      </c>
      <c r="V9" s="448">
        <f>IF(OR(AND(ISBLANK(D9),ISBLANK(F9)),ISTEXT(D9),ISTEXT(F9)),"",P9-T9)</f>
        <v>778740480</v>
      </c>
      <c r="W9" s="449"/>
      <c r="X9" s="450"/>
      <c r="Y9" s="420"/>
      <c r="Z9" s="451" t="s">
        <v>1204</v>
      </c>
      <c r="AA9" s="452"/>
      <c r="AB9" s="452"/>
      <c r="AC9" s="453">
        <f>F30</f>
        <v>985486200</v>
      </c>
      <c r="AD9" s="452"/>
      <c r="AE9" s="452"/>
      <c r="AF9" s="452"/>
      <c r="AG9" s="452"/>
      <c r="AH9" s="454"/>
      <c r="AI9" s="455"/>
      <c r="AJ9" s="456"/>
      <c r="AK9" s="457"/>
      <c r="AL9" s="450"/>
      <c r="AM9" s="458"/>
      <c r="AN9" s="450"/>
      <c r="AO9" s="452"/>
      <c r="AP9" s="459"/>
      <c r="AQ9" s="455"/>
      <c r="AR9" s="455"/>
      <c r="AS9" s="452"/>
      <c r="AT9" s="459"/>
      <c r="AU9" s="455"/>
      <c r="AV9" s="460"/>
      <c r="AW9" s="452"/>
      <c r="AX9" s="459"/>
      <c r="AY9" s="455"/>
      <c r="AZ9" s="461"/>
      <c r="BA9" s="450"/>
      <c r="BB9" s="462"/>
      <c r="BC9" s="462"/>
      <c r="BF9" s="464"/>
    </row>
    <row r="10" spans="1:58" s="463" customFormat="1" ht="13.5" customHeight="1" x14ac:dyDescent="0.2">
      <c r="A10" s="1110"/>
      <c r="B10" s="512"/>
      <c r="C10" s="465"/>
      <c r="D10" s="437"/>
      <c r="E10" s="438">
        <f t="shared" ref="E10:E27" si="9">E9+1</f>
        <v>2002</v>
      </c>
      <c r="F10" s="439">
        <v>0</v>
      </c>
      <c r="G10" s="436">
        <f>M9-(E10-E9)</f>
        <v>48</v>
      </c>
      <c r="H10" s="440"/>
      <c r="I10" s="408">
        <f>E10+M10-1</f>
        <v>2049</v>
      </c>
      <c r="J10" s="466">
        <f t="shared" si="2"/>
        <v>0</v>
      </c>
      <c r="K10" s="441">
        <f t="shared" si="3"/>
        <v>0</v>
      </c>
      <c r="L10" s="442">
        <f t="shared" si="4"/>
        <v>0</v>
      </c>
      <c r="M10" s="443">
        <f t="shared" ref="M10:M29" si="10">IF(OR(AND(ISBLANK(D10),ISBLANK(F10)),ISTEXT(D10),ISTEXT(F10)),"",G10+L10)</f>
        <v>48</v>
      </c>
      <c r="N10" s="408">
        <f t="shared" si="5"/>
        <v>2049</v>
      </c>
      <c r="O10" s="444">
        <f t="shared" ref="O10:O27" si="11">V9</f>
        <v>778740480</v>
      </c>
      <c r="P10" s="445">
        <f t="shared" si="6"/>
        <v>778740480</v>
      </c>
      <c r="Q10" s="413">
        <f t="shared" si="7"/>
        <v>16223760</v>
      </c>
      <c r="R10" s="446">
        <f t="shared" si="0"/>
        <v>2002</v>
      </c>
      <c r="S10" s="443">
        <f>R10-R9</f>
        <v>1</v>
      </c>
      <c r="T10" s="447">
        <f t="shared" si="1"/>
        <v>16223760</v>
      </c>
      <c r="U10" s="436">
        <f t="shared" si="8"/>
        <v>2002</v>
      </c>
      <c r="V10" s="448">
        <f t="shared" ref="V10:V26" si="12">IF(OR(AND(ISBLANK(D10),ISBLANK(F10)),ISTEXT(D10),ISTEXT(F10)),"",P10-T10)</f>
        <v>762516720</v>
      </c>
      <c r="W10" s="449"/>
      <c r="X10" s="455"/>
      <c r="Y10" s="420"/>
      <c r="Z10" s="451" t="s">
        <v>1205</v>
      </c>
      <c r="AA10" s="467"/>
      <c r="AB10" s="467"/>
      <c r="AC10" s="453">
        <f>T30</f>
        <v>322221900</v>
      </c>
      <c r="AD10" s="467"/>
      <c r="AE10" s="467"/>
      <c r="AF10" s="467"/>
      <c r="AG10" s="467"/>
      <c r="AH10" s="454"/>
      <c r="AI10" s="455"/>
      <c r="AJ10" s="456"/>
      <c r="AK10" s="457"/>
      <c r="AL10" s="450"/>
      <c r="AM10" s="458"/>
      <c r="AN10" s="450"/>
      <c r="AO10" s="452"/>
      <c r="AP10" s="459"/>
      <c r="AQ10" s="455"/>
      <c r="AR10" s="455"/>
      <c r="AS10" s="452"/>
      <c r="AT10" s="459"/>
      <c r="AU10" s="455"/>
      <c r="AV10" s="460"/>
      <c r="AW10" s="452"/>
      <c r="AX10" s="459"/>
      <c r="AY10" s="455"/>
      <c r="AZ10" s="461"/>
      <c r="BA10" s="450"/>
      <c r="BB10" s="462"/>
      <c r="BC10" s="462"/>
      <c r="BF10" s="464"/>
    </row>
    <row r="11" spans="1:58" s="463" customFormat="1" ht="13.5" customHeight="1" x14ac:dyDescent="0.2">
      <c r="A11" s="1110"/>
      <c r="B11" s="401"/>
      <c r="C11" s="436"/>
      <c r="D11" s="437"/>
      <c r="E11" s="438">
        <f t="shared" si="9"/>
        <v>2003</v>
      </c>
      <c r="F11" s="439">
        <v>0</v>
      </c>
      <c r="G11" s="436">
        <f t="shared" ref="G11:G29" si="13">M10-(E11-E10)</f>
        <v>47</v>
      </c>
      <c r="H11" s="440"/>
      <c r="I11" s="408">
        <f t="shared" ref="I11:I27" si="14">E11+M11-1</f>
        <v>2049</v>
      </c>
      <c r="J11" s="466">
        <f t="shared" si="2"/>
        <v>0</v>
      </c>
      <c r="K11" s="441">
        <f t="shared" si="3"/>
        <v>0</v>
      </c>
      <c r="L11" s="442">
        <f t="shared" si="4"/>
        <v>0</v>
      </c>
      <c r="M11" s="443">
        <f t="shared" si="10"/>
        <v>47</v>
      </c>
      <c r="N11" s="408">
        <f t="shared" si="5"/>
        <v>2049</v>
      </c>
      <c r="O11" s="444">
        <f t="shared" si="11"/>
        <v>762516720</v>
      </c>
      <c r="P11" s="445">
        <f t="shared" si="6"/>
        <v>762516720</v>
      </c>
      <c r="Q11" s="413">
        <f t="shared" si="7"/>
        <v>16223760</v>
      </c>
      <c r="R11" s="446">
        <f t="shared" si="0"/>
        <v>2003</v>
      </c>
      <c r="S11" s="443">
        <f>R11-R10</f>
        <v>1</v>
      </c>
      <c r="T11" s="447">
        <f t="shared" si="1"/>
        <v>16223760</v>
      </c>
      <c r="U11" s="436">
        <f t="shared" si="8"/>
        <v>2003</v>
      </c>
      <c r="V11" s="448">
        <f t="shared" si="12"/>
        <v>746292960</v>
      </c>
      <c r="W11" s="449"/>
      <c r="X11" s="455"/>
      <c r="Y11" s="420"/>
      <c r="Z11" s="468" t="s">
        <v>1206</v>
      </c>
      <c r="AA11" s="452"/>
      <c r="AB11" s="452"/>
      <c r="AC11" s="453">
        <f>AC9-AC10</f>
        <v>663264300</v>
      </c>
      <c r="AD11" s="452"/>
      <c r="AE11" s="452"/>
      <c r="AF11" s="452"/>
      <c r="AG11" s="452"/>
      <c r="AH11" s="454"/>
      <c r="AI11" s="455"/>
      <c r="AJ11" s="456"/>
      <c r="AK11" s="457"/>
      <c r="AL11" s="450"/>
      <c r="AM11" s="458"/>
      <c r="AN11" s="450"/>
      <c r="AO11" s="452"/>
      <c r="AP11" s="459"/>
      <c r="AQ11" s="455"/>
      <c r="AR11" s="455"/>
      <c r="AS11" s="452"/>
      <c r="AT11" s="459"/>
      <c r="AU11" s="455"/>
      <c r="AV11" s="460"/>
      <c r="AW11" s="452"/>
      <c r="AX11" s="459"/>
      <c r="AY11" s="455"/>
      <c r="AZ11" s="461"/>
      <c r="BA11" s="450"/>
      <c r="BB11" s="462"/>
      <c r="BC11" s="462"/>
      <c r="BF11" s="464"/>
    </row>
    <row r="12" spans="1:58" s="463" customFormat="1" ht="13.5" customHeight="1" x14ac:dyDescent="0.2">
      <c r="A12" s="469"/>
      <c r="B12" s="401"/>
      <c r="C12" s="436"/>
      <c r="D12" s="437"/>
      <c r="E12" s="438">
        <f t="shared" si="9"/>
        <v>2004</v>
      </c>
      <c r="F12" s="470">
        <v>0</v>
      </c>
      <c r="G12" s="436">
        <f t="shared" si="13"/>
        <v>46</v>
      </c>
      <c r="H12" s="440"/>
      <c r="I12" s="408">
        <f t="shared" si="14"/>
        <v>2049</v>
      </c>
      <c r="J12" s="466">
        <f t="shared" si="2"/>
        <v>0</v>
      </c>
      <c r="K12" s="441">
        <f t="shared" si="3"/>
        <v>0</v>
      </c>
      <c r="L12" s="442">
        <f t="shared" si="4"/>
        <v>0</v>
      </c>
      <c r="M12" s="443">
        <f t="shared" si="10"/>
        <v>46</v>
      </c>
      <c r="N12" s="408">
        <f t="shared" si="5"/>
        <v>2049</v>
      </c>
      <c r="O12" s="444">
        <f t="shared" si="11"/>
        <v>746292960</v>
      </c>
      <c r="P12" s="445">
        <f t="shared" si="6"/>
        <v>746292960</v>
      </c>
      <c r="Q12" s="413">
        <f t="shared" si="7"/>
        <v>16223760</v>
      </c>
      <c r="R12" s="446">
        <f t="shared" si="0"/>
        <v>2004</v>
      </c>
      <c r="S12" s="443">
        <f t="shared" ref="S12:S27" si="15">R12-R11</f>
        <v>1</v>
      </c>
      <c r="T12" s="447">
        <f t="shared" si="1"/>
        <v>16223760</v>
      </c>
      <c r="U12" s="436">
        <f t="shared" si="8"/>
        <v>2004</v>
      </c>
      <c r="V12" s="448">
        <f t="shared" si="12"/>
        <v>730069200</v>
      </c>
      <c r="W12" s="449"/>
      <c r="X12" s="455"/>
      <c r="Y12" s="420"/>
      <c r="Z12" s="513" t="s">
        <v>1207</v>
      </c>
      <c r="AA12" s="471"/>
      <c r="AB12" s="471"/>
      <c r="AC12" s="514">
        <f>V27-AC11</f>
        <v>0</v>
      </c>
      <c r="AD12" s="452"/>
      <c r="AE12" s="452"/>
      <c r="AF12" s="452"/>
      <c r="AG12" s="452"/>
      <c r="AH12" s="454"/>
      <c r="AI12" s="455"/>
      <c r="AJ12" s="456"/>
      <c r="AK12" s="457"/>
      <c r="AL12" s="450"/>
      <c r="AM12" s="458"/>
      <c r="AN12" s="450"/>
      <c r="AO12" s="452"/>
      <c r="AP12" s="459"/>
      <c r="AQ12" s="455"/>
      <c r="AR12" s="455"/>
      <c r="AS12" s="452"/>
      <c r="AT12" s="459"/>
      <c r="AU12" s="455"/>
      <c r="AV12" s="460"/>
      <c r="AW12" s="452"/>
      <c r="AX12" s="459"/>
      <c r="AY12" s="455"/>
      <c r="AZ12" s="461"/>
      <c r="BA12" s="450"/>
      <c r="BB12" s="462"/>
      <c r="BC12" s="462"/>
      <c r="BF12" s="464"/>
    </row>
    <row r="13" spans="1:58" s="463" customFormat="1" ht="13.5" customHeight="1" x14ac:dyDescent="0.2">
      <c r="A13" s="469"/>
      <c r="B13" s="435" t="s">
        <v>1208</v>
      </c>
      <c r="C13" s="435" t="s">
        <v>1208</v>
      </c>
      <c r="D13" s="437"/>
      <c r="E13" s="438">
        <f t="shared" si="9"/>
        <v>2005</v>
      </c>
      <c r="F13" s="470">
        <v>0</v>
      </c>
      <c r="G13" s="436">
        <f t="shared" si="13"/>
        <v>45</v>
      </c>
      <c r="H13" s="440"/>
      <c r="I13" s="408">
        <f t="shared" si="14"/>
        <v>2049</v>
      </c>
      <c r="J13" s="466">
        <f t="shared" si="2"/>
        <v>0</v>
      </c>
      <c r="K13" s="441">
        <f t="shared" si="3"/>
        <v>0</v>
      </c>
      <c r="L13" s="442">
        <f t="shared" si="4"/>
        <v>0</v>
      </c>
      <c r="M13" s="443">
        <f t="shared" si="10"/>
        <v>45</v>
      </c>
      <c r="N13" s="408">
        <f t="shared" si="5"/>
        <v>2049</v>
      </c>
      <c r="O13" s="444">
        <f t="shared" si="11"/>
        <v>730069200</v>
      </c>
      <c r="P13" s="445">
        <f t="shared" si="6"/>
        <v>730069200</v>
      </c>
      <c r="Q13" s="413">
        <f t="shared" si="7"/>
        <v>16223760</v>
      </c>
      <c r="R13" s="446">
        <f t="shared" si="0"/>
        <v>2005</v>
      </c>
      <c r="S13" s="443">
        <f t="shared" si="15"/>
        <v>1</v>
      </c>
      <c r="T13" s="447">
        <f t="shared" si="1"/>
        <v>16223760</v>
      </c>
      <c r="U13" s="436">
        <f t="shared" si="8"/>
        <v>2005</v>
      </c>
      <c r="V13" s="448">
        <f t="shared" si="12"/>
        <v>713845440</v>
      </c>
      <c r="W13" s="449"/>
      <c r="X13" s="455"/>
      <c r="Y13" s="420"/>
      <c r="Z13" s="472"/>
      <c r="AA13" s="452"/>
      <c r="AB13" s="452"/>
      <c r="AC13" s="452"/>
      <c r="AD13" s="452"/>
      <c r="AE13" s="452"/>
      <c r="AF13" s="452"/>
      <c r="AG13" s="452"/>
      <c r="AH13" s="454"/>
      <c r="AI13" s="455"/>
      <c r="AJ13" s="456"/>
      <c r="AK13" s="457"/>
      <c r="AL13" s="450"/>
      <c r="AM13" s="458"/>
      <c r="AN13" s="450"/>
      <c r="AO13" s="452"/>
      <c r="AP13" s="459"/>
      <c r="AQ13" s="455"/>
      <c r="AR13" s="455"/>
      <c r="AS13" s="452"/>
      <c r="AT13" s="459"/>
      <c r="AU13" s="455"/>
      <c r="AV13" s="460"/>
      <c r="AW13" s="452"/>
      <c r="AX13" s="459"/>
      <c r="AY13" s="455"/>
      <c r="AZ13" s="461"/>
      <c r="BA13" s="450"/>
      <c r="BB13" s="462"/>
      <c r="BC13" s="462"/>
      <c r="BF13" s="464"/>
    </row>
    <row r="14" spans="1:58" s="463" customFormat="1" ht="13.5" customHeight="1" x14ac:dyDescent="0.2">
      <c r="A14" s="469"/>
      <c r="B14" s="401"/>
      <c r="C14" s="436"/>
      <c r="D14" s="437"/>
      <c r="E14" s="438">
        <f t="shared" si="9"/>
        <v>2006</v>
      </c>
      <c r="F14" s="470">
        <v>0</v>
      </c>
      <c r="G14" s="436">
        <f t="shared" si="13"/>
        <v>44</v>
      </c>
      <c r="H14" s="440"/>
      <c r="I14" s="408">
        <f t="shared" si="14"/>
        <v>2049</v>
      </c>
      <c r="J14" s="466">
        <f t="shared" si="2"/>
        <v>0</v>
      </c>
      <c r="K14" s="441">
        <f t="shared" si="3"/>
        <v>0</v>
      </c>
      <c r="L14" s="442">
        <f t="shared" si="4"/>
        <v>0</v>
      </c>
      <c r="M14" s="443">
        <f t="shared" si="10"/>
        <v>44</v>
      </c>
      <c r="N14" s="408">
        <f t="shared" si="5"/>
        <v>2049</v>
      </c>
      <c r="O14" s="444">
        <f t="shared" si="11"/>
        <v>713845440</v>
      </c>
      <c r="P14" s="445">
        <f t="shared" si="6"/>
        <v>713845440</v>
      </c>
      <c r="Q14" s="413">
        <f t="shared" si="7"/>
        <v>16223760</v>
      </c>
      <c r="R14" s="446">
        <f t="shared" si="0"/>
        <v>2006</v>
      </c>
      <c r="S14" s="443">
        <f t="shared" si="15"/>
        <v>1</v>
      </c>
      <c r="T14" s="447">
        <f>Q14*S14</f>
        <v>16223760</v>
      </c>
      <c r="U14" s="436">
        <f t="shared" si="8"/>
        <v>2006</v>
      </c>
      <c r="V14" s="448">
        <f t="shared" si="12"/>
        <v>697621680</v>
      </c>
      <c r="W14" s="449"/>
      <c r="X14" s="472"/>
      <c r="Y14" s="420"/>
      <c r="Z14" s="472"/>
      <c r="AA14" s="452"/>
      <c r="AB14" s="472"/>
      <c r="AC14" s="452"/>
      <c r="AD14" s="452"/>
      <c r="AE14" s="452"/>
      <c r="AF14" s="452"/>
      <c r="AG14" s="452"/>
      <c r="AH14" s="454"/>
      <c r="AI14" s="455"/>
      <c r="AJ14" s="456"/>
      <c r="AK14" s="457"/>
      <c r="AL14" s="450"/>
      <c r="AM14" s="458"/>
      <c r="AN14" s="450"/>
      <c r="AO14" s="452"/>
      <c r="AP14" s="459"/>
      <c r="AQ14" s="455"/>
      <c r="AR14" s="455"/>
      <c r="AS14" s="452"/>
      <c r="AT14" s="459"/>
      <c r="AU14" s="455"/>
      <c r="AV14" s="460"/>
      <c r="AW14" s="452"/>
      <c r="AX14" s="459"/>
      <c r="AY14" s="455"/>
      <c r="AZ14" s="461"/>
      <c r="BA14" s="450"/>
      <c r="BB14" s="462"/>
      <c r="BC14" s="462"/>
      <c r="BF14" s="464"/>
    </row>
    <row r="15" spans="1:58" s="463" customFormat="1" ht="13.5" customHeight="1" x14ac:dyDescent="0.2">
      <c r="A15" s="469"/>
      <c r="B15" s="401"/>
      <c r="C15" s="436"/>
      <c r="D15" s="437"/>
      <c r="E15" s="438">
        <f t="shared" si="9"/>
        <v>2007</v>
      </c>
      <c r="F15" s="470">
        <v>0</v>
      </c>
      <c r="G15" s="436">
        <f t="shared" si="13"/>
        <v>43</v>
      </c>
      <c r="H15" s="440"/>
      <c r="I15" s="408">
        <f t="shared" si="14"/>
        <v>2049</v>
      </c>
      <c r="J15" s="466">
        <f t="shared" si="2"/>
        <v>0</v>
      </c>
      <c r="K15" s="441">
        <f t="shared" si="3"/>
        <v>0</v>
      </c>
      <c r="L15" s="442">
        <f t="shared" si="4"/>
        <v>0</v>
      </c>
      <c r="M15" s="443">
        <f t="shared" si="10"/>
        <v>43</v>
      </c>
      <c r="N15" s="408">
        <f t="shared" si="5"/>
        <v>2049</v>
      </c>
      <c r="O15" s="444">
        <f t="shared" si="11"/>
        <v>697621680</v>
      </c>
      <c r="P15" s="445">
        <f t="shared" si="6"/>
        <v>697621680</v>
      </c>
      <c r="Q15" s="413">
        <f t="shared" si="7"/>
        <v>16223760</v>
      </c>
      <c r="R15" s="446">
        <f t="shared" si="0"/>
        <v>2007</v>
      </c>
      <c r="S15" s="443">
        <f t="shared" si="15"/>
        <v>1</v>
      </c>
      <c r="T15" s="447">
        <f t="shared" ref="T15:T27" si="16">Q15*S15</f>
        <v>16223760</v>
      </c>
      <c r="U15" s="436">
        <f t="shared" si="8"/>
        <v>2007</v>
      </c>
      <c r="V15" s="448">
        <f t="shared" si="12"/>
        <v>681397920</v>
      </c>
      <c r="W15" s="449"/>
      <c r="X15" s="472"/>
      <c r="Y15" s="420"/>
      <c r="Z15" s="472"/>
      <c r="AA15" s="452"/>
      <c r="AB15" s="472"/>
      <c r="AC15" s="452"/>
      <c r="AD15" s="452"/>
      <c r="AE15" s="452"/>
      <c r="AF15" s="452"/>
      <c r="AG15" s="452"/>
      <c r="AH15" s="454"/>
      <c r="AI15" s="455"/>
      <c r="AJ15" s="456"/>
      <c r="AK15" s="457"/>
      <c r="AL15" s="450"/>
      <c r="AM15" s="458"/>
      <c r="AN15" s="450"/>
      <c r="AO15" s="452"/>
      <c r="AP15" s="459"/>
      <c r="AQ15" s="455"/>
      <c r="AR15" s="455"/>
      <c r="AS15" s="452"/>
      <c r="AT15" s="459"/>
      <c r="AU15" s="455"/>
      <c r="AV15" s="460"/>
      <c r="AW15" s="452"/>
      <c r="AX15" s="459"/>
      <c r="AY15" s="455"/>
      <c r="AZ15" s="461"/>
      <c r="BA15" s="450"/>
      <c r="BB15" s="462"/>
      <c r="BC15" s="462"/>
      <c r="BF15" s="464"/>
    </row>
    <row r="16" spans="1:58" s="463" customFormat="1" ht="13.5" customHeight="1" x14ac:dyDescent="0.2">
      <c r="A16" s="469"/>
      <c r="B16" s="401"/>
      <c r="C16" s="436"/>
      <c r="D16" s="437"/>
      <c r="E16" s="438">
        <f t="shared" si="9"/>
        <v>2008</v>
      </c>
      <c r="F16" s="470">
        <v>0</v>
      </c>
      <c r="G16" s="436">
        <f t="shared" si="13"/>
        <v>42</v>
      </c>
      <c r="H16" s="440"/>
      <c r="I16" s="408">
        <f t="shared" si="14"/>
        <v>2049</v>
      </c>
      <c r="J16" s="466">
        <f t="shared" si="2"/>
        <v>0</v>
      </c>
      <c r="K16" s="441">
        <f t="shared" si="3"/>
        <v>0</v>
      </c>
      <c r="L16" s="442">
        <f t="shared" si="4"/>
        <v>0</v>
      </c>
      <c r="M16" s="443">
        <f t="shared" si="10"/>
        <v>42</v>
      </c>
      <c r="N16" s="408">
        <f t="shared" si="5"/>
        <v>2049</v>
      </c>
      <c r="O16" s="444">
        <f t="shared" si="11"/>
        <v>681397920</v>
      </c>
      <c r="P16" s="445">
        <f t="shared" si="6"/>
        <v>681397920</v>
      </c>
      <c r="Q16" s="413">
        <f t="shared" si="7"/>
        <v>16223760</v>
      </c>
      <c r="R16" s="446">
        <f t="shared" si="0"/>
        <v>2008</v>
      </c>
      <c r="S16" s="443">
        <f t="shared" si="15"/>
        <v>1</v>
      </c>
      <c r="T16" s="447">
        <f t="shared" si="16"/>
        <v>16223760</v>
      </c>
      <c r="U16" s="436">
        <f t="shared" si="8"/>
        <v>2008</v>
      </c>
      <c r="V16" s="448">
        <f t="shared" si="12"/>
        <v>665174160</v>
      </c>
      <c r="W16" s="449"/>
      <c r="X16" s="472"/>
      <c r="Y16" s="420"/>
      <c r="Z16" s="472"/>
      <c r="AA16" s="452"/>
      <c r="AB16" s="472"/>
      <c r="AC16" s="452"/>
      <c r="AD16" s="452"/>
      <c r="AE16" s="452"/>
      <c r="AF16" s="452"/>
      <c r="AG16" s="452"/>
      <c r="AH16" s="454"/>
      <c r="AI16" s="455"/>
      <c r="AJ16" s="456"/>
      <c r="AK16" s="457"/>
      <c r="AL16" s="450"/>
      <c r="AM16" s="458"/>
      <c r="AN16" s="450"/>
      <c r="AO16" s="452"/>
      <c r="AP16" s="459"/>
      <c r="AQ16" s="455"/>
      <c r="AR16" s="455"/>
      <c r="AS16" s="452"/>
      <c r="AT16" s="459"/>
      <c r="AU16" s="455"/>
      <c r="AV16" s="460"/>
      <c r="AW16" s="452"/>
      <c r="AX16" s="459"/>
      <c r="AY16" s="455"/>
      <c r="AZ16" s="461"/>
      <c r="BA16" s="450"/>
      <c r="BB16" s="462"/>
      <c r="BC16" s="462"/>
      <c r="BF16" s="464"/>
    </row>
    <row r="17" spans="1:58" s="463" customFormat="1" ht="13.5" customHeight="1" x14ac:dyDescent="0.2">
      <c r="A17" s="469"/>
      <c r="B17" s="401"/>
      <c r="C17" s="436"/>
      <c r="D17" s="437"/>
      <c r="E17" s="438">
        <f t="shared" si="9"/>
        <v>2009</v>
      </c>
      <c r="F17" s="470">
        <v>0</v>
      </c>
      <c r="G17" s="436">
        <f t="shared" si="13"/>
        <v>41</v>
      </c>
      <c r="H17" s="440"/>
      <c r="I17" s="408">
        <f t="shared" si="14"/>
        <v>2049</v>
      </c>
      <c r="J17" s="466">
        <f t="shared" si="2"/>
        <v>0</v>
      </c>
      <c r="K17" s="441">
        <f t="shared" si="3"/>
        <v>0</v>
      </c>
      <c r="L17" s="442">
        <f t="shared" si="4"/>
        <v>0</v>
      </c>
      <c r="M17" s="443">
        <f t="shared" si="10"/>
        <v>41</v>
      </c>
      <c r="N17" s="408">
        <f t="shared" si="5"/>
        <v>2049</v>
      </c>
      <c r="O17" s="444">
        <f t="shared" si="11"/>
        <v>665174160</v>
      </c>
      <c r="P17" s="445">
        <f t="shared" si="6"/>
        <v>665174160</v>
      </c>
      <c r="Q17" s="413">
        <f t="shared" si="7"/>
        <v>16223760</v>
      </c>
      <c r="R17" s="446">
        <f t="shared" si="0"/>
        <v>2009</v>
      </c>
      <c r="S17" s="443">
        <f t="shared" si="15"/>
        <v>1</v>
      </c>
      <c r="T17" s="447">
        <f t="shared" si="16"/>
        <v>16223760</v>
      </c>
      <c r="U17" s="436">
        <f t="shared" si="8"/>
        <v>2009</v>
      </c>
      <c r="V17" s="448">
        <f t="shared" si="12"/>
        <v>648950400</v>
      </c>
      <c r="W17" s="449"/>
      <c r="X17" s="472"/>
      <c r="Y17" s="420"/>
      <c r="Z17" s="472"/>
      <c r="AA17" s="452"/>
      <c r="AB17" s="472"/>
      <c r="AC17" s="452"/>
      <c r="AD17" s="452"/>
      <c r="AE17" s="452"/>
      <c r="AF17" s="452"/>
      <c r="AG17" s="452"/>
      <c r="AH17" s="454"/>
      <c r="AI17" s="455"/>
      <c r="AJ17" s="456"/>
      <c r="AK17" s="457"/>
      <c r="AL17" s="450"/>
      <c r="AM17" s="458"/>
      <c r="AN17" s="450"/>
      <c r="AO17" s="452"/>
      <c r="AP17" s="459"/>
      <c r="AQ17" s="455"/>
      <c r="AR17" s="455"/>
      <c r="AS17" s="452"/>
      <c r="AT17" s="459"/>
      <c r="AU17" s="455"/>
      <c r="AV17" s="460"/>
      <c r="AW17" s="452"/>
      <c r="AX17" s="459"/>
      <c r="AY17" s="455"/>
      <c r="AZ17" s="461"/>
      <c r="BA17" s="450"/>
      <c r="BB17" s="462"/>
      <c r="BC17" s="462"/>
      <c r="BF17" s="464"/>
    </row>
    <row r="18" spans="1:58" s="463" customFormat="1" ht="13.5" customHeight="1" x14ac:dyDescent="0.2">
      <c r="A18" s="469"/>
      <c r="B18" s="401"/>
      <c r="C18" s="436"/>
      <c r="D18" s="437"/>
      <c r="E18" s="438">
        <f t="shared" si="9"/>
        <v>2010</v>
      </c>
      <c r="F18" s="470">
        <v>0</v>
      </c>
      <c r="G18" s="436">
        <f t="shared" si="13"/>
        <v>40</v>
      </c>
      <c r="H18" s="440"/>
      <c r="I18" s="408">
        <f t="shared" si="14"/>
        <v>2049</v>
      </c>
      <c r="J18" s="466">
        <f t="shared" si="2"/>
        <v>0</v>
      </c>
      <c r="K18" s="441">
        <f t="shared" si="3"/>
        <v>0</v>
      </c>
      <c r="L18" s="442">
        <f t="shared" si="4"/>
        <v>0</v>
      </c>
      <c r="M18" s="443">
        <f t="shared" si="10"/>
        <v>40</v>
      </c>
      <c r="N18" s="408">
        <f t="shared" si="5"/>
        <v>2049</v>
      </c>
      <c r="O18" s="444">
        <f t="shared" si="11"/>
        <v>648950400</v>
      </c>
      <c r="P18" s="445">
        <f t="shared" si="6"/>
        <v>648950400</v>
      </c>
      <c r="Q18" s="413">
        <f t="shared" si="7"/>
        <v>16223760</v>
      </c>
      <c r="R18" s="446">
        <f t="shared" si="0"/>
        <v>2010</v>
      </c>
      <c r="S18" s="443">
        <f t="shared" si="15"/>
        <v>1</v>
      </c>
      <c r="T18" s="447">
        <f t="shared" si="16"/>
        <v>16223760</v>
      </c>
      <c r="U18" s="436">
        <f t="shared" si="8"/>
        <v>2010</v>
      </c>
      <c r="V18" s="448">
        <f t="shared" si="12"/>
        <v>632726640</v>
      </c>
      <c r="W18" s="449"/>
      <c r="X18" s="472"/>
      <c r="Y18" s="420"/>
      <c r="Z18" s="472"/>
      <c r="AA18" s="452"/>
      <c r="AB18" s="472"/>
      <c r="AC18" s="452"/>
      <c r="AD18" s="452"/>
      <c r="AE18" s="452"/>
      <c r="AF18" s="452"/>
      <c r="AG18" s="452"/>
      <c r="AH18" s="454"/>
      <c r="AI18" s="455"/>
      <c r="AJ18" s="456"/>
      <c r="AK18" s="457"/>
      <c r="AL18" s="450"/>
      <c r="AM18" s="458"/>
      <c r="AN18" s="450"/>
      <c r="AO18" s="452"/>
      <c r="AP18" s="459"/>
      <c r="AQ18" s="455"/>
      <c r="AR18" s="455"/>
      <c r="AS18" s="452"/>
      <c r="AT18" s="459"/>
      <c r="AU18" s="455"/>
      <c r="AV18" s="460"/>
      <c r="AW18" s="452"/>
      <c r="AX18" s="459"/>
      <c r="AY18" s="455"/>
      <c r="AZ18" s="461"/>
      <c r="BA18" s="450"/>
      <c r="BB18" s="462"/>
      <c r="BC18" s="462"/>
      <c r="BF18" s="464"/>
    </row>
    <row r="19" spans="1:58" s="463" customFormat="1" ht="13.5" customHeight="1" x14ac:dyDescent="0.2">
      <c r="A19" s="469"/>
      <c r="B19" s="401"/>
      <c r="C19" s="436"/>
      <c r="D19" s="437"/>
      <c r="E19" s="438">
        <f t="shared" si="9"/>
        <v>2011</v>
      </c>
      <c r="F19" s="470">
        <v>0</v>
      </c>
      <c r="G19" s="436">
        <f t="shared" si="13"/>
        <v>39</v>
      </c>
      <c r="H19" s="440"/>
      <c r="I19" s="408">
        <f t="shared" si="14"/>
        <v>2049</v>
      </c>
      <c r="J19" s="466">
        <f t="shared" si="2"/>
        <v>0</v>
      </c>
      <c r="K19" s="441">
        <f t="shared" si="3"/>
        <v>0</v>
      </c>
      <c r="L19" s="442">
        <f t="shared" si="4"/>
        <v>0</v>
      </c>
      <c r="M19" s="443">
        <f t="shared" si="10"/>
        <v>39</v>
      </c>
      <c r="N19" s="408">
        <f t="shared" si="5"/>
        <v>2049</v>
      </c>
      <c r="O19" s="444">
        <f t="shared" si="11"/>
        <v>632726640</v>
      </c>
      <c r="P19" s="445">
        <f t="shared" si="6"/>
        <v>632726640</v>
      </c>
      <c r="Q19" s="413">
        <f t="shared" si="7"/>
        <v>16223760</v>
      </c>
      <c r="R19" s="446">
        <f t="shared" si="0"/>
        <v>2011</v>
      </c>
      <c r="S19" s="443">
        <f t="shared" si="15"/>
        <v>1</v>
      </c>
      <c r="T19" s="447">
        <f t="shared" si="16"/>
        <v>16223760</v>
      </c>
      <c r="U19" s="436">
        <f t="shared" si="8"/>
        <v>2011</v>
      </c>
      <c r="V19" s="448">
        <f t="shared" si="12"/>
        <v>616502880</v>
      </c>
      <c r="W19" s="449"/>
      <c r="X19" s="472"/>
      <c r="Y19" s="420"/>
      <c r="Z19" s="472"/>
      <c r="AA19" s="452"/>
      <c r="AB19" s="472"/>
      <c r="AC19" s="452"/>
      <c r="AD19" s="452"/>
      <c r="AE19" s="452"/>
      <c r="AF19" s="452"/>
      <c r="AG19" s="452"/>
      <c r="AH19" s="454"/>
      <c r="AI19" s="455"/>
      <c r="AJ19" s="456"/>
      <c r="AK19" s="457"/>
      <c r="AL19" s="450"/>
      <c r="AM19" s="458"/>
      <c r="AN19" s="450"/>
      <c r="AO19" s="452"/>
      <c r="AP19" s="459"/>
      <c r="AQ19" s="455"/>
      <c r="AR19" s="455"/>
      <c r="AS19" s="452"/>
      <c r="AT19" s="459"/>
      <c r="AU19" s="455"/>
      <c r="AV19" s="460"/>
      <c r="AW19" s="452"/>
      <c r="AX19" s="459"/>
      <c r="AY19" s="455"/>
      <c r="AZ19" s="461"/>
      <c r="BA19" s="450"/>
      <c r="BB19" s="462"/>
      <c r="BC19" s="462"/>
      <c r="BF19" s="464"/>
    </row>
    <row r="20" spans="1:58" s="463" customFormat="1" ht="13.5" customHeight="1" x14ac:dyDescent="0.2">
      <c r="A20" s="469"/>
      <c r="B20" s="401"/>
      <c r="C20" s="436"/>
      <c r="D20" s="437"/>
      <c r="E20" s="438">
        <f t="shared" si="9"/>
        <v>2012</v>
      </c>
      <c r="F20" s="470">
        <v>0</v>
      </c>
      <c r="G20" s="436">
        <f t="shared" si="13"/>
        <v>38</v>
      </c>
      <c r="H20" s="440"/>
      <c r="I20" s="408">
        <f t="shared" si="14"/>
        <v>2049</v>
      </c>
      <c r="J20" s="466">
        <f t="shared" si="2"/>
        <v>0</v>
      </c>
      <c r="K20" s="441">
        <f t="shared" si="3"/>
        <v>0</v>
      </c>
      <c r="L20" s="442">
        <f t="shared" si="4"/>
        <v>0</v>
      </c>
      <c r="M20" s="443">
        <f t="shared" si="10"/>
        <v>38</v>
      </c>
      <c r="N20" s="408">
        <f t="shared" si="5"/>
        <v>2049</v>
      </c>
      <c r="O20" s="444">
        <f t="shared" si="11"/>
        <v>616502880</v>
      </c>
      <c r="P20" s="445">
        <f t="shared" si="6"/>
        <v>616502880</v>
      </c>
      <c r="Q20" s="413">
        <f t="shared" si="7"/>
        <v>16223760</v>
      </c>
      <c r="R20" s="446">
        <f t="shared" si="0"/>
        <v>2012</v>
      </c>
      <c r="S20" s="443">
        <f t="shared" si="15"/>
        <v>1</v>
      </c>
      <c r="T20" s="447">
        <f t="shared" si="16"/>
        <v>16223760</v>
      </c>
      <c r="U20" s="436">
        <f t="shared" si="8"/>
        <v>2012</v>
      </c>
      <c r="V20" s="448">
        <f t="shared" si="12"/>
        <v>600279120</v>
      </c>
      <c r="W20" s="449"/>
      <c r="X20" s="472"/>
      <c r="Y20" s="420"/>
      <c r="Z20" s="472"/>
      <c r="AA20" s="452"/>
      <c r="AB20" s="472"/>
      <c r="AC20" s="452"/>
      <c r="AD20" s="452"/>
      <c r="AE20" s="452"/>
      <c r="AF20" s="452"/>
      <c r="AG20" s="452"/>
      <c r="AH20" s="454"/>
      <c r="AI20" s="455"/>
      <c r="AJ20" s="456"/>
      <c r="AK20" s="457"/>
      <c r="AL20" s="450"/>
      <c r="AM20" s="458"/>
      <c r="AN20" s="450"/>
      <c r="AO20" s="452"/>
      <c r="AP20" s="459"/>
      <c r="AQ20" s="455"/>
      <c r="AR20" s="455"/>
      <c r="AS20" s="452"/>
      <c r="AT20" s="459"/>
      <c r="AU20" s="455"/>
      <c r="AV20" s="460"/>
      <c r="AW20" s="452"/>
      <c r="AX20" s="459"/>
      <c r="AY20" s="455"/>
      <c r="AZ20" s="461"/>
      <c r="BA20" s="450"/>
      <c r="BB20" s="462"/>
      <c r="BC20" s="462"/>
      <c r="BF20" s="464"/>
    </row>
    <row r="21" spans="1:58" s="463" customFormat="1" ht="13.5" customHeight="1" x14ac:dyDescent="0.2">
      <c r="A21" s="469"/>
      <c r="B21" s="401"/>
      <c r="C21" s="436"/>
      <c r="D21" s="437"/>
      <c r="E21" s="438">
        <f t="shared" si="9"/>
        <v>2013</v>
      </c>
      <c r="F21" s="470">
        <v>0</v>
      </c>
      <c r="G21" s="436">
        <f t="shared" si="13"/>
        <v>37</v>
      </c>
      <c r="H21" s="440"/>
      <c r="I21" s="408">
        <f t="shared" si="14"/>
        <v>2049</v>
      </c>
      <c r="J21" s="466">
        <f t="shared" si="2"/>
        <v>0</v>
      </c>
      <c r="K21" s="441">
        <f t="shared" si="3"/>
        <v>0</v>
      </c>
      <c r="L21" s="442">
        <f t="shared" si="4"/>
        <v>0</v>
      </c>
      <c r="M21" s="443">
        <f t="shared" si="10"/>
        <v>37</v>
      </c>
      <c r="N21" s="408">
        <f t="shared" si="5"/>
        <v>2049</v>
      </c>
      <c r="O21" s="444">
        <f>V20</f>
        <v>600279120</v>
      </c>
      <c r="P21" s="445">
        <f>O21+F21</f>
        <v>600279120</v>
      </c>
      <c r="Q21" s="413">
        <f t="shared" si="7"/>
        <v>16223760</v>
      </c>
      <c r="R21" s="446">
        <f t="shared" si="0"/>
        <v>2013</v>
      </c>
      <c r="S21" s="443">
        <f t="shared" si="15"/>
        <v>1</v>
      </c>
      <c r="T21" s="447">
        <f t="shared" si="16"/>
        <v>16223760</v>
      </c>
      <c r="U21" s="436">
        <f t="shared" si="8"/>
        <v>2013</v>
      </c>
      <c r="V21" s="448">
        <f t="shared" si="12"/>
        <v>584055360</v>
      </c>
      <c r="W21" s="449"/>
      <c r="X21" s="472"/>
      <c r="Y21" s="420"/>
      <c r="Z21" s="472"/>
      <c r="AA21" s="452"/>
      <c r="AB21" s="472"/>
      <c r="AC21" s="452"/>
      <c r="AD21" s="452"/>
      <c r="AE21" s="452"/>
      <c r="AF21" s="452"/>
      <c r="AG21" s="452"/>
      <c r="AH21" s="454"/>
      <c r="AI21" s="455"/>
      <c r="AJ21" s="456"/>
      <c r="AK21" s="457"/>
      <c r="AL21" s="450"/>
      <c r="AM21" s="458"/>
      <c r="AN21" s="450"/>
      <c r="AO21" s="452"/>
      <c r="AP21" s="459"/>
      <c r="AQ21" s="455"/>
      <c r="AR21" s="455"/>
      <c r="AS21" s="452"/>
      <c r="AT21" s="459"/>
      <c r="AU21" s="455"/>
      <c r="AV21" s="460"/>
      <c r="AW21" s="452"/>
      <c r="AX21" s="459"/>
      <c r="AY21" s="455"/>
      <c r="AZ21" s="461"/>
      <c r="BA21" s="450"/>
      <c r="BB21" s="462"/>
      <c r="BC21" s="462"/>
      <c r="BF21" s="464"/>
    </row>
    <row r="22" spans="1:58" s="463" customFormat="1" ht="13.5" customHeight="1" x14ac:dyDescent="0.2">
      <c r="A22" s="469"/>
      <c r="B22" s="401"/>
      <c r="C22" s="402"/>
      <c r="D22" s="437"/>
      <c r="E22" s="438">
        <f t="shared" si="9"/>
        <v>2014</v>
      </c>
      <c r="F22" s="470">
        <v>0</v>
      </c>
      <c r="G22" s="436">
        <f t="shared" si="13"/>
        <v>36</v>
      </c>
      <c r="H22" s="440"/>
      <c r="I22" s="408">
        <f t="shared" si="14"/>
        <v>2049</v>
      </c>
      <c r="J22" s="466">
        <f t="shared" si="2"/>
        <v>0</v>
      </c>
      <c r="K22" s="441">
        <f>IF(J22=0%,0,IF(J22&lt;=25%,5,IF(J22&lt;=50%,10,IF(J22&lt;=75%,15,50))))</f>
        <v>0</v>
      </c>
      <c r="L22" s="442">
        <f t="shared" si="4"/>
        <v>0</v>
      </c>
      <c r="M22" s="443">
        <f>IF(OR(AND(ISBLANK(D22),ISBLANK(F22)),ISTEXT(D22),ISTEXT(F22)),"",G22+L22)</f>
        <v>36</v>
      </c>
      <c r="N22" s="408">
        <f t="shared" si="5"/>
        <v>2049</v>
      </c>
      <c r="O22" s="444">
        <f t="shared" si="11"/>
        <v>584055360</v>
      </c>
      <c r="P22" s="445">
        <f t="shared" si="6"/>
        <v>584055360</v>
      </c>
      <c r="Q22" s="413">
        <f>(O22)/M22</f>
        <v>16223760</v>
      </c>
      <c r="R22" s="446">
        <f t="shared" si="0"/>
        <v>2014</v>
      </c>
      <c r="S22" s="443">
        <f t="shared" si="15"/>
        <v>1</v>
      </c>
      <c r="T22" s="447">
        <f t="shared" si="16"/>
        <v>16223760</v>
      </c>
      <c r="U22" s="436">
        <f t="shared" si="8"/>
        <v>2014</v>
      </c>
      <c r="V22" s="448">
        <f t="shared" si="12"/>
        <v>567831600</v>
      </c>
      <c r="W22" s="449"/>
      <c r="X22" s="472"/>
      <c r="Y22" s="420"/>
      <c r="Z22" s="472"/>
      <c r="AA22" s="452"/>
      <c r="AB22" s="472"/>
      <c r="AC22" s="452"/>
      <c r="AD22" s="452"/>
      <c r="AE22" s="452"/>
      <c r="AF22" s="452"/>
      <c r="AG22" s="452"/>
      <c r="AH22" s="454"/>
      <c r="AI22" s="455"/>
      <c r="AJ22" s="456"/>
      <c r="AK22" s="457"/>
      <c r="AL22" s="450"/>
      <c r="AM22" s="458"/>
      <c r="AN22" s="450"/>
      <c r="AO22" s="452"/>
      <c r="AP22" s="459"/>
      <c r="AQ22" s="455"/>
      <c r="AR22" s="455"/>
      <c r="AS22" s="452"/>
      <c r="AT22" s="459"/>
      <c r="AU22" s="455"/>
      <c r="AV22" s="460"/>
      <c r="AW22" s="452"/>
      <c r="AX22" s="459"/>
      <c r="AY22" s="455"/>
      <c r="AZ22" s="461"/>
      <c r="BA22" s="450"/>
      <c r="BB22" s="462"/>
      <c r="BC22" s="462"/>
      <c r="BF22" s="464"/>
    </row>
    <row r="23" spans="1:58" s="463" customFormat="1" ht="13.5" customHeight="1" x14ac:dyDescent="0.2">
      <c r="A23" s="469"/>
      <c r="B23" s="401"/>
      <c r="C23" s="436"/>
      <c r="D23" s="437"/>
      <c r="E23" s="438">
        <f t="shared" si="9"/>
        <v>2015</v>
      </c>
      <c r="F23" s="470">
        <v>0</v>
      </c>
      <c r="G23" s="436">
        <f t="shared" si="13"/>
        <v>35</v>
      </c>
      <c r="H23" s="440"/>
      <c r="I23" s="408">
        <f t="shared" si="14"/>
        <v>2049</v>
      </c>
      <c r="J23" s="466">
        <f t="shared" si="2"/>
        <v>0</v>
      </c>
      <c r="K23" s="441">
        <f t="shared" ref="K23:K27" si="17">IF(J23=0%,0,IF(J23&lt;=25%,5,IF(J23&lt;=50%,10,IF(J23&lt;=75%,15,50))))</f>
        <v>0</v>
      </c>
      <c r="L23" s="442">
        <f t="shared" si="4"/>
        <v>0</v>
      </c>
      <c r="M23" s="443">
        <f>IF(OR(AND(ISBLANK(D23),ISBLANK(F23)),ISTEXT(D23),ISTEXT(F23)),"",G23+L23)</f>
        <v>35</v>
      </c>
      <c r="N23" s="408">
        <f t="shared" si="5"/>
        <v>2049</v>
      </c>
      <c r="O23" s="444">
        <f t="shared" si="11"/>
        <v>567831600</v>
      </c>
      <c r="P23" s="445">
        <f t="shared" si="6"/>
        <v>567831600</v>
      </c>
      <c r="Q23" s="413">
        <f t="shared" si="7"/>
        <v>16223760</v>
      </c>
      <c r="R23" s="446">
        <f t="shared" si="0"/>
        <v>2015</v>
      </c>
      <c r="S23" s="443">
        <f t="shared" si="15"/>
        <v>1</v>
      </c>
      <c r="T23" s="447">
        <f t="shared" si="16"/>
        <v>16223760</v>
      </c>
      <c r="U23" s="436">
        <f t="shared" si="8"/>
        <v>2015</v>
      </c>
      <c r="V23" s="448">
        <f t="shared" si="12"/>
        <v>551607840</v>
      </c>
      <c r="W23" s="449"/>
      <c r="X23" s="472"/>
      <c r="Y23" s="420"/>
      <c r="Z23" s="472"/>
      <c r="AA23" s="452"/>
      <c r="AB23" s="472"/>
      <c r="AC23" s="452"/>
      <c r="AD23" s="452"/>
      <c r="AE23" s="452"/>
      <c r="AF23" s="452"/>
      <c r="AG23" s="452"/>
      <c r="AH23" s="454"/>
      <c r="AI23" s="455"/>
      <c r="AJ23" s="456"/>
      <c r="AK23" s="457"/>
      <c r="AL23" s="450"/>
      <c r="AM23" s="458"/>
      <c r="AN23" s="450"/>
      <c r="AO23" s="452"/>
      <c r="AP23" s="459"/>
      <c r="AQ23" s="455"/>
      <c r="AR23" s="455"/>
      <c r="AS23" s="452"/>
      <c r="AT23" s="459"/>
      <c r="AU23" s="455"/>
      <c r="AV23" s="460"/>
      <c r="AW23" s="452"/>
      <c r="AX23" s="459"/>
      <c r="AY23" s="455"/>
      <c r="AZ23" s="461"/>
      <c r="BA23" s="450"/>
      <c r="BB23" s="462"/>
      <c r="BC23" s="462"/>
      <c r="BF23" s="464"/>
    </row>
    <row r="24" spans="1:58" s="463" customFormat="1" ht="13.5" customHeight="1" x14ac:dyDescent="0.2">
      <c r="A24" s="469"/>
      <c r="B24" s="401"/>
      <c r="C24" s="436"/>
      <c r="D24" s="437"/>
      <c r="E24" s="438">
        <f t="shared" si="9"/>
        <v>2016</v>
      </c>
      <c r="F24" s="470">
        <v>0</v>
      </c>
      <c r="G24" s="436">
        <f>M23-(E24-E23)</f>
        <v>34</v>
      </c>
      <c r="H24" s="440"/>
      <c r="I24" s="408">
        <f>E24+M24-1</f>
        <v>2049</v>
      </c>
      <c r="J24" s="466">
        <f t="shared" si="2"/>
        <v>0</v>
      </c>
      <c r="K24" s="441">
        <f t="shared" si="17"/>
        <v>0</v>
      </c>
      <c r="L24" s="442">
        <f t="shared" si="4"/>
        <v>0</v>
      </c>
      <c r="M24" s="443">
        <f>IF(OR(AND(ISBLANK(D24),ISBLANK(F24)),ISTEXT(D24),ISTEXT(F24)),"",G24+L24)</f>
        <v>34</v>
      </c>
      <c r="N24" s="408">
        <f t="shared" si="5"/>
        <v>2049</v>
      </c>
      <c r="O24" s="444">
        <f t="shared" si="11"/>
        <v>551607840</v>
      </c>
      <c r="P24" s="445">
        <f t="shared" si="6"/>
        <v>551607840</v>
      </c>
      <c r="Q24" s="413">
        <f t="shared" si="7"/>
        <v>16223760</v>
      </c>
      <c r="R24" s="446">
        <f t="shared" si="0"/>
        <v>2016</v>
      </c>
      <c r="S24" s="443">
        <f t="shared" si="15"/>
        <v>1</v>
      </c>
      <c r="T24" s="447">
        <f t="shared" si="16"/>
        <v>16223760</v>
      </c>
      <c r="U24" s="436">
        <f t="shared" si="8"/>
        <v>2016</v>
      </c>
      <c r="V24" s="448">
        <f t="shared" si="12"/>
        <v>535384080</v>
      </c>
      <c r="W24" s="449"/>
      <c r="X24" s="472"/>
      <c r="Y24" s="420"/>
      <c r="Z24" s="472"/>
      <c r="AA24" s="452"/>
      <c r="AB24" s="472"/>
      <c r="AC24" s="452"/>
      <c r="AD24" s="452"/>
      <c r="AE24" s="452"/>
      <c r="AF24" s="452"/>
      <c r="AG24" s="452"/>
      <c r="AH24" s="454"/>
      <c r="AI24" s="455"/>
      <c r="AJ24" s="456"/>
      <c r="AK24" s="457"/>
      <c r="AL24" s="450"/>
      <c r="AM24" s="458"/>
      <c r="AN24" s="450"/>
      <c r="AO24" s="452"/>
      <c r="AP24" s="459"/>
      <c r="AQ24" s="455"/>
      <c r="AR24" s="455"/>
      <c r="AS24" s="452"/>
      <c r="AT24" s="459"/>
      <c r="AU24" s="455"/>
      <c r="AV24" s="460"/>
      <c r="AW24" s="452"/>
      <c r="AX24" s="459"/>
      <c r="AY24" s="455"/>
      <c r="AZ24" s="461"/>
      <c r="BA24" s="450"/>
      <c r="BB24" s="462"/>
      <c r="BC24" s="462"/>
      <c r="BF24" s="464"/>
    </row>
    <row r="25" spans="1:58" s="463" customFormat="1" ht="13.5" customHeight="1" x14ac:dyDescent="0.2">
      <c r="A25" s="469"/>
      <c r="B25" s="401"/>
      <c r="C25" s="436"/>
      <c r="D25" s="437"/>
      <c r="E25" s="438">
        <f t="shared" si="9"/>
        <v>2017</v>
      </c>
      <c r="F25" s="470">
        <v>0</v>
      </c>
      <c r="G25" s="518">
        <f>M24-(E25-E24)</f>
        <v>33</v>
      </c>
      <c r="H25" s="440"/>
      <c r="I25" s="408">
        <f t="shared" si="14"/>
        <v>2049</v>
      </c>
      <c r="J25" s="466">
        <f t="shared" si="2"/>
        <v>0</v>
      </c>
      <c r="K25" s="441">
        <f t="shared" si="17"/>
        <v>0</v>
      </c>
      <c r="L25" s="442">
        <f t="shared" si="4"/>
        <v>0</v>
      </c>
      <c r="M25" s="443">
        <f t="shared" si="10"/>
        <v>33</v>
      </c>
      <c r="N25" s="408">
        <f t="shared" si="5"/>
        <v>2049</v>
      </c>
      <c r="O25" s="444">
        <f t="shared" si="11"/>
        <v>535384080</v>
      </c>
      <c r="P25" s="445">
        <f t="shared" si="6"/>
        <v>535384080</v>
      </c>
      <c r="Q25" s="413">
        <f t="shared" si="7"/>
        <v>16223760</v>
      </c>
      <c r="R25" s="446">
        <f t="shared" si="0"/>
        <v>2017</v>
      </c>
      <c r="S25" s="443">
        <f t="shared" si="15"/>
        <v>1</v>
      </c>
      <c r="T25" s="447">
        <f t="shared" si="16"/>
        <v>16223760</v>
      </c>
      <c r="U25" s="436">
        <f t="shared" si="8"/>
        <v>2017</v>
      </c>
      <c r="V25" s="448">
        <f t="shared" si="12"/>
        <v>519160320</v>
      </c>
      <c r="W25" s="449"/>
      <c r="X25" s="472"/>
      <c r="Y25" s="420"/>
      <c r="Z25" s="472"/>
      <c r="AA25" s="452"/>
      <c r="AB25" s="472"/>
      <c r="AC25" s="452"/>
      <c r="AD25" s="452"/>
      <c r="AE25" s="452"/>
      <c r="AF25" s="452"/>
      <c r="AG25" s="452"/>
      <c r="AH25" s="454"/>
      <c r="AI25" s="455"/>
      <c r="AJ25" s="456"/>
      <c r="AK25" s="457"/>
      <c r="AL25" s="450"/>
      <c r="AM25" s="458"/>
      <c r="AN25" s="450"/>
      <c r="AO25" s="452"/>
      <c r="AP25" s="459"/>
      <c r="AQ25" s="455"/>
      <c r="AR25" s="455"/>
      <c r="AS25" s="452"/>
      <c r="AT25" s="459"/>
      <c r="AU25" s="455"/>
      <c r="AV25" s="460"/>
      <c r="AW25" s="452"/>
      <c r="AX25" s="459"/>
      <c r="AY25" s="455"/>
      <c r="AZ25" s="461"/>
      <c r="BA25" s="450"/>
      <c r="BB25" s="462"/>
      <c r="BC25" s="462"/>
      <c r="BF25" s="464"/>
    </row>
    <row r="26" spans="1:58" s="463" customFormat="1" ht="13.5" customHeight="1" x14ac:dyDescent="0.2">
      <c r="A26" s="469"/>
      <c r="B26" s="401"/>
      <c r="C26" s="436"/>
      <c r="D26" s="437"/>
      <c r="E26" s="438">
        <f t="shared" si="9"/>
        <v>2018</v>
      </c>
      <c r="F26" s="470">
        <v>0</v>
      </c>
      <c r="G26" s="436">
        <f t="shared" si="13"/>
        <v>32</v>
      </c>
      <c r="H26" s="440"/>
      <c r="I26" s="408">
        <f t="shared" si="14"/>
        <v>2049</v>
      </c>
      <c r="J26" s="466">
        <f t="shared" si="2"/>
        <v>0</v>
      </c>
      <c r="K26" s="441">
        <f t="shared" si="17"/>
        <v>0</v>
      </c>
      <c r="L26" s="442">
        <f t="shared" si="4"/>
        <v>0</v>
      </c>
      <c r="M26" s="443">
        <f t="shared" si="10"/>
        <v>32</v>
      </c>
      <c r="N26" s="408">
        <f t="shared" si="5"/>
        <v>2049</v>
      </c>
      <c r="O26" s="444">
        <f t="shared" si="11"/>
        <v>519160320</v>
      </c>
      <c r="P26" s="445">
        <f t="shared" si="6"/>
        <v>519160320</v>
      </c>
      <c r="Q26" s="413">
        <f t="shared" si="7"/>
        <v>16223760</v>
      </c>
      <c r="R26" s="446">
        <f t="shared" si="0"/>
        <v>2018</v>
      </c>
      <c r="S26" s="443">
        <f t="shared" si="15"/>
        <v>1</v>
      </c>
      <c r="T26" s="447">
        <f t="shared" si="16"/>
        <v>16223760</v>
      </c>
      <c r="U26" s="436">
        <f t="shared" si="8"/>
        <v>2018</v>
      </c>
      <c r="V26" s="448">
        <f t="shared" si="12"/>
        <v>502936560</v>
      </c>
      <c r="W26" s="449"/>
      <c r="X26" s="472"/>
      <c r="Y26" s="420"/>
      <c r="Z26" s="472"/>
      <c r="AA26" s="452"/>
      <c r="AB26" s="472"/>
      <c r="AC26" s="452"/>
      <c r="AD26" s="452"/>
      <c r="AE26" s="452"/>
      <c r="AF26" s="452"/>
      <c r="AG26" s="452"/>
      <c r="AH26" s="454"/>
      <c r="AI26" s="455"/>
      <c r="AJ26" s="456"/>
      <c r="AK26" s="457"/>
      <c r="AL26" s="450"/>
      <c r="AM26" s="458"/>
      <c r="AN26" s="450"/>
      <c r="AO26" s="452"/>
      <c r="AP26" s="459"/>
      <c r="AQ26" s="455"/>
      <c r="AR26" s="455"/>
      <c r="AS26" s="452"/>
      <c r="AT26" s="459"/>
      <c r="AU26" s="455"/>
      <c r="AV26" s="460"/>
      <c r="AW26" s="452"/>
      <c r="AX26" s="459"/>
      <c r="AY26" s="455"/>
      <c r="AZ26" s="461"/>
      <c r="BA26" s="450"/>
      <c r="BB26" s="462"/>
      <c r="BC26" s="462"/>
      <c r="BF26" s="464"/>
    </row>
    <row r="27" spans="1:58" s="463" customFormat="1" ht="45.75" customHeight="1" x14ac:dyDescent="0.2">
      <c r="A27" s="469">
        <v>2</v>
      </c>
      <c r="B27" s="401" t="s">
        <v>1210</v>
      </c>
      <c r="C27" s="402">
        <v>31101</v>
      </c>
      <c r="D27" s="437"/>
      <c r="E27" s="438">
        <f t="shared" si="9"/>
        <v>2019</v>
      </c>
      <c r="F27" s="519">
        <f>27686200+146612000</f>
        <v>174298200</v>
      </c>
      <c r="G27" s="436">
        <f t="shared" si="13"/>
        <v>31</v>
      </c>
      <c r="H27" s="440"/>
      <c r="I27" s="408">
        <f t="shared" si="14"/>
        <v>2054</v>
      </c>
      <c r="J27" s="466">
        <f>F27/$F$8</f>
        <v>0.21486782348851313</v>
      </c>
      <c r="K27" s="441">
        <f t="shared" si="17"/>
        <v>5</v>
      </c>
      <c r="L27" s="442">
        <f t="shared" si="4"/>
        <v>5</v>
      </c>
      <c r="M27" s="443">
        <f t="shared" si="10"/>
        <v>36</v>
      </c>
      <c r="N27" s="408">
        <f t="shared" si="5"/>
        <v>2054</v>
      </c>
      <c r="O27" s="444">
        <f t="shared" si="11"/>
        <v>502936560</v>
      </c>
      <c r="P27" s="445">
        <f t="shared" si="6"/>
        <v>677234760</v>
      </c>
      <c r="Q27" s="413">
        <f t="shared" si="7"/>
        <v>13970460</v>
      </c>
      <c r="R27" s="446">
        <f t="shared" si="0"/>
        <v>2019</v>
      </c>
      <c r="S27" s="443">
        <f t="shared" si="15"/>
        <v>1</v>
      </c>
      <c r="T27" s="447">
        <f t="shared" si="16"/>
        <v>13970460</v>
      </c>
      <c r="U27" s="436">
        <f t="shared" si="8"/>
        <v>2019</v>
      </c>
      <c r="V27" s="448">
        <f>IF(OR(AND(ISBLANK(D27),ISBLANK(F27)),ISTEXT(D27),ISTEXT(F27)),"",P27-T27)</f>
        <v>663264300</v>
      </c>
      <c r="W27" s="449"/>
      <c r="X27" s="472"/>
      <c r="Y27" s="420"/>
      <c r="Z27" s="472"/>
      <c r="AA27" s="452"/>
      <c r="AB27" s="472"/>
      <c r="AC27" s="452"/>
      <c r="AD27" s="452"/>
      <c r="AE27" s="452"/>
      <c r="AF27" s="452"/>
      <c r="AG27" s="452"/>
      <c r="AH27" s="454"/>
      <c r="AI27" s="455"/>
      <c r="AJ27" s="456"/>
      <c r="AK27" s="457"/>
      <c r="AL27" s="450"/>
      <c r="AM27" s="458"/>
      <c r="AN27" s="450"/>
      <c r="AO27" s="452"/>
      <c r="AP27" s="459"/>
      <c r="AQ27" s="455"/>
      <c r="AR27" s="455"/>
      <c r="AS27" s="452"/>
      <c r="AT27" s="459"/>
      <c r="AU27" s="455"/>
      <c r="AV27" s="460"/>
      <c r="AW27" s="452"/>
      <c r="AX27" s="459"/>
      <c r="AY27" s="455"/>
      <c r="AZ27" s="461"/>
      <c r="BA27" s="450"/>
      <c r="BB27" s="462"/>
      <c r="BC27" s="462"/>
      <c r="BF27" s="464"/>
    </row>
    <row r="28" spans="1:58" s="463" customFormat="1" ht="13.5" customHeight="1" x14ac:dyDescent="0.2">
      <c r="A28" s="469"/>
      <c r="B28" s="401"/>
      <c r="C28" s="436"/>
      <c r="D28" s="437"/>
      <c r="E28" s="438"/>
      <c r="F28" s="470"/>
      <c r="G28" s="436"/>
      <c r="H28" s="440"/>
      <c r="I28" s="408"/>
      <c r="J28" s="466"/>
      <c r="K28" s="441"/>
      <c r="L28" s="442"/>
      <c r="M28" s="443"/>
      <c r="N28" s="408"/>
      <c r="O28" s="444"/>
      <c r="P28" s="445"/>
      <c r="Q28" s="413"/>
      <c r="R28" s="446"/>
      <c r="S28" s="443"/>
      <c r="T28" s="447"/>
      <c r="U28" s="436"/>
      <c r="V28" s="515"/>
      <c r="W28" s="449"/>
      <c r="X28" s="472"/>
      <c r="Y28" s="420"/>
      <c r="Z28" s="472"/>
      <c r="AA28" s="452"/>
      <c r="AB28" s="472"/>
      <c r="AC28" s="452"/>
      <c r="AD28" s="452"/>
      <c r="AE28" s="452"/>
      <c r="AF28" s="452"/>
      <c r="AG28" s="452"/>
      <c r="AH28" s="454"/>
      <c r="AI28" s="455"/>
      <c r="AJ28" s="456"/>
      <c r="AK28" s="457"/>
      <c r="AL28" s="450"/>
      <c r="AM28" s="458"/>
      <c r="AN28" s="450"/>
      <c r="AO28" s="452"/>
      <c r="AP28" s="459"/>
      <c r="AQ28" s="455"/>
      <c r="AR28" s="455"/>
      <c r="AS28" s="452"/>
      <c r="AT28" s="459"/>
      <c r="AU28" s="455"/>
      <c r="AV28" s="460"/>
      <c r="AW28" s="452"/>
      <c r="AX28" s="459"/>
      <c r="AY28" s="455"/>
      <c r="AZ28" s="461"/>
      <c r="BA28" s="450"/>
      <c r="BB28" s="462"/>
      <c r="BC28" s="462"/>
      <c r="BF28" s="464"/>
    </row>
    <row r="29" spans="1:58" s="463" customFormat="1" ht="13.5" customHeight="1" x14ac:dyDescent="0.2">
      <c r="A29" s="469"/>
      <c r="B29" s="401"/>
      <c r="C29" s="436"/>
      <c r="D29" s="437"/>
      <c r="E29" s="446"/>
      <c r="F29" s="470"/>
      <c r="G29" s="436">
        <f t="shared" si="13"/>
        <v>0</v>
      </c>
      <c r="H29" s="440" t="str">
        <f>IF(OR(AND(ISBLANK(D29),ISBLANK(F29)),ISTEXT(D29),ISTEXT(F29)),"",IF(#REF!-D29&lt;0,0,#REF!-D29))</f>
        <v/>
      </c>
      <c r="I29" s="473" t="str">
        <f>IF(OR(AND(ISBLANK(D29),ISBLANK(F29)),ISTEXT(D29),ISTEXT(F29)),"",#REF!)</f>
        <v/>
      </c>
      <c r="J29" s="474"/>
      <c r="K29" s="441" t="str">
        <f>IF(OR(AND(ISBLANK(D29),ISBLANK(F29)),ISTEXT(D29),ISTEXT(F29)),"",ROUNDDOWN(F29/SUM($F29:F$31)*#REF!,0))</f>
        <v/>
      </c>
      <c r="L29" s="442" t="str">
        <f>IF(OR(AND(ISBLANK(D29),ISBLANK(F29)),ISTEXT(D29),ISTEXT(F29)),"",IF(G29+K29&gt;#REF!,#REF!-G29,K29))</f>
        <v/>
      </c>
      <c r="M29" s="443" t="str">
        <f t="shared" si="10"/>
        <v/>
      </c>
      <c r="N29" s="473" t="str">
        <f t="shared" ref="N29" si="18">IF(OR(AND(ISBLANK(D29),ISBLANK(F29)),ISTEXT(D29),ISTEXT(F29)),"",DATE(YEAR($I29)+L29,MONTH($I29),DAY($I29)))</f>
        <v/>
      </c>
      <c r="O29" s="475" t="str">
        <f>IF(OR(AND(ISBLANK(D29),ISBLANK(F29)),ISTEXT(D29),ISTEXT(F29)),"",#REF!-#REF!*(IF(I29&lt;D29,I29,D29)-#REF!))</f>
        <v/>
      </c>
      <c r="P29" s="476" t="str">
        <f>IF(OR(AND(ISBLANK(D29),ISBLANK(F29)),ISTEXT(D29),ISTEXT(F29)),"",O29+F29)</f>
        <v/>
      </c>
      <c r="Q29" s="477" t="str">
        <f>IF(OR(AND(ISBLANK(D29),ISBLANK(F29)),ISTEXT(D29),ISTEXT(F29)),"",IF(OR(D29&lt;DATE(2004,12,31),#REF!=0),0,P29/#REF!))</f>
        <v/>
      </c>
      <c r="R29" s="478" t="str">
        <f>IF(OR(AND(ISBLANK(D29),ISBLANK(F29)),ISTEXT(D29),ISTEXT(F29)),"",IF(YEAR(D29)&lt;=YEAR(#REF!),"-",YEAR(D29)-1))</f>
        <v/>
      </c>
      <c r="S29" s="478"/>
      <c r="T29" s="479" t="str">
        <f>IF(OR(AND(ISBLANK(D29),ISBLANK(F29)),ISTEXT(D29),ISTEXT(F29)),"",IF(AND(I29&lt;=DATE(2004,12,31),D29&gt;I29),SUM($F29:F29),#REF!+#REF!+#REF!*IF(YEAR(D29)&lt;=YEAR(#REF!),0,(IF(DATE(YEAR(D29)-1,12,31)&gt;I29,I29,DATE(YEAR(D29)-1,12,31))-#REF!))))</f>
        <v/>
      </c>
      <c r="U29" s="480" t="str">
        <f t="shared" ref="U29" si="19">IF(OR(AND(ISBLANK(D29),ISBLANK(F29)),ISTEXT(D29),ISTEXT(F29)),"",IF(YEAR(D29)=YEAR(D30),D30,DATE(YEAR(D29),12,31)))</f>
        <v/>
      </c>
      <c r="V29" s="479" t="str">
        <f>IF(OR(AND(ISBLANK(D29),ISBLANK(F29)),ISTEXT(D29),ISTEXT(F29)),"",IF(P29=0,0,IF(AND(I29&lt;=DATE(2004,12,31),D29&gt;=I29),P29-T29,P29-#REF!)))</f>
        <v/>
      </c>
      <c r="W29" s="481" t="str">
        <f>IF(OR(AND(ISBLANK(D29),ISBLANK(F29)),ISTEXT(D29),ISTEXT(F29)),"",#REF!&amp;"//"&amp;TEXT(#REF!,"dd-mmm-yyyy")&amp;"//"&amp;#REF!)</f>
        <v/>
      </c>
      <c r="X29" s="452"/>
      <c r="Y29" s="452"/>
      <c r="Z29" s="452"/>
      <c r="AA29" s="452"/>
      <c r="AB29" s="452"/>
      <c r="AC29" s="452"/>
      <c r="AD29" s="452"/>
      <c r="AE29" s="452"/>
      <c r="AF29" s="452"/>
      <c r="AG29" s="452"/>
      <c r="AH29" s="454"/>
      <c r="AI29" s="455"/>
      <c r="AJ29" s="456"/>
      <c r="AK29" s="457"/>
      <c r="AL29" s="450"/>
      <c r="AM29" s="458"/>
      <c r="AN29" s="450"/>
      <c r="AO29" s="452"/>
      <c r="AP29" s="459"/>
      <c r="AQ29" s="455"/>
      <c r="AR29" s="455"/>
      <c r="AS29" s="452"/>
      <c r="AT29" s="459"/>
      <c r="AU29" s="455"/>
      <c r="AV29" s="460"/>
      <c r="AW29" s="452"/>
      <c r="AX29" s="459"/>
      <c r="AY29" s="455"/>
      <c r="AZ29" s="461"/>
      <c r="BA29" s="450"/>
      <c r="BB29" s="462"/>
      <c r="BC29" s="462"/>
      <c r="BF29" s="464"/>
    </row>
    <row r="30" spans="1:58" s="507" customFormat="1" ht="22.5" customHeight="1" x14ac:dyDescent="0.2">
      <c r="A30" s="1111" t="s">
        <v>100</v>
      </c>
      <c r="B30" s="1112"/>
      <c r="C30" s="1112"/>
      <c r="D30" s="1112"/>
      <c r="E30" s="1113"/>
      <c r="F30" s="482">
        <f>SUM(F8:F29)</f>
        <v>985486200</v>
      </c>
      <c r="G30" s="483"/>
      <c r="H30" s="484"/>
      <c r="I30" s="485"/>
      <c r="J30" s="486"/>
      <c r="K30" s="483"/>
      <c r="L30" s="487"/>
      <c r="M30" s="488"/>
      <c r="N30" s="485"/>
      <c r="O30" s="489"/>
      <c r="P30" s="490"/>
      <c r="Q30" s="491">
        <f>SUM(Q8:Q19)</f>
        <v>194685120</v>
      </c>
      <c r="R30" s="492"/>
      <c r="S30" s="492"/>
      <c r="T30" s="516">
        <f>SUM(T8:T29)</f>
        <v>322221900</v>
      </c>
      <c r="U30" s="493"/>
      <c r="V30" s="494"/>
      <c r="W30" s="495"/>
      <c r="X30" s="496"/>
      <c r="Y30" s="496"/>
      <c r="Z30" s="496"/>
      <c r="AA30" s="496"/>
      <c r="AB30" s="496"/>
      <c r="AC30" s="496"/>
      <c r="AD30" s="496"/>
      <c r="AE30" s="496"/>
      <c r="AF30" s="496"/>
      <c r="AG30" s="496"/>
      <c r="AH30" s="497"/>
      <c r="AI30" s="498"/>
      <c r="AJ30" s="499"/>
      <c r="AK30" s="500"/>
      <c r="AL30" s="501"/>
      <c r="AM30" s="502"/>
      <c r="AN30" s="501"/>
      <c r="AO30" s="496"/>
      <c r="AP30" s="503"/>
      <c r="AQ30" s="498"/>
      <c r="AR30" s="498"/>
      <c r="AS30" s="496"/>
      <c r="AT30" s="503"/>
      <c r="AU30" s="498"/>
      <c r="AV30" s="504"/>
      <c r="AW30" s="496"/>
      <c r="AX30" s="503"/>
      <c r="AY30" s="498"/>
      <c r="AZ30" s="505"/>
      <c r="BA30" s="501"/>
      <c r="BB30" s="506"/>
      <c r="BC30" s="506"/>
      <c r="BF30" s="508"/>
    </row>
    <row r="31" spans="1:58" x14ac:dyDescent="0.2">
      <c r="T31" s="517"/>
    </row>
  </sheetData>
  <mergeCells count="26">
    <mergeCell ref="A8:A11"/>
    <mergeCell ref="A30:E30"/>
    <mergeCell ref="O5:P5"/>
    <mergeCell ref="R5:T5"/>
    <mergeCell ref="I5:I7"/>
    <mergeCell ref="J5:J7"/>
    <mergeCell ref="K5:K6"/>
    <mergeCell ref="L5:L6"/>
    <mergeCell ref="M5:M6"/>
    <mergeCell ref="N5:N7"/>
    <mergeCell ref="F5:F7"/>
    <mergeCell ref="G5:H6"/>
    <mergeCell ref="U5:V6"/>
    <mergeCell ref="W5:W7"/>
    <mergeCell ref="X5:X6"/>
    <mergeCell ref="O6:O7"/>
    <mergeCell ref="P6:P7"/>
    <mergeCell ref="Q6:Q7"/>
    <mergeCell ref="R6:R7"/>
    <mergeCell ref="S6:S7"/>
    <mergeCell ref="T6:T7"/>
    <mergeCell ref="A4:D4"/>
    <mergeCell ref="A5:A7"/>
    <mergeCell ref="B5:B7"/>
    <mergeCell ref="C5:C7"/>
    <mergeCell ref="D5:E6"/>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AG37"/>
  <sheetViews>
    <sheetView view="pageBreakPreview" zoomScale="90" zoomScaleNormal="80" zoomScaleSheetLayoutView="90" workbookViewId="0">
      <selection activeCell="A23" sqref="A23:D23"/>
    </sheetView>
  </sheetViews>
  <sheetFormatPr baseColWidth="10" defaultColWidth="8.83203125" defaultRowHeight="15" x14ac:dyDescent="0.2"/>
  <cols>
    <col min="1" max="1" width="6.5" style="32" bestFit="1" customWidth="1"/>
    <col min="2" max="2" width="29.33203125" style="32" customWidth="1"/>
    <col min="3" max="3" width="14.83203125" style="32" customWidth="1"/>
    <col min="4" max="4" width="11.1640625" style="32" customWidth="1"/>
    <col min="5" max="5" width="14.5" style="32" customWidth="1"/>
    <col min="6" max="6" width="11.33203125" style="32" customWidth="1"/>
    <col min="7" max="7" width="11.1640625" style="32" customWidth="1"/>
    <col min="8" max="8" width="8.5" style="32" customWidth="1"/>
    <col min="9" max="9" width="8" style="32" customWidth="1"/>
    <col min="10" max="10" width="12.83203125" style="32" customWidth="1"/>
    <col min="11" max="11" width="9.5" style="32" customWidth="1"/>
    <col min="12" max="12" width="10.33203125" style="32" customWidth="1"/>
    <col min="13" max="13" width="10.5" style="32" customWidth="1"/>
    <col min="14" max="14" width="12.83203125" style="32" customWidth="1"/>
    <col min="15" max="15" width="11.1640625" style="32" customWidth="1"/>
    <col min="16" max="16" width="15.33203125" style="32" customWidth="1"/>
    <col min="17" max="17" width="14.1640625" style="32" customWidth="1"/>
    <col min="18" max="18" width="13.6640625" style="32" customWidth="1"/>
    <col min="19" max="20" width="0" hidden="1" customWidth="1"/>
    <col min="21" max="21" width="12.33203125" hidden="1" customWidth="1"/>
    <col min="22" max="22" width="13" hidden="1" customWidth="1"/>
    <col min="23" max="23" width="0" hidden="1" customWidth="1"/>
    <col min="24" max="24" width="15.6640625" hidden="1" customWidth="1"/>
    <col min="25" max="25" width="12.5" hidden="1" customWidth="1"/>
    <col min="26" max="26" width="11.5" hidden="1" customWidth="1"/>
    <col min="27" max="27" width="18.33203125" hidden="1" customWidth="1"/>
    <col min="28" max="29" width="21.1640625" hidden="1" customWidth="1"/>
    <col min="30" max="30" width="0" hidden="1" customWidth="1"/>
    <col min="31" max="31" width="11.1640625" hidden="1" customWidth="1"/>
    <col min="32" max="32" width="26.1640625" hidden="1" customWidth="1"/>
    <col min="33" max="33" width="19.83203125" hidden="1" customWidth="1"/>
    <col min="34" max="34" width="0" hidden="1" customWidth="1"/>
  </cols>
  <sheetData>
    <row r="1" spans="1:33" s="611" customFormat="1" ht="29" customHeight="1" x14ac:dyDescent="0.2">
      <c r="A1" s="1125" t="s">
        <v>368</v>
      </c>
      <c r="B1" s="1125"/>
      <c r="C1" s="1125"/>
      <c r="D1" s="1125"/>
      <c r="E1" s="1125"/>
      <c r="F1" s="1125"/>
      <c r="G1" s="1125"/>
      <c r="H1" s="1125"/>
      <c r="I1" s="1125"/>
      <c r="J1" s="1125"/>
      <c r="K1" s="1125"/>
      <c r="L1" s="1125"/>
      <c r="M1" s="1125"/>
      <c r="N1" s="1125"/>
      <c r="O1" s="1125"/>
      <c r="P1" s="1125"/>
      <c r="Q1" s="1125"/>
      <c r="R1" s="1125"/>
    </row>
    <row r="2" spans="1:33" s="611" customFormat="1" ht="29" customHeight="1" x14ac:dyDescent="0.2">
      <c r="A2" s="1125" t="s">
        <v>372</v>
      </c>
      <c r="B2" s="1125"/>
      <c r="C2" s="1125"/>
      <c r="D2" s="1125"/>
      <c r="E2" s="1125"/>
      <c r="F2" s="1125"/>
      <c r="G2" s="1125"/>
      <c r="H2" s="1125"/>
      <c r="I2" s="1125"/>
      <c r="J2" s="1125"/>
      <c r="K2" s="1125"/>
      <c r="L2" s="1125"/>
      <c r="M2" s="1125"/>
      <c r="N2" s="1125"/>
      <c r="O2" s="1125"/>
      <c r="P2" s="1125"/>
      <c r="Q2" s="1125"/>
      <c r="R2" s="1125"/>
    </row>
    <row r="3" spans="1:33" s="562" customFormat="1" ht="14" x14ac:dyDescent="0.15">
      <c r="A3" s="657"/>
      <c r="B3" s="657"/>
      <c r="C3" s="657"/>
      <c r="D3" s="657"/>
      <c r="E3" s="657"/>
      <c r="F3" s="657"/>
      <c r="G3" s="657"/>
      <c r="H3" s="657"/>
      <c r="I3" s="657"/>
      <c r="J3" s="657"/>
      <c r="K3" s="657"/>
      <c r="L3" s="657"/>
      <c r="M3" s="657"/>
      <c r="N3" s="657"/>
      <c r="O3" s="657"/>
      <c r="P3" s="657"/>
      <c r="Q3" s="657"/>
      <c r="R3" s="657"/>
    </row>
    <row r="4" spans="1:33" s="562" customFormat="1" ht="19" customHeight="1" thickBot="1" x14ac:dyDescent="0.2">
      <c r="A4" s="1126" t="s">
        <v>369</v>
      </c>
      <c r="B4" s="1126"/>
      <c r="C4" s="635" t="s">
        <v>512</v>
      </c>
      <c r="D4" s="658"/>
      <c r="E4" s="658"/>
      <c r="F4" s="658"/>
      <c r="G4" s="658"/>
      <c r="H4" s="658"/>
      <c r="I4" s="658"/>
      <c r="J4" s="658"/>
      <c r="K4" s="658"/>
      <c r="L4" s="658"/>
      <c r="M4" s="658"/>
      <c r="N4" s="658"/>
      <c r="O4" s="658"/>
      <c r="P4" s="658"/>
      <c r="Q4" s="658"/>
      <c r="R4" s="658"/>
    </row>
    <row r="5" spans="1:33" s="638" customFormat="1" ht="33" customHeight="1" x14ac:dyDescent="0.15">
      <c r="A5" s="1072" t="s">
        <v>960</v>
      </c>
      <c r="B5" s="1078" t="s">
        <v>920</v>
      </c>
      <c r="C5" s="1078" t="s">
        <v>919</v>
      </c>
      <c r="D5" s="1078" t="s">
        <v>927</v>
      </c>
      <c r="E5" s="1078" t="s">
        <v>938</v>
      </c>
      <c r="F5" s="1078"/>
      <c r="G5" s="1078" t="s">
        <v>961</v>
      </c>
      <c r="H5" s="1078" t="s">
        <v>962</v>
      </c>
      <c r="I5" s="1078" t="s">
        <v>928</v>
      </c>
      <c r="J5" s="1078" t="s">
        <v>1278</v>
      </c>
      <c r="K5" s="1078" t="s">
        <v>941</v>
      </c>
      <c r="L5" s="1078"/>
      <c r="M5" s="1078" t="s">
        <v>942</v>
      </c>
      <c r="N5" s="1078" t="s">
        <v>943</v>
      </c>
      <c r="O5" s="1078" t="s">
        <v>936</v>
      </c>
      <c r="P5" s="1078" t="s">
        <v>1255</v>
      </c>
      <c r="Q5" s="1078" t="s">
        <v>1279</v>
      </c>
      <c r="R5" s="1127" t="s">
        <v>923</v>
      </c>
      <c r="S5" s="636" t="s">
        <v>529</v>
      </c>
      <c r="T5" s="636" t="s">
        <v>804</v>
      </c>
      <c r="U5" s="636" t="s">
        <v>805</v>
      </c>
      <c r="V5" s="636" t="s">
        <v>806</v>
      </c>
      <c r="W5" s="636" t="s">
        <v>100</v>
      </c>
      <c r="X5" s="636" t="s">
        <v>807</v>
      </c>
      <c r="Y5" s="636" t="s">
        <v>807</v>
      </c>
      <c r="Z5" s="636" t="s">
        <v>807</v>
      </c>
      <c r="AA5" s="637" t="s">
        <v>807</v>
      </c>
      <c r="AB5" s="637" t="s">
        <v>807</v>
      </c>
      <c r="AC5" s="637" t="s">
        <v>807</v>
      </c>
      <c r="AD5" s="659" t="s">
        <v>803</v>
      </c>
      <c r="AE5" s="659" t="s">
        <v>808</v>
      </c>
      <c r="AF5" s="1120" t="s">
        <v>833</v>
      </c>
      <c r="AG5" s="1120" t="s">
        <v>833</v>
      </c>
    </row>
    <row r="6" spans="1:33" s="562" customFormat="1" ht="38.25" customHeight="1" x14ac:dyDescent="0.15">
      <c r="A6" s="1073"/>
      <c r="B6" s="1060"/>
      <c r="C6" s="1060"/>
      <c r="D6" s="1060"/>
      <c r="E6" s="1060" t="s">
        <v>1277</v>
      </c>
      <c r="F6" s="1060" t="s">
        <v>1275</v>
      </c>
      <c r="G6" s="1060"/>
      <c r="H6" s="1060"/>
      <c r="I6" s="1060"/>
      <c r="J6" s="1060"/>
      <c r="K6" s="1123" t="s">
        <v>933</v>
      </c>
      <c r="L6" s="1123" t="s">
        <v>934</v>
      </c>
      <c r="M6" s="1060"/>
      <c r="N6" s="1060"/>
      <c r="O6" s="1060"/>
      <c r="P6" s="1060"/>
      <c r="Q6" s="1060"/>
      <c r="R6" s="1128"/>
      <c r="S6" s="660" t="s">
        <v>809</v>
      </c>
      <c r="T6" s="660" t="s">
        <v>810</v>
      </c>
      <c r="U6" s="660" t="s">
        <v>811</v>
      </c>
      <c r="V6" s="660" t="s">
        <v>812</v>
      </c>
      <c r="W6" s="660" t="s">
        <v>813</v>
      </c>
      <c r="X6" s="660" t="s">
        <v>818</v>
      </c>
      <c r="Y6" s="660" t="s">
        <v>828</v>
      </c>
      <c r="Z6" s="660" t="s">
        <v>829</v>
      </c>
      <c r="AA6" s="661" t="s">
        <v>830</v>
      </c>
      <c r="AB6" s="661" t="s">
        <v>831</v>
      </c>
      <c r="AC6" s="661" t="s">
        <v>836</v>
      </c>
      <c r="AD6" s="639"/>
      <c r="AE6" s="660" t="s">
        <v>814</v>
      </c>
      <c r="AF6" s="1121"/>
      <c r="AG6" s="1121"/>
    </row>
    <row r="7" spans="1:33" s="562" customFormat="1" thickBot="1" x14ac:dyDescent="0.2">
      <c r="A7" s="1074"/>
      <c r="B7" s="1061"/>
      <c r="C7" s="1061"/>
      <c r="D7" s="1061"/>
      <c r="E7" s="1061"/>
      <c r="F7" s="1061"/>
      <c r="G7" s="1061"/>
      <c r="H7" s="1061"/>
      <c r="I7" s="1061"/>
      <c r="J7" s="1061"/>
      <c r="K7" s="1124"/>
      <c r="L7" s="1124"/>
      <c r="M7" s="1061"/>
      <c r="N7" s="1061"/>
      <c r="O7" s="1061"/>
      <c r="P7" s="1061"/>
      <c r="Q7" s="1061"/>
      <c r="R7" s="1129"/>
      <c r="S7" s="640"/>
      <c r="T7" s="640"/>
      <c r="U7" s="640"/>
      <c r="V7" s="640"/>
      <c r="W7" s="640"/>
      <c r="X7" s="640"/>
      <c r="Y7" s="640"/>
      <c r="Z7" s="640"/>
      <c r="AA7" s="641"/>
      <c r="AB7" s="641"/>
      <c r="AC7" s="641"/>
      <c r="AD7" s="640"/>
      <c r="AE7" s="640"/>
      <c r="AF7" s="1122"/>
      <c r="AG7" s="1122"/>
    </row>
    <row r="8" spans="1:33" s="562" customFormat="1" thickBot="1" x14ac:dyDescent="0.2">
      <c r="A8" s="684">
        <v>1</v>
      </c>
      <c r="B8" s="685">
        <v>2</v>
      </c>
      <c r="C8" s="685">
        <v>3</v>
      </c>
      <c r="D8" s="686">
        <v>4</v>
      </c>
      <c r="E8" s="686">
        <v>5</v>
      </c>
      <c r="F8" s="686">
        <v>6</v>
      </c>
      <c r="G8" s="686">
        <v>7</v>
      </c>
      <c r="H8" s="686">
        <v>8</v>
      </c>
      <c r="I8" s="686">
        <v>9</v>
      </c>
      <c r="J8" s="686">
        <v>10</v>
      </c>
      <c r="K8" s="685">
        <v>11</v>
      </c>
      <c r="L8" s="685">
        <v>12</v>
      </c>
      <c r="M8" s="685">
        <v>13</v>
      </c>
      <c r="N8" s="686">
        <v>14</v>
      </c>
      <c r="O8" s="686">
        <v>15</v>
      </c>
      <c r="P8" s="685">
        <v>16</v>
      </c>
      <c r="Q8" s="686">
        <v>17</v>
      </c>
      <c r="R8" s="687">
        <v>18</v>
      </c>
      <c r="S8" s="642"/>
      <c r="T8" s="642"/>
      <c r="U8" s="642"/>
      <c r="V8" s="642"/>
      <c r="W8" s="642"/>
      <c r="X8" s="642"/>
      <c r="Y8" s="642"/>
      <c r="Z8" s="642"/>
      <c r="AA8" s="643"/>
      <c r="AB8" s="643"/>
      <c r="AC8" s="643"/>
      <c r="AD8" s="642"/>
      <c r="AE8" s="642"/>
      <c r="AF8" s="644"/>
      <c r="AG8" s="645"/>
    </row>
    <row r="9" spans="1:33" s="562" customFormat="1" thickTop="1" x14ac:dyDescent="0.15">
      <c r="A9" s="680"/>
      <c r="B9" s="681"/>
      <c r="C9" s="681"/>
      <c r="D9" s="681"/>
      <c r="E9" s="681"/>
      <c r="F9" s="681"/>
      <c r="G9" s="681"/>
      <c r="H9" s="681"/>
      <c r="I9" s="681"/>
      <c r="J9" s="681"/>
      <c r="K9" s="681"/>
      <c r="L9" s="681"/>
      <c r="M9" s="681"/>
      <c r="N9" s="681"/>
      <c r="O9" s="681"/>
      <c r="P9" s="682"/>
      <c r="Q9" s="681"/>
      <c r="R9" s="683"/>
      <c r="S9" s="662"/>
      <c r="T9" s="662"/>
      <c r="U9" s="662"/>
      <c r="V9" s="662"/>
      <c r="W9" s="662"/>
      <c r="X9" s="662"/>
      <c r="Y9" s="662"/>
      <c r="Z9" s="662"/>
      <c r="AA9" s="643"/>
      <c r="AB9" s="643"/>
      <c r="AC9" s="643"/>
      <c r="AD9" s="662"/>
      <c r="AE9" s="662"/>
      <c r="AF9" s="644"/>
      <c r="AG9" s="645"/>
    </row>
    <row r="10" spans="1:33" s="611" customFormat="1" ht="28" customHeight="1" x14ac:dyDescent="0.2">
      <c r="A10" s="689" t="s">
        <v>53</v>
      </c>
      <c r="B10" s="690" t="s">
        <v>963</v>
      </c>
      <c r="C10" s="691"/>
      <c r="D10" s="691"/>
      <c r="E10" s="691"/>
      <c r="F10" s="691"/>
      <c r="G10" s="691"/>
      <c r="H10" s="691"/>
      <c r="I10" s="691"/>
      <c r="J10" s="691"/>
      <c r="K10" s="691"/>
      <c r="L10" s="691"/>
      <c r="M10" s="691"/>
      <c r="N10" s="691"/>
      <c r="O10" s="691"/>
      <c r="P10" s="692">
        <v>0</v>
      </c>
      <c r="Q10" s="691"/>
      <c r="R10" s="693"/>
      <c r="S10" s="694"/>
      <c r="T10" s="694"/>
      <c r="U10" s="694"/>
      <c r="V10" s="694"/>
      <c r="W10" s="694"/>
      <c r="X10" s="663">
        <f>SUM(X11:X15)</f>
        <v>0</v>
      </c>
      <c r="Y10" s="663">
        <f>SUM(Y11:Y15)</f>
        <v>0</v>
      </c>
      <c r="Z10" s="663">
        <f>SUM(Z11:Z15)</f>
        <v>0</v>
      </c>
      <c r="AA10" s="664"/>
      <c r="AB10" s="664"/>
      <c r="AC10" s="664"/>
      <c r="AD10" s="694"/>
      <c r="AE10" s="663">
        <f>SUM(AE11:AE15)</f>
        <v>0</v>
      </c>
      <c r="AF10" s="665">
        <f>SUM(AF11:AF15)</f>
        <v>0</v>
      </c>
      <c r="AG10" s="665">
        <f>SUM(AG11:AG15)</f>
        <v>0</v>
      </c>
    </row>
    <row r="11" spans="1:33" s="611" customFormat="1" ht="28" customHeight="1" x14ac:dyDescent="0.2">
      <c r="A11" s="689" t="s">
        <v>55</v>
      </c>
      <c r="B11" s="690" t="s">
        <v>964</v>
      </c>
      <c r="C11" s="703" t="s">
        <v>374</v>
      </c>
      <c r="D11" s="695"/>
      <c r="E11" s="695"/>
      <c r="F11" s="695"/>
      <c r="G11" s="695"/>
      <c r="H11" s="695"/>
      <c r="I11" s="695"/>
      <c r="J11" s="695"/>
      <c r="K11" s="691"/>
      <c r="L11" s="691"/>
      <c r="M11" s="691"/>
      <c r="N11" s="691"/>
      <c r="O11" s="691"/>
      <c r="P11" s="691"/>
      <c r="Q11" s="691"/>
      <c r="R11" s="693"/>
      <c r="S11" s="666" t="str">
        <f>MID(D11,2,7)</f>
        <v/>
      </c>
      <c r="T11" s="667"/>
      <c r="U11" s="667"/>
      <c r="V11" s="668"/>
      <c r="W11" s="667"/>
      <c r="X11" s="669"/>
      <c r="Y11" s="669"/>
      <c r="Z11" s="669"/>
      <c r="AA11" s="670"/>
      <c r="AB11" s="670"/>
      <c r="AC11" s="670"/>
      <c r="AD11" s="671"/>
      <c r="AE11" s="646"/>
      <c r="AF11" s="696"/>
      <c r="AG11" s="697"/>
    </row>
    <row r="12" spans="1:33" s="698" customFormat="1" ht="28" customHeight="1" x14ac:dyDescent="0.2">
      <c r="A12" s="675"/>
      <c r="B12" s="674" t="s">
        <v>951</v>
      </c>
      <c r="C12" s="674"/>
      <c r="D12" s="695"/>
      <c r="E12" s="695"/>
      <c r="F12" s="695"/>
      <c r="G12" s="695"/>
      <c r="H12" s="695"/>
      <c r="I12" s="695"/>
      <c r="J12" s="695"/>
      <c r="K12" s="691"/>
      <c r="L12" s="691"/>
      <c r="M12" s="691"/>
      <c r="N12" s="691"/>
      <c r="O12" s="691"/>
      <c r="P12" s="691"/>
      <c r="Q12" s="691"/>
      <c r="R12" s="693"/>
      <c r="S12" s="666" t="str">
        <f t="shared" ref="S12:S15" si="0">MID(D12,2,7)</f>
        <v/>
      </c>
      <c r="T12" s="667"/>
      <c r="U12" s="667"/>
      <c r="V12" s="668"/>
      <c r="W12" s="667"/>
      <c r="X12" s="669"/>
      <c r="Y12" s="669"/>
      <c r="Z12" s="669"/>
      <c r="AA12" s="670"/>
      <c r="AB12" s="670"/>
      <c r="AC12" s="670"/>
      <c r="AD12" s="671"/>
      <c r="AE12" s="646"/>
      <c r="AF12" s="696"/>
      <c r="AG12" s="697"/>
    </row>
    <row r="13" spans="1:33" s="611" customFormat="1" ht="28" customHeight="1" x14ac:dyDescent="0.2">
      <c r="A13" s="689" t="s">
        <v>57</v>
      </c>
      <c r="B13" s="690" t="s">
        <v>965</v>
      </c>
      <c r="C13" s="703" t="s">
        <v>374</v>
      </c>
      <c r="D13" s="691"/>
      <c r="E13" s="691"/>
      <c r="F13" s="691"/>
      <c r="G13" s="688"/>
      <c r="H13" s="688"/>
      <c r="I13" s="688"/>
      <c r="J13" s="688"/>
      <c r="K13" s="688"/>
      <c r="L13" s="688"/>
      <c r="M13" s="688"/>
      <c r="N13" s="688"/>
      <c r="O13" s="688"/>
      <c r="P13" s="688"/>
      <c r="Q13" s="691"/>
      <c r="R13" s="693"/>
      <c r="S13" s="666" t="str">
        <f t="shared" si="0"/>
        <v/>
      </c>
      <c r="T13" s="667"/>
      <c r="U13" s="667"/>
      <c r="V13" s="668"/>
      <c r="W13" s="667"/>
      <c r="X13" s="669"/>
      <c r="Y13" s="669"/>
      <c r="Z13" s="669"/>
      <c r="AA13" s="670"/>
      <c r="AB13" s="670"/>
      <c r="AC13" s="670"/>
      <c r="AD13" s="671"/>
      <c r="AE13" s="646"/>
      <c r="AF13" s="696"/>
      <c r="AG13" s="697"/>
    </row>
    <row r="14" spans="1:33" s="611" customFormat="1" ht="28" customHeight="1" x14ac:dyDescent="0.2">
      <c r="A14" s="675"/>
      <c r="B14" s="699" t="s">
        <v>951</v>
      </c>
      <c r="C14" s="674"/>
      <c r="D14" s="691"/>
      <c r="E14" s="691"/>
      <c r="F14" s="691"/>
      <c r="G14" s="688"/>
      <c r="H14" s="688"/>
      <c r="I14" s="688"/>
      <c r="J14" s="688"/>
      <c r="K14" s="688"/>
      <c r="L14" s="688"/>
      <c r="M14" s="688"/>
      <c r="N14" s="688"/>
      <c r="O14" s="688"/>
      <c r="P14" s="688"/>
      <c r="Q14" s="691"/>
      <c r="R14" s="693"/>
      <c r="S14" s="666" t="str">
        <f t="shared" si="0"/>
        <v/>
      </c>
      <c r="T14" s="667"/>
      <c r="U14" s="667"/>
      <c r="V14" s="668"/>
      <c r="W14" s="667"/>
      <c r="X14" s="669"/>
      <c r="Y14" s="669"/>
      <c r="Z14" s="669"/>
      <c r="AA14" s="670"/>
      <c r="AB14" s="670"/>
      <c r="AC14" s="670"/>
      <c r="AD14" s="671"/>
      <c r="AE14" s="646"/>
      <c r="AF14" s="696"/>
      <c r="AG14" s="697"/>
    </row>
    <row r="15" spans="1:33" s="611" customFormat="1" ht="28" customHeight="1" x14ac:dyDescent="0.2">
      <c r="A15" s="689" t="s">
        <v>59</v>
      </c>
      <c r="B15" s="700" t="s">
        <v>692</v>
      </c>
      <c r="C15" s="703" t="s">
        <v>374</v>
      </c>
      <c r="D15" s="691"/>
      <c r="E15" s="691"/>
      <c r="F15" s="691"/>
      <c r="G15" s="691"/>
      <c r="H15" s="691"/>
      <c r="I15" s="691"/>
      <c r="J15" s="691"/>
      <c r="K15" s="691"/>
      <c r="L15" s="691"/>
      <c r="M15" s="691"/>
      <c r="N15" s="691"/>
      <c r="O15" s="691"/>
      <c r="P15" s="691"/>
      <c r="Q15" s="691"/>
      <c r="R15" s="693"/>
      <c r="S15" s="666" t="str">
        <f t="shared" si="0"/>
        <v/>
      </c>
      <c r="T15" s="667"/>
      <c r="U15" s="667"/>
      <c r="V15" s="668"/>
      <c r="W15" s="667"/>
      <c r="X15" s="669"/>
      <c r="Y15" s="669"/>
      <c r="Z15" s="669"/>
      <c r="AA15" s="670"/>
      <c r="AB15" s="670"/>
      <c r="AC15" s="670"/>
      <c r="AD15" s="671"/>
      <c r="AE15" s="646"/>
      <c r="AF15" s="696"/>
      <c r="AG15" s="697"/>
    </row>
    <row r="16" spans="1:33" s="611" customFormat="1" ht="28" customHeight="1" x14ac:dyDescent="0.2">
      <c r="A16" s="675"/>
      <c r="B16" s="699" t="s">
        <v>951</v>
      </c>
      <c r="C16" s="674"/>
      <c r="D16" s="691"/>
      <c r="E16" s="691"/>
      <c r="F16" s="691"/>
      <c r="G16" s="691"/>
      <c r="H16" s="691"/>
      <c r="I16" s="691"/>
      <c r="J16" s="691"/>
      <c r="K16" s="691"/>
      <c r="L16" s="691"/>
      <c r="M16" s="691"/>
      <c r="N16" s="691"/>
      <c r="O16" s="691"/>
      <c r="P16" s="691"/>
      <c r="Q16" s="691"/>
      <c r="R16" s="693"/>
      <c r="S16" s="694"/>
      <c r="T16" s="694"/>
      <c r="U16" s="694"/>
      <c r="V16" s="694"/>
      <c r="W16" s="694"/>
      <c r="X16" s="694"/>
      <c r="Y16" s="694"/>
      <c r="Z16" s="694"/>
      <c r="AA16" s="701"/>
      <c r="AB16" s="701"/>
      <c r="AC16" s="701"/>
      <c r="AD16" s="694"/>
      <c r="AE16" s="694"/>
      <c r="AF16" s="696"/>
      <c r="AG16" s="697"/>
    </row>
    <row r="17" spans="1:33" s="611" customFormat="1" ht="28" customHeight="1" x14ac:dyDescent="0.2">
      <c r="A17" s="689" t="s">
        <v>61</v>
      </c>
      <c r="B17" s="700" t="s">
        <v>966</v>
      </c>
      <c r="C17" s="703" t="s">
        <v>374</v>
      </c>
      <c r="D17" s="691"/>
      <c r="E17" s="691"/>
      <c r="F17" s="691"/>
      <c r="G17" s="691"/>
      <c r="H17" s="691"/>
      <c r="I17" s="691"/>
      <c r="J17" s="691"/>
      <c r="K17" s="691"/>
      <c r="L17" s="691"/>
      <c r="M17" s="691"/>
      <c r="N17" s="691"/>
      <c r="O17" s="691"/>
      <c r="P17" s="691"/>
      <c r="Q17" s="691"/>
      <c r="R17" s="693"/>
      <c r="S17" s="694"/>
      <c r="T17" s="694"/>
      <c r="U17" s="694"/>
      <c r="V17" s="694"/>
      <c r="W17" s="694"/>
      <c r="X17" s="694"/>
      <c r="Y17" s="694"/>
      <c r="Z17" s="694"/>
      <c r="AA17" s="701"/>
      <c r="AB17" s="701"/>
      <c r="AC17" s="701"/>
      <c r="AD17" s="694"/>
      <c r="AE17" s="694"/>
      <c r="AF17" s="696"/>
      <c r="AG17" s="697"/>
    </row>
    <row r="18" spans="1:33" s="562" customFormat="1" ht="28" customHeight="1" thickBot="1" x14ac:dyDescent="0.2">
      <c r="A18" s="677"/>
      <c r="B18" s="678"/>
      <c r="C18" s="678"/>
      <c r="D18" s="678"/>
      <c r="E18" s="678"/>
      <c r="F18" s="678"/>
      <c r="G18" s="678"/>
      <c r="H18" s="678"/>
      <c r="I18" s="678"/>
      <c r="J18" s="678"/>
      <c r="K18" s="678"/>
      <c r="L18" s="678"/>
      <c r="M18" s="678"/>
      <c r="N18" s="678"/>
      <c r="O18" s="678"/>
      <c r="P18" s="678"/>
      <c r="Q18" s="678"/>
      <c r="R18" s="679"/>
      <c r="S18" s="647"/>
      <c r="T18" s="647"/>
      <c r="U18" s="647"/>
      <c r="V18" s="647"/>
      <c r="W18" s="647"/>
      <c r="X18" s="647"/>
      <c r="Y18" s="647"/>
      <c r="Z18" s="647"/>
      <c r="AA18" s="648"/>
      <c r="AB18" s="648"/>
      <c r="AC18" s="648"/>
      <c r="AD18" s="647"/>
      <c r="AE18" s="647"/>
      <c r="AF18" s="644"/>
      <c r="AG18" s="645"/>
    </row>
    <row r="19" spans="1:33" s="562" customFormat="1" ht="14" x14ac:dyDescent="0.15">
      <c r="A19" s="609"/>
      <c r="B19" s="609"/>
      <c r="C19" s="609"/>
      <c r="D19" s="609"/>
      <c r="E19" s="609"/>
      <c r="F19" s="609"/>
      <c r="G19" s="609"/>
      <c r="H19" s="609"/>
      <c r="I19" s="609"/>
      <c r="J19" s="609"/>
      <c r="K19" s="609"/>
      <c r="L19" s="609"/>
      <c r="M19" s="609"/>
      <c r="N19" s="609"/>
      <c r="O19" s="609"/>
      <c r="P19" s="609"/>
      <c r="Q19" s="609"/>
      <c r="R19" s="609"/>
    </row>
    <row r="20" spans="1:33" s="562" customFormat="1" ht="14" x14ac:dyDescent="0.15">
      <c r="A20" s="609"/>
      <c r="B20" s="609"/>
      <c r="C20" s="609"/>
      <c r="D20" s="609"/>
      <c r="E20" s="609"/>
      <c r="F20" s="609"/>
      <c r="G20" s="609"/>
      <c r="H20" s="609"/>
      <c r="I20" s="609"/>
      <c r="J20" s="609"/>
      <c r="K20" s="609"/>
      <c r="L20" s="609"/>
      <c r="M20" s="609"/>
      <c r="N20" s="609"/>
      <c r="O20" s="609"/>
      <c r="P20" s="609"/>
      <c r="Q20" s="609"/>
      <c r="R20" s="609"/>
    </row>
    <row r="21" spans="1:33" s="562" customFormat="1" ht="15" customHeight="1" x14ac:dyDescent="0.15">
      <c r="A21" s="1031" t="s">
        <v>373</v>
      </c>
      <c r="B21" s="1031"/>
      <c r="C21" s="1031"/>
      <c r="D21" s="1031"/>
      <c r="E21" s="592"/>
      <c r="F21" s="592"/>
      <c r="G21" s="592"/>
      <c r="H21" s="592"/>
      <c r="I21" s="632"/>
      <c r="J21" s="632"/>
      <c r="K21" s="632"/>
      <c r="L21" s="632"/>
      <c r="M21" s="632"/>
      <c r="N21" s="1036" t="s">
        <v>1265</v>
      </c>
      <c r="O21" s="1036"/>
      <c r="P21" s="1036"/>
      <c r="Q21" s="672"/>
      <c r="R21" s="672"/>
    </row>
    <row r="22" spans="1:33" s="562" customFormat="1" ht="14" x14ac:dyDescent="0.15">
      <c r="A22" s="1032" t="s">
        <v>1175</v>
      </c>
      <c r="B22" s="1032"/>
      <c r="C22" s="1032"/>
      <c r="D22" s="1032"/>
      <c r="E22" s="592"/>
      <c r="F22" s="592"/>
      <c r="G22" s="592"/>
      <c r="H22" s="593"/>
      <c r="I22" s="633"/>
      <c r="J22" s="633"/>
      <c r="K22" s="633"/>
      <c r="L22" s="633"/>
      <c r="M22" s="633"/>
      <c r="N22" s="633"/>
      <c r="O22" s="672"/>
      <c r="P22" s="672"/>
      <c r="Q22" s="672"/>
      <c r="R22" s="672"/>
    </row>
    <row r="23" spans="1:33" s="562" customFormat="1" ht="14" x14ac:dyDescent="0.15">
      <c r="A23" s="1032" t="s">
        <v>145</v>
      </c>
      <c r="B23" s="1032"/>
      <c r="C23" s="1032"/>
      <c r="D23" s="1032"/>
      <c r="E23" s="592"/>
      <c r="F23" s="592"/>
      <c r="G23" s="592"/>
      <c r="H23" s="592"/>
      <c r="I23" s="633"/>
      <c r="J23" s="633"/>
      <c r="K23" s="633"/>
      <c r="L23" s="633"/>
      <c r="M23" s="633"/>
      <c r="N23" s="1034" t="s">
        <v>143</v>
      </c>
      <c r="O23" s="1034"/>
      <c r="P23" s="1034"/>
      <c r="Q23" s="673"/>
      <c r="R23" s="673"/>
    </row>
    <row r="24" spans="1:33" s="562" customFormat="1" ht="14" x14ac:dyDescent="0.15">
      <c r="A24" s="615"/>
      <c r="B24" s="615"/>
      <c r="C24" s="615"/>
      <c r="D24" s="616"/>
      <c r="E24" s="592"/>
      <c r="F24" s="592"/>
      <c r="G24" s="594"/>
      <c r="H24" s="594"/>
      <c r="I24" s="612"/>
      <c r="J24" s="617"/>
      <c r="K24" s="617"/>
      <c r="L24" s="617"/>
      <c r="M24" s="618"/>
      <c r="N24" s="612"/>
      <c r="O24" s="673"/>
      <c r="P24" s="673"/>
      <c r="Q24" s="673"/>
      <c r="R24" s="673"/>
    </row>
    <row r="25" spans="1:33" s="562" customFormat="1" ht="14" x14ac:dyDescent="0.15">
      <c r="A25" s="615"/>
      <c r="B25" s="615"/>
      <c r="C25" s="615"/>
      <c r="D25" s="616"/>
      <c r="E25" s="592"/>
      <c r="F25" s="592"/>
      <c r="G25" s="594"/>
      <c r="H25" s="594"/>
      <c r="I25" s="612"/>
      <c r="J25" s="617"/>
      <c r="K25" s="617"/>
      <c r="L25" s="617"/>
      <c r="M25" s="618"/>
      <c r="N25" s="612"/>
      <c r="O25" s="609"/>
      <c r="P25" s="609"/>
      <c r="Q25" s="609"/>
      <c r="R25" s="610"/>
    </row>
    <row r="26" spans="1:33" s="562" customFormat="1" ht="14" x14ac:dyDescent="0.15">
      <c r="A26" s="615"/>
      <c r="B26" s="615"/>
      <c r="C26" s="615"/>
      <c r="D26" s="616"/>
      <c r="E26" s="592"/>
      <c r="F26" s="592"/>
      <c r="G26" s="594"/>
      <c r="H26" s="594"/>
      <c r="I26" s="612"/>
      <c r="J26" s="617"/>
      <c r="K26" s="617"/>
      <c r="L26" s="617"/>
      <c r="M26" s="618"/>
      <c r="N26" s="612"/>
      <c r="O26" s="609"/>
      <c r="P26" s="609"/>
      <c r="Q26" s="609"/>
      <c r="R26" s="610"/>
    </row>
    <row r="27" spans="1:33" s="562" customFormat="1" ht="14" x14ac:dyDescent="0.15">
      <c r="A27" s="615"/>
      <c r="B27" s="615"/>
      <c r="C27" s="615"/>
      <c r="D27" s="616"/>
      <c r="E27" s="592"/>
      <c r="F27" s="592"/>
      <c r="G27" s="594"/>
      <c r="H27" s="594"/>
      <c r="I27" s="612"/>
      <c r="J27" s="617"/>
      <c r="K27" s="617"/>
      <c r="L27" s="617"/>
      <c r="M27" s="618"/>
      <c r="N27" s="612"/>
      <c r="O27" s="609"/>
      <c r="P27" s="609"/>
      <c r="Q27" s="609"/>
      <c r="R27" s="610"/>
    </row>
    <row r="28" spans="1:33" s="562" customFormat="1" ht="14" x14ac:dyDescent="0.15">
      <c r="A28" s="1033" t="s">
        <v>838</v>
      </c>
      <c r="B28" s="1033"/>
      <c r="C28" s="1033"/>
      <c r="D28" s="1033"/>
      <c r="E28" s="607"/>
      <c r="F28" s="607"/>
      <c r="G28" s="608"/>
      <c r="H28" s="607"/>
      <c r="I28" s="634"/>
      <c r="J28" s="634"/>
      <c r="K28" s="634"/>
      <c r="L28" s="634"/>
      <c r="M28" s="634"/>
      <c r="N28" s="1033" t="s">
        <v>975</v>
      </c>
      <c r="O28" s="1033"/>
      <c r="P28" s="1033"/>
      <c r="Q28" s="609"/>
      <c r="R28" s="610"/>
    </row>
    <row r="29" spans="1:33" s="562" customFormat="1" ht="14" x14ac:dyDescent="0.15">
      <c r="A29" s="1030" t="s">
        <v>839</v>
      </c>
      <c r="B29" s="1030"/>
      <c r="C29" s="1030"/>
      <c r="D29" s="1030"/>
      <c r="E29" s="592"/>
      <c r="F29" s="592"/>
      <c r="G29" s="592"/>
      <c r="H29" s="592"/>
      <c r="I29" s="594"/>
      <c r="J29" s="594"/>
      <c r="K29" s="594"/>
      <c r="L29" s="594"/>
      <c r="M29" s="594"/>
      <c r="N29" s="1030" t="s">
        <v>976</v>
      </c>
      <c r="O29" s="1030"/>
      <c r="P29" s="1030"/>
      <c r="Q29" s="651"/>
      <c r="R29" s="651"/>
    </row>
    <row r="30" spans="1:33" s="562" customFormat="1" ht="14" x14ac:dyDescent="0.15">
      <c r="A30" s="654"/>
      <c r="B30" s="654"/>
      <c r="C30" s="654"/>
      <c r="D30" s="654"/>
      <c r="E30" s="652"/>
      <c r="F30" s="652"/>
      <c r="G30" s="653"/>
      <c r="H30" s="653"/>
      <c r="I30" s="653"/>
      <c r="J30" s="653"/>
      <c r="K30" s="609"/>
      <c r="L30" s="609"/>
      <c r="M30" s="652"/>
      <c r="N30" s="654"/>
      <c r="O30" s="654"/>
      <c r="P30" s="654"/>
      <c r="Q30" s="654"/>
      <c r="R30" s="654"/>
    </row>
    <row r="31" spans="1:33" s="562" customFormat="1" ht="14" x14ac:dyDescent="0.15">
      <c r="A31" s="655"/>
      <c r="B31" s="655"/>
      <c r="C31" s="655"/>
      <c r="D31" s="655"/>
      <c r="E31" s="650"/>
      <c r="F31" s="650"/>
      <c r="G31" s="656"/>
      <c r="H31" s="656"/>
      <c r="I31" s="656"/>
      <c r="J31" s="656"/>
      <c r="K31" s="609"/>
      <c r="L31" s="609"/>
      <c r="M31" s="650"/>
      <c r="N31" s="655"/>
      <c r="O31" s="655"/>
      <c r="P31" s="655"/>
      <c r="Q31" s="655"/>
      <c r="R31" s="655"/>
    </row>
    <row r="32" spans="1:33" s="562" customFormat="1" ht="14" x14ac:dyDescent="0.15">
      <c r="A32" s="609"/>
      <c r="B32" s="652"/>
      <c r="C32" s="652"/>
      <c r="D32" s="652"/>
      <c r="E32" s="653"/>
      <c r="F32" s="653"/>
      <c r="G32" s="653"/>
      <c r="H32" s="653"/>
      <c r="I32" s="653"/>
      <c r="J32" s="653"/>
      <c r="K32" s="609"/>
      <c r="L32" s="609"/>
      <c r="M32" s="609"/>
      <c r="N32" s="609"/>
      <c r="O32" s="609"/>
      <c r="P32" s="652"/>
      <c r="Q32" s="652"/>
      <c r="R32" s="653"/>
    </row>
    <row r="33" spans="1:18" s="562" customFormat="1" ht="14" x14ac:dyDescent="0.15">
      <c r="A33" s="609"/>
      <c r="B33" s="650"/>
      <c r="C33" s="650"/>
      <c r="D33" s="650"/>
      <c r="E33" s="656"/>
      <c r="F33" s="656"/>
      <c r="G33" s="656"/>
      <c r="H33" s="656"/>
      <c r="I33" s="656"/>
      <c r="J33" s="656"/>
      <c r="K33" s="609"/>
      <c r="L33" s="609"/>
      <c r="M33" s="609"/>
      <c r="N33" s="609"/>
      <c r="O33" s="609"/>
      <c r="P33" s="650"/>
      <c r="Q33" s="650"/>
      <c r="R33" s="656"/>
    </row>
    <row r="34" spans="1:18" s="562" customFormat="1" ht="14" x14ac:dyDescent="0.15">
      <c r="A34" s="609"/>
      <c r="B34" s="609"/>
      <c r="C34" s="609"/>
      <c r="D34" s="609"/>
      <c r="E34" s="609"/>
      <c r="F34" s="609"/>
      <c r="G34" s="609"/>
      <c r="H34" s="609"/>
      <c r="I34" s="609"/>
      <c r="J34" s="609"/>
      <c r="K34" s="609"/>
      <c r="L34" s="609"/>
      <c r="M34" s="609"/>
      <c r="N34" s="609"/>
      <c r="O34" s="609"/>
      <c r="P34" s="609"/>
      <c r="Q34" s="609"/>
      <c r="R34" s="609"/>
    </row>
    <row r="35" spans="1:18" s="562" customFormat="1" ht="14" x14ac:dyDescent="0.15">
      <c r="A35" s="609"/>
      <c r="B35" s="609"/>
      <c r="C35" s="609"/>
      <c r="D35" s="609"/>
      <c r="E35" s="609"/>
      <c r="F35" s="609"/>
      <c r="G35" s="609"/>
      <c r="H35" s="609"/>
      <c r="I35" s="609"/>
      <c r="J35" s="609"/>
      <c r="K35" s="609"/>
      <c r="L35" s="609"/>
      <c r="M35" s="609"/>
      <c r="N35" s="609"/>
      <c r="O35" s="609"/>
      <c r="P35" s="609"/>
      <c r="Q35" s="609"/>
      <c r="R35" s="609"/>
    </row>
    <row r="36" spans="1:18" s="562" customFormat="1" ht="14" x14ac:dyDescent="0.15">
      <c r="A36" s="609"/>
      <c r="B36" s="609"/>
      <c r="C36" s="609"/>
      <c r="D36" s="609"/>
      <c r="E36" s="609"/>
      <c r="F36" s="609"/>
      <c r="G36" s="609"/>
      <c r="H36" s="609"/>
      <c r="I36" s="609"/>
      <c r="J36" s="609"/>
      <c r="K36" s="609"/>
      <c r="L36" s="609"/>
      <c r="M36" s="609"/>
      <c r="N36" s="609"/>
      <c r="O36" s="609"/>
      <c r="P36" s="609"/>
      <c r="Q36" s="609"/>
      <c r="R36" s="609"/>
    </row>
    <row r="37" spans="1:18" s="562" customFormat="1" ht="14" x14ac:dyDescent="0.15">
      <c r="A37" s="609"/>
      <c r="B37" s="609"/>
      <c r="C37" s="609"/>
      <c r="D37" s="609"/>
      <c r="E37" s="609"/>
      <c r="F37" s="609"/>
      <c r="G37" s="609"/>
      <c r="H37" s="609"/>
      <c r="I37" s="609"/>
      <c r="J37" s="609"/>
      <c r="K37" s="609"/>
      <c r="L37" s="609"/>
      <c r="M37" s="609"/>
      <c r="N37" s="609"/>
      <c r="O37" s="609"/>
      <c r="P37" s="609"/>
      <c r="Q37" s="609"/>
      <c r="R37" s="609"/>
    </row>
  </sheetData>
  <mergeCells count="34">
    <mergeCell ref="A1:R1"/>
    <mergeCell ref="A2:R2"/>
    <mergeCell ref="A4:B4"/>
    <mergeCell ref="A5:A7"/>
    <mergeCell ref="B5:B7"/>
    <mergeCell ref="C5:C7"/>
    <mergeCell ref="D5:D7"/>
    <mergeCell ref="E5:F5"/>
    <mergeCell ref="G5:G7"/>
    <mergeCell ref="H5:H7"/>
    <mergeCell ref="E6:E7"/>
    <mergeCell ref="F6:F7"/>
    <mergeCell ref="K6:K7"/>
    <mergeCell ref="Q5:Q7"/>
    <mergeCell ref="R5:R7"/>
    <mergeCell ref="AF5:AF7"/>
    <mergeCell ref="AG5:AG7"/>
    <mergeCell ref="L6:L7"/>
    <mergeCell ref="I5:I7"/>
    <mergeCell ref="J5:J7"/>
    <mergeCell ref="K5:L5"/>
    <mergeCell ref="P5:P7"/>
    <mergeCell ref="M5:M7"/>
    <mergeCell ref="N5:N7"/>
    <mergeCell ref="O5:O7"/>
    <mergeCell ref="N21:P21"/>
    <mergeCell ref="N23:P23"/>
    <mergeCell ref="N28:P28"/>
    <mergeCell ref="N29:P29"/>
    <mergeCell ref="A21:D21"/>
    <mergeCell ref="A22:D22"/>
    <mergeCell ref="A23:D23"/>
    <mergeCell ref="A28:D28"/>
    <mergeCell ref="A29:D29"/>
  </mergeCells>
  <pageMargins left="1.1100000000000001" right="0.77559055099999996" top="1.03" bottom="0.74803149606299202" header="0.31496062992126" footer="0.31496062992126"/>
  <pageSetup paperSize="5" scale="60" orientation="landscape" horizontalDpi="4294967293" vertic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03"/>
  <sheetViews>
    <sheetView zoomScale="80" zoomScaleNormal="80" workbookViewId="0">
      <selection activeCell="B30" sqref="B30"/>
    </sheetView>
  </sheetViews>
  <sheetFormatPr baseColWidth="10" defaultColWidth="8.83203125" defaultRowHeight="15" x14ac:dyDescent="0.2"/>
  <cols>
    <col min="1" max="2" width="14.5" customWidth="1"/>
    <col min="3" max="3" width="38.83203125" customWidth="1"/>
    <col min="4" max="4" width="11" customWidth="1"/>
    <col min="5" max="5" width="18.83203125" customWidth="1"/>
  </cols>
  <sheetData>
    <row r="1" spans="1:5" ht="17" thickBot="1" x14ac:dyDescent="0.25">
      <c r="A1" s="137" t="s">
        <v>529</v>
      </c>
      <c r="B1" s="137" t="s">
        <v>530</v>
      </c>
      <c r="C1" s="137" t="s">
        <v>531</v>
      </c>
      <c r="D1" s="138" t="s">
        <v>532</v>
      </c>
      <c r="E1" s="139" t="s">
        <v>533</v>
      </c>
    </row>
    <row r="2" spans="1:5" ht="17" thickTop="1" x14ac:dyDescent="0.2">
      <c r="A2" s="140" t="s">
        <v>534</v>
      </c>
      <c r="B2" s="140" t="str">
        <f t="shared" ref="B2:B65" si="0">LEFT(A2,7)</f>
        <v>1.00.00</v>
      </c>
      <c r="C2" s="141" t="s">
        <v>535</v>
      </c>
      <c r="D2" s="142">
        <v>1</v>
      </c>
    </row>
    <row r="3" spans="1:5" ht="16" x14ac:dyDescent="0.2">
      <c r="A3" s="143" t="s">
        <v>536</v>
      </c>
      <c r="B3" s="140" t="str">
        <f t="shared" si="0"/>
        <v>1.01.00</v>
      </c>
      <c r="C3" s="144" t="s">
        <v>537</v>
      </c>
      <c r="D3" s="145">
        <v>2</v>
      </c>
    </row>
    <row r="4" spans="1:5" ht="16" x14ac:dyDescent="0.2">
      <c r="A4" s="146" t="s">
        <v>538</v>
      </c>
      <c r="B4" s="140" t="str">
        <f t="shared" si="0"/>
        <v>1.01.01</v>
      </c>
      <c r="C4" s="147" t="s">
        <v>539</v>
      </c>
      <c r="D4" s="148">
        <v>3</v>
      </c>
    </row>
    <row r="5" spans="1:5" ht="16" x14ac:dyDescent="0.2">
      <c r="A5" s="146" t="s">
        <v>540</v>
      </c>
      <c r="B5" s="140" t="str">
        <f t="shared" si="0"/>
        <v>1.01.02</v>
      </c>
      <c r="C5" s="147" t="s">
        <v>541</v>
      </c>
      <c r="D5" s="148">
        <v>3</v>
      </c>
    </row>
    <row r="6" spans="1:5" ht="16" x14ac:dyDescent="0.2">
      <c r="A6" s="146" t="s">
        <v>542</v>
      </c>
      <c r="B6" s="140" t="str">
        <f t="shared" si="0"/>
        <v>1.01.03</v>
      </c>
      <c r="C6" s="147" t="s">
        <v>543</v>
      </c>
      <c r="D6" s="148">
        <v>3</v>
      </c>
    </row>
    <row r="7" spans="1:5" ht="16" x14ac:dyDescent="0.2">
      <c r="A7" s="146" t="s">
        <v>544</v>
      </c>
      <c r="B7" s="140" t="str">
        <f t="shared" si="0"/>
        <v>1.01.04</v>
      </c>
      <c r="C7" s="147" t="s">
        <v>545</v>
      </c>
      <c r="D7" s="148">
        <v>3</v>
      </c>
    </row>
    <row r="8" spans="1:5" ht="16" x14ac:dyDescent="0.2">
      <c r="A8" s="146" t="s">
        <v>546</v>
      </c>
      <c r="B8" s="140" t="str">
        <f t="shared" si="0"/>
        <v>1.01.05</v>
      </c>
      <c r="C8" s="147" t="s">
        <v>547</v>
      </c>
      <c r="D8" s="148">
        <v>3</v>
      </c>
    </row>
    <row r="9" spans="1:5" ht="16" x14ac:dyDescent="0.2">
      <c r="A9" s="146" t="s">
        <v>548</v>
      </c>
      <c r="B9" s="140" t="str">
        <f t="shared" si="0"/>
        <v>1.01.06</v>
      </c>
      <c r="C9" s="147" t="s">
        <v>549</v>
      </c>
      <c r="D9" s="148">
        <v>3</v>
      </c>
    </row>
    <row r="10" spans="1:5" ht="16" x14ac:dyDescent="0.2">
      <c r="A10" s="146" t="s">
        <v>550</v>
      </c>
      <c r="B10" s="140" t="str">
        <f t="shared" si="0"/>
        <v>1.01.07</v>
      </c>
      <c r="C10" s="147" t="s">
        <v>551</v>
      </c>
      <c r="D10" s="148">
        <v>3</v>
      </c>
    </row>
    <row r="11" spans="1:5" ht="16" x14ac:dyDescent="0.2">
      <c r="A11" s="146" t="s">
        <v>552</v>
      </c>
      <c r="B11" s="140" t="str">
        <f t="shared" si="0"/>
        <v>1.01.08</v>
      </c>
      <c r="C11" s="147" t="s">
        <v>553</v>
      </c>
      <c r="D11" s="148">
        <v>3</v>
      </c>
    </row>
    <row r="12" spans="1:5" ht="16" x14ac:dyDescent="0.2">
      <c r="A12" s="146" t="s">
        <v>554</v>
      </c>
      <c r="B12" s="140" t="str">
        <f t="shared" si="0"/>
        <v>1.01.09</v>
      </c>
      <c r="C12" s="147" t="s">
        <v>555</v>
      </c>
      <c r="D12" s="148">
        <v>3</v>
      </c>
    </row>
    <row r="13" spans="1:5" ht="16" x14ac:dyDescent="0.2">
      <c r="A13" s="146" t="s">
        <v>556</v>
      </c>
      <c r="B13" s="140" t="str">
        <f t="shared" si="0"/>
        <v>1.01.10</v>
      </c>
      <c r="C13" s="147" t="s">
        <v>557</v>
      </c>
      <c r="D13" s="148">
        <v>3</v>
      </c>
    </row>
    <row r="14" spans="1:5" ht="16" x14ac:dyDescent="0.2">
      <c r="A14" s="146" t="s">
        <v>558</v>
      </c>
      <c r="B14" s="140" t="str">
        <f t="shared" si="0"/>
        <v>1.01.11</v>
      </c>
      <c r="C14" s="147" t="s">
        <v>559</v>
      </c>
      <c r="D14" s="148">
        <v>3</v>
      </c>
    </row>
    <row r="15" spans="1:5" ht="16" x14ac:dyDescent="0.2">
      <c r="A15" s="146" t="s">
        <v>560</v>
      </c>
      <c r="B15" s="140" t="str">
        <f t="shared" si="0"/>
        <v>1.01.12</v>
      </c>
      <c r="C15" s="147" t="s">
        <v>561</v>
      </c>
      <c r="D15" s="148">
        <v>3</v>
      </c>
    </row>
    <row r="16" spans="1:5" ht="16" x14ac:dyDescent="0.2">
      <c r="A16" s="146" t="s">
        <v>562</v>
      </c>
      <c r="B16" s="140" t="str">
        <f t="shared" si="0"/>
        <v>1.01.13</v>
      </c>
      <c r="C16" s="147" t="s">
        <v>563</v>
      </c>
      <c r="D16" s="148">
        <v>3</v>
      </c>
    </row>
    <row r="17" spans="1:14" ht="16" x14ac:dyDescent="0.2">
      <c r="A17" s="140" t="s">
        <v>564</v>
      </c>
      <c r="B17" s="140" t="str">
        <f t="shared" si="0"/>
        <v>2.00.00</v>
      </c>
      <c r="C17" s="149" t="s">
        <v>565</v>
      </c>
      <c r="D17" s="150">
        <v>1</v>
      </c>
    </row>
    <row r="18" spans="1:14" ht="16" x14ac:dyDescent="0.2">
      <c r="A18" s="143" t="s">
        <v>566</v>
      </c>
      <c r="B18" s="140" t="str">
        <f t="shared" si="0"/>
        <v>2.02.00</v>
      </c>
      <c r="C18" s="144" t="s">
        <v>567</v>
      </c>
      <c r="D18" s="145">
        <v>2</v>
      </c>
    </row>
    <row r="19" spans="1:14" ht="16" x14ac:dyDescent="0.2">
      <c r="A19" s="146" t="s">
        <v>568</v>
      </c>
      <c r="B19" s="140" t="str">
        <f t="shared" si="0"/>
        <v>2.02.01</v>
      </c>
      <c r="C19" s="147" t="s">
        <v>569</v>
      </c>
      <c r="D19" s="148">
        <v>3</v>
      </c>
      <c r="E19">
        <v>10</v>
      </c>
    </row>
    <row r="20" spans="1:14" ht="16" x14ac:dyDescent="0.2">
      <c r="A20" s="146" t="s">
        <v>570</v>
      </c>
      <c r="B20" s="140" t="str">
        <f t="shared" si="0"/>
        <v>2.02.02</v>
      </c>
      <c r="C20" s="147" t="s">
        <v>571</v>
      </c>
      <c r="D20" s="148">
        <v>3</v>
      </c>
      <c r="E20">
        <v>8</v>
      </c>
    </row>
    <row r="21" spans="1:14" ht="16" x14ac:dyDescent="0.2">
      <c r="A21" s="146" t="s">
        <v>572</v>
      </c>
      <c r="B21" s="140" t="str">
        <f t="shared" si="0"/>
        <v>2.02.03</v>
      </c>
      <c r="C21" s="147" t="s">
        <v>573</v>
      </c>
      <c r="D21" s="148">
        <v>3</v>
      </c>
      <c r="E21">
        <v>7</v>
      </c>
    </row>
    <row r="22" spans="1:14" ht="16" x14ac:dyDescent="0.2">
      <c r="A22" s="143" t="s">
        <v>574</v>
      </c>
      <c r="B22" s="140" t="str">
        <f t="shared" si="0"/>
        <v>2.03.00</v>
      </c>
      <c r="C22" s="144" t="s">
        <v>575</v>
      </c>
      <c r="D22" s="145">
        <v>2</v>
      </c>
    </row>
    <row r="23" spans="1:14" ht="16" x14ac:dyDescent="0.2">
      <c r="A23" s="146" t="s">
        <v>576</v>
      </c>
      <c r="B23" s="140" t="str">
        <f t="shared" si="0"/>
        <v>2.03.01</v>
      </c>
      <c r="C23" s="147" t="s">
        <v>577</v>
      </c>
      <c r="D23" s="148">
        <v>3</v>
      </c>
      <c r="E23">
        <v>7</v>
      </c>
    </row>
    <row r="24" spans="1:14" ht="16" x14ac:dyDescent="0.2">
      <c r="A24" s="146" t="s">
        <v>578</v>
      </c>
      <c r="B24" s="140" t="str">
        <f t="shared" si="0"/>
        <v>2.03.02</v>
      </c>
      <c r="C24" s="147" t="s">
        <v>579</v>
      </c>
      <c r="D24" s="148">
        <v>3</v>
      </c>
      <c r="E24">
        <v>2</v>
      </c>
    </row>
    <row r="25" spans="1:14" ht="16" x14ac:dyDescent="0.2">
      <c r="A25" s="146" t="s">
        <v>580</v>
      </c>
      <c r="B25" s="140" t="str">
        <f t="shared" si="0"/>
        <v>2.03.03</v>
      </c>
      <c r="C25" s="147" t="s">
        <v>581</v>
      </c>
      <c r="D25" s="148">
        <v>3</v>
      </c>
      <c r="E25">
        <v>10</v>
      </c>
    </row>
    <row r="26" spans="1:14" ht="16" x14ac:dyDescent="0.2">
      <c r="A26" s="146" t="s">
        <v>582</v>
      </c>
      <c r="B26" s="140" t="str">
        <f t="shared" si="0"/>
        <v>2.03.04</v>
      </c>
      <c r="C26" s="147" t="s">
        <v>583</v>
      </c>
      <c r="D26" s="148">
        <v>3</v>
      </c>
      <c r="E26">
        <v>3</v>
      </c>
    </row>
    <row r="27" spans="1:14" ht="16" x14ac:dyDescent="0.2">
      <c r="A27" s="143" t="s">
        <v>584</v>
      </c>
      <c r="B27" s="140" t="str">
        <f t="shared" si="0"/>
        <v>2.04.00</v>
      </c>
      <c r="C27" s="144" t="s">
        <v>585</v>
      </c>
      <c r="D27" s="145">
        <v>2</v>
      </c>
      <c r="E27">
        <v>5</v>
      </c>
    </row>
    <row r="28" spans="1:14" ht="16" x14ac:dyDescent="0.2">
      <c r="A28" s="146" t="s">
        <v>586</v>
      </c>
      <c r="B28" s="140" t="str">
        <f t="shared" si="0"/>
        <v>2.04.01</v>
      </c>
      <c r="C28" s="147" t="s">
        <v>587</v>
      </c>
      <c r="D28" s="148">
        <v>3</v>
      </c>
      <c r="E28">
        <v>10</v>
      </c>
    </row>
    <row r="29" spans="1:14" ht="16" x14ac:dyDescent="0.2">
      <c r="A29" s="146" t="s">
        <v>588</v>
      </c>
      <c r="B29" s="140" t="str">
        <f t="shared" si="0"/>
        <v>2.04.02</v>
      </c>
      <c r="C29" s="151" t="s">
        <v>589</v>
      </c>
      <c r="D29" s="148">
        <v>3</v>
      </c>
      <c r="E29">
        <v>5</v>
      </c>
    </row>
    <row r="30" spans="1:14" ht="16" x14ac:dyDescent="0.2">
      <c r="A30" s="146" t="s">
        <v>590</v>
      </c>
      <c r="B30" s="140" t="str">
        <f t="shared" si="0"/>
        <v>2.04.03</v>
      </c>
      <c r="C30" s="151" t="s">
        <v>744</v>
      </c>
      <c r="D30" s="148">
        <v>3</v>
      </c>
      <c r="E30">
        <v>5</v>
      </c>
    </row>
    <row r="31" spans="1:14" ht="16" x14ac:dyDescent="0.2">
      <c r="A31" s="143" t="s">
        <v>591</v>
      </c>
      <c r="B31" s="140" t="str">
        <f t="shared" si="0"/>
        <v>2.05.00</v>
      </c>
      <c r="C31" s="144" t="s">
        <v>592</v>
      </c>
      <c r="D31" s="145">
        <v>2</v>
      </c>
      <c r="L31" s="146"/>
      <c r="M31" s="165"/>
      <c r="N31" s="147"/>
    </row>
    <row r="32" spans="1:14" ht="16" x14ac:dyDescent="0.2">
      <c r="A32" s="146" t="s">
        <v>593</v>
      </c>
      <c r="B32" s="140" t="str">
        <f t="shared" si="0"/>
        <v>2.05.01</v>
      </c>
      <c r="C32" s="147" t="s">
        <v>594</v>
      </c>
      <c r="D32" s="148">
        <v>3</v>
      </c>
      <c r="E32">
        <v>4</v>
      </c>
    </row>
    <row r="33" spans="1:5" ht="32" x14ac:dyDescent="0.2">
      <c r="A33" s="146" t="s">
        <v>595</v>
      </c>
      <c r="B33" s="140" t="str">
        <f t="shared" si="0"/>
        <v>2.05.02</v>
      </c>
      <c r="C33" s="147" t="s">
        <v>596</v>
      </c>
      <c r="D33" s="148">
        <v>3</v>
      </c>
      <c r="E33">
        <v>4</v>
      </c>
    </row>
    <row r="34" spans="1:5" ht="16" x14ac:dyDescent="0.2">
      <c r="A34" s="143" t="s">
        <v>597</v>
      </c>
      <c r="B34" s="140" t="str">
        <f t="shared" si="0"/>
        <v>2.06.00</v>
      </c>
      <c r="C34" s="144" t="s">
        <v>598</v>
      </c>
      <c r="D34" s="145">
        <v>2</v>
      </c>
    </row>
    <row r="35" spans="1:5" ht="16" x14ac:dyDescent="0.2">
      <c r="A35" s="146" t="s">
        <v>599</v>
      </c>
      <c r="B35" s="140" t="str">
        <f t="shared" si="0"/>
        <v>2.06.01</v>
      </c>
      <c r="C35" s="147" t="s">
        <v>600</v>
      </c>
      <c r="D35" s="148">
        <v>3</v>
      </c>
      <c r="E35">
        <v>5</v>
      </c>
    </row>
    <row r="36" spans="1:5" ht="16" x14ac:dyDescent="0.2">
      <c r="A36" s="146" t="s">
        <v>601</v>
      </c>
      <c r="B36" s="140" t="str">
        <f t="shared" si="0"/>
        <v>2.06.02</v>
      </c>
      <c r="C36" s="147" t="s">
        <v>602</v>
      </c>
      <c r="D36" s="148">
        <v>3</v>
      </c>
      <c r="E36">
        <v>5</v>
      </c>
    </row>
    <row r="37" spans="1:5" ht="16" x14ac:dyDescent="0.2">
      <c r="A37" s="146" t="s">
        <v>603</v>
      </c>
      <c r="B37" s="140" t="str">
        <f t="shared" si="0"/>
        <v>2.06.03</v>
      </c>
      <c r="C37" s="147" t="s">
        <v>604</v>
      </c>
      <c r="D37" s="148">
        <v>3</v>
      </c>
      <c r="E37">
        <v>4</v>
      </c>
    </row>
    <row r="38" spans="1:5" ht="16" x14ac:dyDescent="0.2">
      <c r="A38" s="146" t="s">
        <v>605</v>
      </c>
      <c r="B38" s="140" t="str">
        <f t="shared" si="0"/>
        <v>2.06.04</v>
      </c>
      <c r="C38" s="147" t="s">
        <v>606</v>
      </c>
      <c r="D38" s="148">
        <v>3</v>
      </c>
      <c r="E38">
        <v>5</v>
      </c>
    </row>
    <row r="39" spans="1:5" ht="16" x14ac:dyDescent="0.2">
      <c r="A39" s="143" t="s">
        <v>607</v>
      </c>
      <c r="B39" s="140" t="str">
        <f t="shared" si="0"/>
        <v>2.07.00</v>
      </c>
      <c r="C39" s="144" t="s">
        <v>608</v>
      </c>
      <c r="D39" s="145">
        <v>2</v>
      </c>
    </row>
    <row r="40" spans="1:5" ht="16" x14ac:dyDescent="0.2">
      <c r="A40" s="146" t="s">
        <v>609</v>
      </c>
      <c r="B40" s="140" t="str">
        <f t="shared" si="0"/>
        <v>2.07.01</v>
      </c>
      <c r="C40" s="147" t="s">
        <v>610</v>
      </c>
      <c r="D40" s="148">
        <v>3</v>
      </c>
      <c r="E40">
        <v>5</v>
      </c>
    </row>
    <row r="41" spans="1:5" ht="16" x14ac:dyDescent="0.2">
      <c r="A41" s="146" t="s">
        <v>611</v>
      </c>
      <c r="B41" s="140" t="str">
        <f t="shared" si="0"/>
        <v>2.07.02</v>
      </c>
      <c r="C41" s="147" t="s">
        <v>612</v>
      </c>
      <c r="D41" s="148">
        <v>3</v>
      </c>
      <c r="E41">
        <v>5</v>
      </c>
    </row>
    <row r="42" spans="1:5" ht="16" x14ac:dyDescent="0.2">
      <c r="A42" s="146" t="s">
        <v>613</v>
      </c>
      <c r="B42" s="140" t="str">
        <f t="shared" si="0"/>
        <v>2.07.03</v>
      </c>
      <c r="C42" s="147" t="s">
        <v>614</v>
      </c>
      <c r="D42" s="148">
        <v>3</v>
      </c>
      <c r="E42">
        <v>10</v>
      </c>
    </row>
    <row r="43" spans="1:5" ht="16" x14ac:dyDescent="0.2">
      <c r="A43" s="143" t="s">
        <v>615</v>
      </c>
      <c r="B43" s="140" t="str">
        <f t="shared" si="0"/>
        <v>2.08.00</v>
      </c>
      <c r="C43" s="144" t="s">
        <v>616</v>
      </c>
      <c r="D43" s="145">
        <v>2</v>
      </c>
    </row>
    <row r="44" spans="1:5" ht="16" x14ac:dyDescent="0.2">
      <c r="A44" s="146" t="s">
        <v>617</v>
      </c>
      <c r="B44" s="140" t="str">
        <f t="shared" si="0"/>
        <v>2.08.01</v>
      </c>
      <c r="C44" s="147" t="s">
        <v>618</v>
      </c>
      <c r="D44" s="148">
        <v>3</v>
      </c>
      <c r="E44">
        <v>5</v>
      </c>
    </row>
    <row r="45" spans="1:5" ht="16" x14ac:dyDescent="0.2">
      <c r="A45" s="146" t="s">
        <v>619</v>
      </c>
      <c r="B45" s="140" t="str">
        <f t="shared" si="0"/>
        <v>2.08.02</v>
      </c>
      <c r="C45" s="147" t="s">
        <v>620</v>
      </c>
      <c r="D45" s="148">
        <v>3</v>
      </c>
      <c r="E45">
        <v>5</v>
      </c>
    </row>
    <row r="46" spans="1:5" ht="16" x14ac:dyDescent="0.2">
      <c r="A46" s="143" t="s">
        <v>621</v>
      </c>
      <c r="B46" s="140" t="str">
        <f t="shared" si="0"/>
        <v>2.09.00</v>
      </c>
      <c r="C46" s="144" t="s">
        <v>622</v>
      </c>
      <c r="D46" s="145">
        <v>2</v>
      </c>
    </row>
    <row r="47" spans="1:5" ht="16" x14ac:dyDescent="0.2">
      <c r="A47" s="146" t="s">
        <v>623</v>
      </c>
      <c r="B47" s="140" t="str">
        <f t="shared" si="0"/>
        <v>2.09.01</v>
      </c>
      <c r="C47" s="147" t="s">
        <v>624</v>
      </c>
      <c r="D47" s="148">
        <v>3</v>
      </c>
      <c r="E47">
        <v>8</v>
      </c>
    </row>
    <row r="48" spans="1:5" ht="16" x14ac:dyDescent="0.2">
      <c r="A48" s="146" t="s">
        <v>625</v>
      </c>
      <c r="B48" s="140" t="str">
        <f t="shared" si="0"/>
        <v>2.09.02</v>
      </c>
      <c r="C48" s="147" t="s">
        <v>626</v>
      </c>
      <c r="D48" s="148">
        <v>3</v>
      </c>
      <c r="E48">
        <v>10</v>
      </c>
    </row>
    <row r="49" spans="1:5" ht="16" x14ac:dyDescent="0.2">
      <c r="A49" s="146" t="s">
        <v>627</v>
      </c>
      <c r="B49" s="140" t="str">
        <f t="shared" si="0"/>
        <v>2.09.03</v>
      </c>
      <c r="C49" s="147" t="s">
        <v>628</v>
      </c>
      <c r="D49" s="148">
        <v>3</v>
      </c>
      <c r="E49">
        <v>15</v>
      </c>
    </row>
    <row r="50" spans="1:5" ht="32" x14ac:dyDescent="0.2">
      <c r="A50" s="146" t="s">
        <v>629</v>
      </c>
      <c r="B50" s="140" t="str">
        <f t="shared" si="0"/>
        <v>2.09.04</v>
      </c>
      <c r="C50" s="147" t="s">
        <v>630</v>
      </c>
      <c r="D50" s="148">
        <v>3</v>
      </c>
      <c r="E50">
        <v>15</v>
      </c>
    </row>
    <row r="51" spans="1:5" ht="16" x14ac:dyDescent="0.2">
      <c r="A51" s="146" t="s">
        <v>631</v>
      </c>
      <c r="B51" s="140" t="str">
        <f t="shared" si="0"/>
        <v>2.09.05</v>
      </c>
      <c r="C51" s="147" t="s">
        <v>632</v>
      </c>
      <c r="D51" s="148">
        <v>3</v>
      </c>
      <c r="E51">
        <v>10</v>
      </c>
    </row>
    <row r="52" spans="1:5" ht="32" x14ac:dyDescent="0.2">
      <c r="A52" s="146" t="s">
        <v>633</v>
      </c>
      <c r="B52" s="140" t="str">
        <f t="shared" si="0"/>
        <v>2.09.06</v>
      </c>
      <c r="C52" s="147" t="s">
        <v>634</v>
      </c>
      <c r="D52" s="148">
        <v>3</v>
      </c>
      <c r="E52">
        <v>10</v>
      </c>
    </row>
    <row r="53" spans="1:5" ht="16" x14ac:dyDescent="0.2">
      <c r="A53" s="146" t="s">
        <v>635</v>
      </c>
      <c r="B53" s="140" t="str">
        <f t="shared" si="0"/>
        <v>2.09.07</v>
      </c>
      <c r="C53" s="147" t="s">
        <v>636</v>
      </c>
      <c r="D53" s="148">
        <v>3</v>
      </c>
      <c r="E53">
        <v>7</v>
      </c>
    </row>
    <row r="54" spans="1:5" ht="16" x14ac:dyDescent="0.2">
      <c r="A54" s="146" t="s">
        <v>637</v>
      </c>
      <c r="B54" s="140" t="str">
        <f t="shared" si="0"/>
        <v>2.09.08</v>
      </c>
      <c r="C54" s="147" t="s">
        <v>638</v>
      </c>
      <c r="D54" s="148">
        <v>3</v>
      </c>
      <c r="E54">
        <v>15</v>
      </c>
    </row>
    <row r="55" spans="1:5" ht="16" x14ac:dyDescent="0.2">
      <c r="A55" s="143" t="s">
        <v>639</v>
      </c>
      <c r="B55" s="140" t="str">
        <f t="shared" si="0"/>
        <v>2.10.00</v>
      </c>
      <c r="C55" s="144" t="s">
        <v>640</v>
      </c>
      <c r="D55" s="145">
        <v>2</v>
      </c>
      <c r="E55">
        <v>5</v>
      </c>
    </row>
    <row r="56" spans="1:5" ht="16" x14ac:dyDescent="0.2">
      <c r="A56" s="146" t="s">
        <v>641</v>
      </c>
      <c r="B56" s="140" t="str">
        <f t="shared" si="0"/>
        <v>2.10.01</v>
      </c>
      <c r="C56" s="147" t="s">
        <v>642</v>
      </c>
      <c r="D56" s="148">
        <v>3</v>
      </c>
      <c r="E56">
        <v>10</v>
      </c>
    </row>
    <row r="57" spans="1:5" ht="16" x14ac:dyDescent="0.2">
      <c r="A57" s="146" t="s">
        <v>643</v>
      </c>
      <c r="B57" s="140" t="str">
        <f t="shared" si="0"/>
        <v>2.10.02</v>
      </c>
      <c r="C57" s="147" t="s">
        <v>644</v>
      </c>
      <c r="D57" s="148">
        <v>3</v>
      </c>
      <c r="E57">
        <v>3</v>
      </c>
    </row>
    <row r="58" spans="1:5" ht="16" x14ac:dyDescent="0.2">
      <c r="A58" s="146" t="s">
        <v>645</v>
      </c>
      <c r="B58" s="140" t="str">
        <f t="shared" si="0"/>
        <v>2.10.03</v>
      </c>
      <c r="C58" s="147" t="s">
        <v>646</v>
      </c>
      <c r="D58" s="148">
        <v>3</v>
      </c>
    </row>
    <row r="59" spans="1:5" ht="16" x14ac:dyDescent="0.2">
      <c r="A59" s="146" t="s">
        <v>647</v>
      </c>
      <c r="B59" s="140" t="str">
        <f t="shared" si="0"/>
        <v>2.10.04</v>
      </c>
      <c r="C59" s="147" t="s">
        <v>648</v>
      </c>
      <c r="D59" s="148">
        <v>3</v>
      </c>
    </row>
    <row r="60" spans="1:5" ht="16" x14ac:dyDescent="0.2">
      <c r="A60" s="140" t="s">
        <v>649</v>
      </c>
      <c r="B60" s="140" t="str">
        <f t="shared" si="0"/>
        <v>3.00.00</v>
      </c>
      <c r="C60" s="149" t="s">
        <v>650</v>
      </c>
      <c r="D60" s="150">
        <v>1</v>
      </c>
    </row>
    <row r="61" spans="1:5" ht="16" x14ac:dyDescent="0.2">
      <c r="A61" s="143" t="s">
        <v>651</v>
      </c>
      <c r="B61" s="140" t="str">
        <f t="shared" si="0"/>
        <v>3.11.00</v>
      </c>
      <c r="C61" s="144" t="s">
        <v>652</v>
      </c>
      <c r="D61" s="145">
        <v>2</v>
      </c>
    </row>
    <row r="62" spans="1:5" ht="16" x14ac:dyDescent="0.2">
      <c r="A62" s="146" t="s">
        <v>653</v>
      </c>
      <c r="B62" s="140" t="str">
        <f t="shared" si="0"/>
        <v>3.11.01</v>
      </c>
      <c r="C62" s="147" t="s">
        <v>654</v>
      </c>
      <c r="D62" s="148">
        <v>3</v>
      </c>
      <c r="E62">
        <v>50</v>
      </c>
    </row>
    <row r="63" spans="1:5" ht="16" x14ac:dyDescent="0.2">
      <c r="A63" s="146" t="s">
        <v>655</v>
      </c>
      <c r="B63" s="140" t="str">
        <f t="shared" si="0"/>
        <v>3.11.02</v>
      </c>
      <c r="C63" s="147" t="s">
        <v>656</v>
      </c>
      <c r="D63" s="148">
        <v>3</v>
      </c>
      <c r="E63">
        <v>50</v>
      </c>
    </row>
    <row r="64" spans="1:5" ht="16" x14ac:dyDescent="0.2">
      <c r="A64" s="146" t="s">
        <v>657</v>
      </c>
      <c r="B64" s="140" t="str">
        <f t="shared" si="0"/>
        <v>3.11.03</v>
      </c>
      <c r="C64" s="147" t="s">
        <v>658</v>
      </c>
      <c r="D64" s="148">
        <v>3</v>
      </c>
      <c r="E64">
        <v>40</v>
      </c>
    </row>
    <row r="65" spans="1:5" ht="16" x14ac:dyDescent="0.2">
      <c r="A65" s="143" t="s">
        <v>659</v>
      </c>
      <c r="B65" s="140" t="str">
        <f t="shared" si="0"/>
        <v>3.12.00</v>
      </c>
      <c r="C65" s="144" t="s">
        <v>660</v>
      </c>
      <c r="D65" s="145">
        <v>2</v>
      </c>
    </row>
    <row r="66" spans="1:5" ht="16" x14ac:dyDescent="0.2">
      <c r="A66" s="146" t="s">
        <v>661</v>
      </c>
      <c r="B66" s="140" t="str">
        <f t="shared" ref="B66:B103" si="1">LEFT(A66,7)</f>
        <v>3.12.01</v>
      </c>
      <c r="C66" s="147" t="s">
        <v>662</v>
      </c>
      <c r="D66" s="148">
        <v>3</v>
      </c>
      <c r="E66">
        <v>50</v>
      </c>
    </row>
    <row r="67" spans="1:5" ht="16" x14ac:dyDescent="0.2">
      <c r="A67" s="146" t="s">
        <v>663</v>
      </c>
      <c r="B67" s="140" t="str">
        <f t="shared" si="1"/>
        <v>3.12.02</v>
      </c>
      <c r="C67" s="147" t="s">
        <v>664</v>
      </c>
      <c r="D67" s="148">
        <v>3</v>
      </c>
      <c r="E67">
        <v>50</v>
      </c>
    </row>
    <row r="68" spans="1:5" ht="16" x14ac:dyDescent="0.2">
      <c r="A68" s="146" t="s">
        <v>665</v>
      </c>
      <c r="B68" s="140" t="str">
        <f t="shared" si="1"/>
        <v>3.12.03</v>
      </c>
      <c r="C68" s="147" t="s">
        <v>666</v>
      </c>
      <c r="D68" s="148">
        <v>3</v>
      </c>
      <c r="E68">
        <v>50</v>
      </c>
    </row>
    <row r="69" spans="1:5" ht="16" x14ac:dyDescent="0.2">
      <c r="A69" s="146" t="s">
        <v>667</v>
      </c>
      <c r="B69" s="140" t="str">
        <f t="shared" si="1"/>
        <v>3.12.04</v>
      </c>
      <c r="C69" s="147" t="s">
        <v>668</v>
      </c>
      <c r="D69" s="148">
        <v>3</v>
      </c>
      <c r="E69">
        <v>50</v>
      </c>
    </row>
    <row r="70" spans="1:5" ht="16" x14ac:dyDescent="0.2">
      <c r="A70" s="146" t="s">
        <v>669</v>
      </c>
      <c r="B70" s="140" t="str">
        <f t="shared" si="1"/>
        <v>3.12.06</v>
      </c>
      <c r="C70" s="151" t="s">
        <v>670</v>
      </c>
      <c r="D70" s="148">
        <v>3</v>
      </c>
      <c r="E70">
        <v>50</v>
      </c>
    </row>
    <row r="71" spans="1:5" ht="16" x14ac:dyDescent="0.2">
      <c r="A71" s="146" t="s">
        <v>671</v>
      </c>
      <c r="B71" s="140" t="str">
        <f t="shared" si="1"/>
        <v>3.12.07</v>
      </c>
      <c r="C71" s="147" t="s">
        <v>672</v>
      </c>
      <c r="D71" s="148">
        <v>3</v>
      </c>
      <c r="E71">
        <v>50</v>
      </c>
    </row>
    <row r="72" spans="1:5" ht="16" x14ac:dyDescent="0.2">
      <c r="A72" s="146" t="s">
        <v>673</v>
      </c>
      <c r="B72" s="140" t="str">
        <f t="shared" si="1"/>
        <v>3.12.08</v>
      </c>
      <c r="C72" s="147" t="s">
        <v>674</v>
      </c>
      <c r="D72" s="148">
        <v>3</v>
      </c>
      <c r="E72">
        <v>50</v>
      </c>
    </row>
    <row r="73" spans="1:5" ht="16" x14ac:dyDescent="0.2">
      <c r="A73" s="140" t="s">
        <v>675</v>
      </c>
      <c r="B73" s="140" t="str">
        <f t="shared" si="1"/>
        <v>4.00.00</v>
      </c>
      <c r="C73" s="149" t="s">
        <v>676</v>
      </c>
      <c r="D73" s="150">
        <v>1</v>
      </c>
    </row>
    <row r="74" spans="1:5" ht="16" x14ac:dyDescent="0.2">
      <c r="A74" s="143" t="s">
        <v>677</v>
      </c>
      <c r="B74" s="140" t="str">
        <f t="shared" si="1"/>
        <v>4.13.00</v>
      </c>
      <c r="C74" s="152" t="s">
        <v>678</v>
      </c>
      <c r="D74" s="145">
        <v>2</v>
      </c>
    </row>
    <row r="75" spans="1:5" ht="16" x14ac:dyDescent="0.2">
      <c r="A75" s="146" t="s">
        <v>679</v>
      </c>
      <c r="B75" s="140" t="str">
        <f t="shared" si="1"/>
        <v>4.13.01</v>
      </c>
      <c r="C75" s="153" t="s">
        <v>680</v>
      </c>
      <c r="D75" s="148">
        <v>3</v>
      </c>
      <c r="E75">
        <v>10</v>
      </c>
    </row>
    <row r="76" spans="1:5" ht="16" x14ac:dyDescent="0.2">
      <c r="A76" s="143" t="s">
        <v>681</v>
      </c>
      <c r="B76" s="140" t="str">
        <f t="shared" si="1"/>
        <v>4.14.00</v>
      </c>
      <c r="C76" s="144" t="s">
        <v>682</v>
      </c>
      <c r="D76" s="145">
        <v>2</v>
      </c>
    </row>
    <row r="77" spans="1:5" ht="16" x14ac:dyDescent="0.2">
      <c r="A77" s="146" t="s">
        <v>683</v>
      </c>
      <c r="B77" s="140" t="str">
        <f t="shared" si="1"/>
        <v>4.14.01</v>
      </c>
      <c r="C77" s="147" t="s">
        <v>684</v>
      </c>
      <c r="D77" s="148">
        <v>3</v>
      </c>
      <c r="E77">
        <v>50</v>
      </c>
    </row>
    <row r="78" spans="1:5" ht="32" x14ac:dyDescent="0.2">
      <c r="A78" s="146" t="s">
        <v>685</v>
      </c>
      <c r="B78" s="140" t="str">
        <f t="shared" si="1"/>
        <v>4.14.04</v>
      </c>
      <c r="C78" s="147" t="s">
        <v>686</v>
      </c>
      <c r="D78" s="148">
        <v>3</v>
      </c>
      <c r="E78">
        <v>10</v>
      </c>
    </row>
    <row r="79" spans="1:5" ht="32" x14ac:dyDescent="0.2">
      <c r="A79" s="146" t="s">
        <v>687</v>
      </c>
      <c r="B79" s="140" t="str">
        <f t="shared" si="1"/>
        <v>4.14.05</v>
      </c>
      <c r="C79" s="147" t="s">
        <v>688</v>
      </c>
      <c r="D79" s="148">
        <v>3</v>
      </c>
      <c r="E79">
        <v>30</v>
      </c>
    </row>
    <row r="80" spans="1:5" ht="16" x14ac:dyDescent="0.2">
      <c r="A80" s="146" t="s">
        <v>689</v>
      </c>
      <c r="B80" s="140" t="str">
        <f t="shared" si="1"/>
        <v>4.14.08</v>
      </c>
      <c r="C80" s="147" t="s">
        <v>690</v>
      </c>
      <c r="D80" s="148">
        <v>3</v>
      </c>
      <c r="E80">
        <v>40</v>
      </c>
    </row>
    <row r="81" spans="1:5" ht="16" x14ac:dyDescent="0.2">
      <c r="A81" s="143" t="s">
        <v>691</v>
      </c>
      <c r="B81" s="140" t="str">
        <f t="shared" si="1"/>
        <v>4.15.00</v>
      </c>
      <c r="C81" s="144" t="s">
        <v>692</v>
      </c>
      <c r="D81" s="145">
        <v>2</v>
      </c>
    </row>
    <row r="82" spans="1:5" ht="16" x14ac:dyDescent="0.2">
      <c r="A82" s="146" t="s">
        <v>693</v>
      </c>
      <c r="B82" s="140" t="str">
        <f t="shared" si="1"/>
        <v>4.15.01</v>
      </c>
      <c r="C82" s="147" t="s">
        <v>694</v>
      </c>
      <c r="D82" s="148">
        <v>3</v>
      </c>
      <c r="E82">
        <v>30</v>
      </c>
    </row>
    <row r="83" spans="1:5" ht="16" x14ac:dyDescent="0.2">
      <c r="A83" s="146" t="s">
        <v>695</v>
      </c>
      <c r="B83" s="140" t="str">
        <f t="shared" si="1"/>
        <v>4.15.03</v>
      </c>
      <c r="C83" s="147" t="s">
        <v>696</v>
      </c>
      <c r="D83" s="148">
        <v>3</v>
      </c>
      <c r="E83">
        <v>10</v>
      </c>
    </row>
    <row r="84" spans="1:5" ht="16" x14ac:dyDescent="0.2">
      <c r="A84" s="146" t="s">
        <v>697</v>
      </c>
      <c r="B84" s="140" t="str">
        <f t="shared" si="1"/>
        <v>4.15.04</v>
      </c>
      <c r="C84" s="147" t="s">
        <v>698</v>
      </c>
      <c r="D84" s="148">
        <v>3</v>
      </c>
      <c r="E84">
        <v>10</v>
      </c>
    </row>
    <row r="85" spans="1:5" ht="16" x14ac:dyDescent="0.2">
      <c r="A85" s="146" t="s">
        <v>699</v>
      </c>
      <c r="B85" s="140" t="str">
        <f t="shared" si="1"/>
        <v>4.15.05</v>
      </c>
      <c r="C85" s="151" t="s">
        <v>700</v>
      </c>
      <c r="D85" s="148">
        <v>3</v>
      </c>
      <c r="E85">
        <v>40</v>
      </c>
    </row>
    <row r="86" spans="1:5" ht="16" x14ac:dyDescent="0.2">
      <c r="A86" s="146" t="s">
        <v>701</v>
      </c>
      <c r="B86" s="140" t="str">
        <f t="shared" si="1"/>
        <v>4.15.06</v>
      </c>
      <c r="C86" s="147" t="s">
        <v>702</v>
      </c>
      <c r="D86" s="148">
        <v>3</v>
      </c>
      <c r="E86">
        <v>40</v>
      </c>
    </row>
    <row r="87" spans="1:5" ht="16" x14ac:dyDescent="0.2">
      <c r="A87" s="146" t="s">
        <v>703</v>
      </c>
      <c r="B87" s="140" t="str">
        <f t="shared" si="1"/>
        <v>4.15.07</v>
      </c>
      <c r="C87" s="147" t="s">
        <v>704</v>
      </c>
      <c r="D87" s="148">
        <v>3</v>
      </c>
      <c r="E87">
        <v>30</v>
      </c>
    </row>
    <row r="88" spans="1:5" ht="16" x14ac:dyDescent="0.2">
      <c r="A88" s="146" t="s">
        <v>705</v>
      </c>
      <c r="B88" s="140" t="str">
        <f t="shared" si="1"/>
        <v>4.15.08</v>
      </c>
      <c r="C88" s="147" t="s">
        <v>706</v>
      </c>
      <c r="D88" s="148">
        <v>3</v>
      </c>
      <c r="E88">
        <v>30</v>
      </c>
    </row>
    <row r="89" spans="1:5" ht="16" x14ac:dyDescent="0.2">
      <c r="A89" s="146" t="s">
        <v>707</v>
      </c>
      <c r="B89" s="140" t="str">
        <f t="shared" si="1"/>
        <v>4.15.09</v>
      </c>
      <c r="C89" s="147" t="s">
        <v>708</v>
      </c>
      <c r="D89" s="148">
        <v>3</v>
      </c>
      <c r="E89">
        <v>20</v>
      </c>
    </row>
    <row r="90" spans="1:5" ht="16" x14ac:dyDescent="0.2">
      <c r="A90" s="143" t="s">
        <v>709</v>
      </c>
      <c r="B90" s="140" t="str">
        <f t="shared" si="1"/>
        <v>4.16.00</v>
      </c>
      <c r="C90" s="144" t="s">
        <v>710</v>
      </c>
      <c r="D90" s="145">
        <v>2</v>
      </c>
    </row>
    <row r="91" spans="1:5" ht="16" x14ac:dyDescent="0.2">
      <c r="A91" s="146" t="s">
        <v>711</v>
      </c>
      <c r="B91" s="140" t="str">
        <f t="shared" si="1"/>
        <v>4.16.02</v>
      </c>
      <c r="C91" s="147" t="s">
        <v>712</v>
      </c>
      <c r="D91" s="148">
        <v>3</v>
      </c>
      <c r="E91">
        <v>40</v>
      </c>
    </row>
    <row r="92" spans="1:5" ht="16" x14ac:dyDescent="0.2">
      <c r="A92" s="146" t="s">
        <v>713</v>
      </c>
      <c r="B92" s="140" t="str">
        <f t="shared" si="1"/>
        <v>4.16.03</v>
      </c>
      <c r="C92" s="147" t="s">
        <v>714</v>
      </c>
      <c r="D92" s="148">
        <v>3</v>
      </c>
      <c r="E92">
        <v>20</v>
      </c>
    </row>
    <row r="93" spans="1:5" ht="16" x14ac:dyDescent="0.2">
      <c r="A93" s="146" t="s">
        <v>715</v>
      </c>
      <c r="B93" s="140" t="str">
        <f t="shared" si="1"/>
        <v>4.16.04</v>
      </c>
      <c r="C93" s="147" t="s">
        <v>716</v>
      </c>
      <c r="D93" s="148">
        <v>3</v>
      </c>
      <c r="E93">
        <v>30</v>
      </c>
    </row>
    <row r="94" spans="1:5" ht="16" x14ac:dyDescent="0.2">
      <c r="A94" s="140" t="s">
        <v>717</v>
      </c>
      <c r="B94" s="140" t="str">
        <f t="shared" si="1"/>
        <v>5.00.00</v>
      </c>
      <c r="C94" s="149" t="s">
        <v>718</v>
      </c>
      <c r="D94" s="150">
        <v>1</v>
      </c>
    </row>
    <row r="95" spans="1:5" ht="16" x14ac:dyDescent="0.2">
      <c r="A95" s="143" t="s">
        <v>719</v>
      </c>
      <c r="B95" s="140" t="str">
        <f t="shared" si="1"/>
        <v>5.17.00</v>
      </c>
      <c r="C95" s="144" t="s">
        <v>720</v>
      </c>
      <c r="D95" s="145">
        <v>2</v>
      </c>
    </row>
    <row r="96" spans="1:5" ht="16" x14ac:dyDescent="0.2">
      <c r="A96" s="146" t="s">
        <v>721</v>
      </c>
      <c r="B96" s="140" t="str">
        <f t="shared" si="1"/>
        <v>5.17.01</v>
      </c>
      <c r="C96" s="147" t="s">
        <v>722</v>
      </c>
      <c r="D96" s="148">
        <v>3</v>
      </c>
    </row>
    <row r="97" spans="1:4" ht="16" x14ac:dyDescent="0.2">
      <c r="A97" s="146" t="s">
        <v>723</v>
      </c>
      <c r="B97" s="140" t="str">
        <f t="shared" si="1"/>
        <v>5.17.03</v>
      </c>
      <c r="C97" s="147" t="s">
        <v>724</v>
      </c>
      <c r="D97" s="148">
        <v>3</v>
      </c>
    </row>
    <row r="98" spans="1:4" ht="16" x14ac:dyDescent="0.2">
      <c r="A98" s="143" t="s">
        <v>725</v>
      </c>
      <c r="B98" s="140" t="str">
        <f t="shared" si="1"/>
        <v>5.18.00</v>
      </c>
      <c r="C98" s="144" t="s">
        <v>726</v>
      </c>
      <c r="D98" s="145">
        <v>2</v>
      </c>
    </row>
    <row r="99" spans="1:4" ht="16" x14ac:dyDescent="0.2">
      <c r="A99" s="146" t="s">
        <v>727</v>
      </c>
      <c r="B99" s="140" t="str">
        <f t="shared" si="1"/>
        <v>5.18.01</v>
      </c>
      <c r="C99" s="147" t="s">
        <v>726</v>
      </c>
      <c r="D99" s="148">
        <v>3</v>
      </c>
    </row>
    <row r="100" spans="1:4" ht="16" x14ac:dyDescent="0.2">
      <c r="A100" s="146" t="s">
        <v>728</v>
      </c>
      <c r="B100" s="140" t="str">
        <f t="shared" si="1"/>
        <v>5.18.02</v>
      </c>
      <c r="C100" s="147" t="s">
        <v>729</v>
      </c>
      <c r="D100" s="148">
        <v>3</v>
      </c>
    </row>
    <row r="101" spans="1:4" ht="16" x14ac:dyDescent="0.2">
      <c r="A101" s="143" t="s">
        <v>730</v>
      </c>
      <c r="B101" s="140" t="str">
        <f t="shared" si="1"/>
        <v>5.19.00</v>
      </c>
      <c r="C101" s="144" t="s">
        <v>731</v>
      </c>
      <c r="D101" s="145">
        <v>2</v>
      </c>
    </row>
    <row r="102" spans="1:4" ht="16" x14ac:dyDescent="0.2">
      <c r="A102" s="146" t="s">
        <v>732</v>
      </c>
      <c r="B102" s="140" t="str">
        <f t="shared" si="1"/>
        <v>5.19.01</v>
      </c>
      <c r="C102" s="147" t="s">
        <v>733</v>
      </c>
      <c r="D102" s="148">
        <v>3</v>
      </c>
    </row>
    <row r="103" spans="1:4" ht="16" x14ac:dyDescent="0.2">
      <c r="A103" s="140" t="s">
        <v>734</v>
      </c>
      <c r="B103" s="140" t="str">
        <f t="shared" si="1"/>
        <v>6.00.00</v>
      </c>
      <c r="C103" s="149" t="s">
        <v>735</v>
      </c>
      <c r="D103" s="150">
        <v>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MASTER</vt:lpstr>
      <vt:lpstr>KKP ASET OKE</vt:lpstr>
      <vt:lpstr>REKAP ASET (2)</vt:lpstr>
      <vt:lpstr>KIB A AU </vt:lpstr>
      <vt:lpstr>KIB B</vt:lpstr>
      <vt:lpstr>KIB C </vt:lpstr>
      <vt:lpstr>PERHITUNGAN KAPITALISASI</vt:lpstr>
      <vt:lpstr>KIB D</vt:lpstr>
      <vt:lpstr>KODE BARANG</vt:lpstr>
      <vt:lpstr>MASA MANFAAT</vt:lpstr>
      <vt:lpstr>Sheet2</vt:lpstr>
      <vt:lpstr>KIB E</vt:lpstr>
      <vt:lpstr>KIB F</vt:lpstr>
      <vt:lpstr>Sheet3</vt:lpstr>
      <vt:lpstr>'KIB A AU '!Print_Area</vt:lpstr>
      <vt:lpstr>'KIB B'!Print_Area</vt:lpstr>
      <vt:lpstr>'KIB C '!Print_Area</vt:lpstr>
      <vt:lpstr>'KIB D'!Print_Area</vt:lpstr>
      <vt:lpstr>'KIB E'!Print_Area</vt:lpstr>
      <vt:lpstr>'KIB F'!Print_Area</vt:lpstr>
      <vt:lpstr>'KKP ASET OKE'!Print_Area</vt:lpstr>
      <vt:lpstr>'REKAP ASET (2)'!Print_Area</vt:lpstr>
      <vt:lpstr>'KIB B'!Print_Titles</vt:lpstr>
      <vt:lpstr>'KIB C '!Print_Titles</vt:lpstr>
      <vt:lpstr>'KKP ASET OKE'!Print_Titles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Yudhistira M</dc:creator>
  <cp:lastModifiedBy>Microsoft Office User</cp:lastModifiedBy>
  <cp:lastPrinted>2020-08-13T03:13:34Z</cp:lastPrinted>
  <dcterms:created xsi:type="dcterms:W3CDTF">2012-10-03T07:13:07Z</dcterms:created>
  <dcterms:modified xsi:type="dcterms:W3CDTF">2020-08-13T03:18:50Z</dcterms:modified>
</cp:coreProperties>
</file>